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0303587\Downloads\"/>
    </mc:Choice>
  </mc:AlternateContent>
  <xr:revisionPtr revIDLastSave="0" documentId="13_ncr:20001_{20C0A99E-1826-4192-AEC2-5DB21185C3B0}" xr6:coauthVersionLast="37" xr6:coauthVersionMax="37" xr10:uidLastSave="{00000000-0000-0000-0000-000000000000}"/>
  <bookViews>
    <workbookView xWindow="0" yWindow="0" windowWidth="21570" windowHeight="7620" tabRatio="606" xr2:uid="{00000000-000D-0000-FFFF-FFFF00000000}"/>
  </bookViews>
  <sheets>
    <sheet name="Dane" sheetId="1" r:id="rId1"/>
    <sheet name="zakresy_produkcyjne" sheetId="2" r:id="rId2"/>
    <sheet name="linki do artykułów" sheetId="3" r:id="rId3"/>
    <sheet name="statystyki" sheetId="4" r:id="rId4"/>
    <sheet name="tabela_twardosci" sheetId="5" r:id="rId5"/>
    <sheet name="EN_1564_2012" sheetId="6" r:id="rId6"/>
    <sheet name="podejrzane" sheetId="7" r:id="rId7"/>
    <sheet name="czesciowo_wypelnione" sheetId="8" r:id="rId8"/>
  </sheets>
  <calcPr calcId="179021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72" i="1" l="1"/>
  <c r="C4" i="1"/>
  <c r="C5" i="1"/>
  <c r="C6" i="1"/>
  <c r="C7" i="1"/>
  <c r="C8" i="1"/>
  <c r="C9" i="1"/>
  <c r="C10" i="1"/>
  <c r="C11" i="1"/>
  <c r="C12" i="1"/>
  <c r="C13" i="1"/>
  <c r="C14" i="1"/>
  <c r="C3" i="4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3" i="1"/>
  <c r="AT309" i="7"/>
  <c r="AS309" i="7"/>
  <c r="AR309" i="7"/>
  <c r="AU309" i="7" s="1"/>
  <c r="AQ309" i="7"/>
  <c r="AP309" i="7"/>
  <c r="AO309" i="7"/>
  <c r="AN309" i="7"/>
  <c r="AM309" i="7"/>
  <c r="AL309" i="7"/>
  <c r="AK309" i="7"/>
  <c r="AW309" i="7" s="1"/>
  <c r="AJ309" i="7"/>
  <c r="AI309" i="7"/>
  <c r="AH309" i="7"/>
  <c r="AF309" i="7"/>
  <c r="AS308" i="7"/>
  <c r="AR308" i="7"/>
  <c r="AQ308" i="7"/>
  <c r="AP308" i="7"/>
  <c r="AU308" i="7" s="1"/>
  <c r="AO308" i="7"/>
  <c r="AN308" i="7"/>
  <c r="AM308" i="7"/>
  <c r="AL308" i="7"/>
  <c r="AK308" i="7"/>
  <c r="AW308" i="7" s="1"/>
  <c r="AJ308" i="7"/>
  <c r="AI308" i="7"/>
  <c r="AH308" i="7"/>
  <c r="AF308" i="7"/>
  <c r="BP305" i="7"/>
  <c r="AS305" i="7"/>
  <c r="AR305" i="7"/>
  <c r="AQ305" i="7"/>
  <c r="AP305" i="7"/>
  <c r="AO305" i="7"/>
  <c r="AN305" i="7"/>
  <c r="AM305" i="7"/>
  <c r="AL305" i="7"/>
  <c r="AK305" i="7"/>
  <c r="AJ305" i="7"/>
  <c r="AT305" i="7" s="1"/>
  <c r="AI305" i="7"/>
  <c r="AH305" i="7"/>
  <c r="AF305" i="7"/>
  <c r="BP304" i="7"/>
  <c r="AS304" i="7"/>
  <c r="AR304" i="7"/>
  <c r="AQ304" i="7"/>
  <c r="AP304" i="7"/>
  <c r="AU304" i="7" s="1"/>
  <c r="AO304" i="7"/>
  <c r="AN304" i="7"/>
  <c r="AM304" i="7"/>
  <c r="AL304" i="7"/>
  <c r="AK304" i="7"/>
  <c r="AJ304" i="7"/>
  <c r="AI304" i="7"/>
  <c r="AH304" i="7"/>
  <c r="AF304" i="7"/>
  <c r="BP303" i="7"/>
  <c r="AS303" i="7"/>
  <c r="AR303" i="7"/>
  <c r="AQ303" i="7"/>
  <c r="AP303" i="7"/>
  <c r="AO303" i="7"/>
  <c r="AN303" i="7"/>
  <c r="AM303" i="7"/>
  <c r="AL303" i="7"/>
  <c r="AK303" i="7"/>
  <c r="AJ303" i="7"/>
  <c r="AT303" i="7" s="1"/>
  <c r="AI303" i="7"/>
  <c r="AH303" i="7"/>
  <c r="AF303" i="7"/>
  <c r="BP302" i="7"/>
  <c r="AS302" i="7"/>
  <c r="AR302" i="7"/>
  <c r="AQ302" i="7"/>
  <c r="AP302" i="7"/>
  <c r="AU302" i="7" s="1"/>
  <c r="AO302" i="7"/>
  <c r="AN302" i="7"/>
  <c r="AM302" i="7"/>
  <c r="AL302" i="7"/>
  <c r="AK302" i="7"/>
  <c r="AJ302" i="7"/>
  <c r="AI302" i="7"/>
  <c r="AH302" i="7"/>
  <c r="AF302" i="7"/>
  <c r="BP301" i="7"/>
  <c r="AS301" i="7"/>
  <c r="AR301" i="7"/>
  <c r="AQ301" i="7"/>
  <c r="AP301" i="7"/>
  <c r="AO301" i="7"/>
  <c r="AN301" i="7"/>
  <c r="AM301" i="7"/>
  <c r="AL301" i="7"/>
  <c r="AK301" i="7"/>
  <c r="AJ301" i="7"/>
  <c r="AT301" i="7" s="1"/>
  <c r="AI301" i="7"/>
  <c r="AH301" i="7"/>
  <c r="AF301" i="7"/>
  <c r="BP300" i="7"/>
  <c r="AS300" i="7"/>
  <c r="AR300" i="7"/>
  <c r="AQ300" i="7"/>
  <c r="AP300" i="7"/>
  <c r="AU300" i="7" s="1"/>
  <c r="AO300" i="7"/>
  <c r="AN300" i="7"/>
  <c r="AM300" i="7"/>
  <c r="AL300" i="7"/>
  <c r="AK300" i="7"/>
  <c r="AW300" i="7" s="1"/>
  <c r="AJ300" i="7"/>
  <c r="AI300" i="7"/>
  <c r="AH300" i="7"/>
  <c r="AF300" i="7"/>
  <c r="BP299" i="7"/>
  <c r="AS299" i="7"/>
  <c r="AR299" i="7"/>
  <c r="AQ299" i="7"/>
  <c r="AP299" i="7"/>
  <c r="AO299" i="7"/>
  <c r="AN299" i="7"/>
  <c r="AM299" i="7"/>
  <c r="AL299" i="7"/>
  <c r="AK299" i="7"/>
  <c r="AJ299" i="7"/>
  <c r="AT299" i="7" s="1"/>
  <c r="AI299" i="7"/>
  <c r="AH299" i="7"/>
  <c r="AF299" i="7"/>
  <c r="BP298" i="7"/>
  <c r="AS298" i="7"/>
  <c r="AR298" i="7"/>
  <c r="AQ298" i="7"/>
  <c r="AP298" i="7"/>
  <c r="AU298" i="7" s="1"/>
  <c r="AO298" i="7"/>
  <c r="AN298" i="7"/>
  <c r="AM298" i="7"/>
  <c r="AL298" i="7"/>
  <c r="AK298" i="7"/>
  <c r="AJ298" i="7"/>
  <c r="AI298" i="7"/>
  <c r="AH298" i="7"/>
  <c r="AF298" i="7"/>
  <c r="BP297" i="7"/>
  <c r="AS297" i="7"/>
  <c r="AR297" i="7"/>
  <c r="AQ297" i="7"/>
  <c r="AP297" i="7"/>
  <c r="AO297" i="7"/>
  <c r="AN297" i="7"/>
  <c r="AM297" i="7"/>
  <c r="AL297" i="7"/>
  <c r="AK297" i="7"/>
  <c r="AJ297" i="7"/>
  <c r="AT297" i="7" s="1"/>
  <c r="AI297" i="7"/>
  <c r="AH297" i="7"/>
  <c r="AF297" i="7"/>
  <c r="AW294" i="7"/>
  <c r="AS294" i="7"/>
  <c r="AR294" i="7"/>
  <c r="AQ294" i="7"/>
  <c r="AP294" i="7"/>
  <c r="AU294" i="7" s="1"/>
  <c r="AO294" i="7"/>
  <c r="AN294" i="7"/>
  <c r="AM294" i="7"/>
  <c r="AL294" i="7"/>
  <c r="AK294" i="7"/>
  <c r="AJ294" i="7"/>
  <c r="AT294" i="7" s="1"/>
  <c r="AI294" i="7"/>
  <c r="AH294" i="7"/>
  <c r="V294" i="7"/>
  <c r="AF294" i="7" s="1"/>
  <c r="AS293" i="7"/>
  <c r="AR293" i="7"/>
  <c r="AQ293" i="7"/>
  <c r="AU293" i="7" s="1"/>
  <c r="AP293" i="7"/>
  <c r="AO293" i="7"/>
  <c r="AN293" i="7"/>
  <c r="AM293" i="7"/>
  <c r="AL293" i="7"/>
  <c r="AW293" i="7" s="1"/>
  <c r="AK293" i="7"/>
  <c r="AJ293" i="7"/>
  <c r="AI293" i="7"/>
  <c r="AT293" i="7" s="1"/>
  <c r="AV293" i="7" s="1"/>
  <c r="AH293" i="7"/>
  <c r="V293" i="7"/>
  <c r="AF293" i="7" s="1"/>
  <c r="AS291" i="7"/>
  <c r="AR291" i="7"/>
  <c r="AQ291" i="7"/>
  <c r="AP291" i="7"/>
  <c r="AU291" i="7" s="1"/>
  <c r="AO291" i="7"/>
  <c r="AN291" i="7"/>
  <c r="AM291" i="7"/>
  <c r="AL291" i="7"/>
  <c r="AK291" i="7"/>
  <c r="AW291" i="7" s="1"/>
  <c r="AJ291" i="7"/>
  <c r="AI291" i="7"/>
  <c r="AH291" i="7"/>
  <c r="V291" i="7"/>
  <c r="AF291" i="7" s="1"/>
  <c r="AW290" i="7"/>
  <c r="AS290" i="7"/>
  <c r="AR290" i="7"/>
  <c r="AQ290" i="7"/>
  <c r="AU290" i="7" s="1"/>
  <c r="AP290" i="7"/>
  <c r="AO290" i="7"/>
  <c r="AN290" i="7"/>
  <c r="AM290" i="7"/>
  <c r="AL290" i="7"/>
  <c r="AK290" i="7"/>
  <c r="AJ290" i="7"/>
  <c r="AI290" i="7"/>
  <c r="AT290" i="7" s="1"/>
  <c r="AV290" i="7" s="1"/>
  <c r="AH290" i="7"/>
  <c r="V290" i="7"/>
  <c r="AF290" i="7" s="1"/>
  <c r="AW288" i="7"/>
  <c r="AS288" i="7"/>
  <c r="AR288" i="7"/>
  <c r="AQ288" i="7"/>
  <c r="AP288" i="7"/>
  <c r="AU288" i="7" s="1"/>
  <c r="AO288" i="7"/>
  <c r="AN288" i="7"/>
  <c r="AM288" i="7"/>
  <c r="AL288" i="7"/>
  <c r="AK288" i="7"/>
  <c r="AJ288" i="7"/>
  <c r="AI288" i="7"/>
  <c r="AH288" i="7"/>
  <c r="V288" i="7"/>
  <c r="AF288" i="7" s="1"/>
  <c r="AS287" i="7"/>
  <c r="AR287" i="7"/>
  <c r="AQ287" i="7"/>
  <c r="AU287" i="7" s="1"/>
  <c r="AP287" i="7"/>
  <c r="AO287" i="7"/>
  <c r="AN287" i="7"/>
  <c r="AM287" i="7"/>
  <c r="AL287" i="7"/>
  <c r="AK287" i="7"/>
  <c r="AW287" i="7" s="1"/>
  <c r="AJ287" i="7"/>
  <c r="AI287" i="7"/>
  <c r="AH287" i="7"/>
  <c r="V287" i="7"/>
  <c r="AF287" i="7" s="1"/>
  <c r="AW285" i="7"/>
  <c r="AS285" i="7"/>
  <c r="AR285" i="7"/>
  <c r="AQ285" i="7"/>
  <c r="AP285" i="7"/>
  <c r="AU285" i="7" s="1"/>
  <c r="AO285" i="7"/>
  <c r="AN285" i="7"/>
  <c r="AM285" i="7"/>
  <c r="AL285" i="7"/>
  <c r="AK285" i="7"/>
  <c r="AJ285" i="7"/>
  <c r="AT285" i="7" s="1"/>
  <c r="AI285" i="7"/>
  <c r="AH285" i="7"/>
  <c r="V285" i="7"/>
  <c r="AF285" i="7" s="1"/>
  <c r="AS284" i="7"/>
  <c r="AR284" i="7"/>
  <c r="AQ284" i="7"/>
  <c r="AU284" i="7" s="1"/>
  <c r="AP284" i="7"/>
  <c r="AO284" i="7"/>
  <c r="AN284" i="7"/>
  <c r="AM284" i="7"/>
  <c r="AL284" i="7"/>
  <c r="AW284" i="7" s="1"/>
  <c r="AK284" i="7"/>
  <c r="AJ284" i="7"/>
  <c r="AI284" i="7"/>
  <c r="AT284" i="7" s="1"/>
  <c r="AV284" i="7" s="1"/>
  <c r="AH284" i="7"/>
  <c r="V284" i="7"/>
  <c r="AF284" i="7" s="1"/>
  <c r="BP283" i="7"/>
  <c r="BN283" i="7"/>
  <c r="BM283" i="7"/>
  <c r="BL283" i="7"/>
  <c r="BK283" i="7"/>
  <c r="BJ283" i="7"/>
  <c r="BO283" i="7" s="1"/>
  <c r="BP282" i="7"/>
  <c r="BO282" i="7"/>
  <c r="BN282" i="7"/>
  <c r="BM282" i="7"/>
  <c r="BL282" i="7"/>
  <c r="BK282" i="7"/>
  <c r="BJ282" i="7"/>
  <c r="AS281" i="7"/>
  <c r="AR281" i="7"/>
  <c r="AQ281" i="7"/>
  <c r="AP281" i="7"/>
  <c r="AO281" i="7"/>
  <c r="AN281" i="7"/>
  <c r="AM281" i="7"/>
  <c r="AT281" i="7" s="1"/>
  <c r="AL281" i="7"/>
  <c r="AK281" i="7"/>
  <c r="AJ281" i="7"/>
  <c r="AI281" i="7"/>
  <c r="AH281" i="7"/>
  <c r="V281" i="7"/>
  <c r="AF281" i="7" s="1"/>
  <c r="AS280" i="7"/>
  <c r="AR280" i="7"/>
  <c r="AQ280" i="7"/>
  <c r="AP280" i="7"/>
  <c r="AO280" i="7"/>
  <c r="AN280" i="7"/>
  <c r="AM280" i="7"/>
  <c r="AL280" i="7"/>
  <c r="AK280" i="7"/>
  <c r="AJ280" i="7"/>
  <c r="AI280" i="7"/>
  <c r="AH280" i="7"/>
  <c r="V280" i="7"/>
  <c r="AF280" i="7" s="1"/>
  <c r="AS279" i="7"/>
  <c r="AR279" i="7"/>
  <c r="AQ279" i="7"/>
  <c r="AP279" i="7"/>
  <c r="AU279" i="7" s="1"/>
  <c r="AO279" i="7"/>
  <c r="AN279" i="7"/>
  <c r="AM279" i="7"/>
  <c r="AT279" i="7" s="1"/>
  <c r="AV279" i="7" s="1"/>
  <c r="AL279" i="7"/>
  <c r="AK279" i="7"/>
  <c r="AJ279" i="7"/>
  <c r="AI279" i="7"/>
  <c r="AH279" i="7"/>
  <c r="V279" i="7"/>
  <c r="AF279" i="7" s="1"/>
  <c r="BP278" i="7"/>
  <c r="BN278" i="7"/>
  <c r="BM278" i="7"/>
  <c r="BL278" i="7"/>
  <c r="BK278" i="7"/>
  <c r="BJ278" i="7"/>
  <c r="BO278" i="7" s="1"/>
  <c r="AU277" i="7"/>
  <c r="AT277" i="7"/>
  <c r="AV277" i="7" s="1"/>
  <c r="AS277" i="7"/>
  <c r="AR277" i="7"/>
  <c r="AQ277" i="7"/>
  <c r="AP277" i="7"/>
  <c r="AO277" i="7"/>
  <c r="AN277" i="7"/>
  <c r="AM277" i="7"/>
  <c r="AL277" i="7"/>
  <c r="AK277" i="7"/>
  <c r="AJ277" i="7"/>
  <c r="AI277" i="7"/>
  <c r="AW277" i="7" s="1"/>
  <c r="AH277" i="7"/>
  <c r="V277" i="7"/>
  <c r="AF277" i="7" s="1"/>
  <c r="AS276" i="7"/>
  <c r="AU276" i="7" s="1"/>
  <c r="AR276" i="7"/>
  <c r="AQ276" i="7"/>
  <c r="AP276" i="7"/>
  <c r="AO276" i="7"/>
  <c r="AN276" i="7"/>
  <c r="AT276" i="7" s="1"/>
  <c r="AV276" i="7" s="1"/>
  <c r="AM276" i="7"/>
  <c r="AL276" i="7"/>
  <c r="AK276" i="7"/>
  <c r="AJ276" i="7"/>
  <c r="AI276" i="7"/>
  <c r="AH276" i="7"/>
  <c r="V276" i="7"/>
  <c r="AF276" i="7" s="1"/>
  <c r="AU275" i="7"/>
  <c r="AS275" i="7"/>
  <c r="AR275" i="7"/>
  <c r="AQ275" i="7"/>
  <c r="AP275" i="7"/>
  <c r="AO275" i="7"/>
  <c r="AN275" i="7"/>
  <c r="AM275" i="7"/>
  <c r="AL275" i="7"/>
  <c r="AK275" i="7"/>
  <c r="AJ275" i="7"/>
  <c r="AI275" i="7"/>
  <c r="AW275" i="7" s="1"/>
  <c r="AH275" i="7"/>
  <c r="V275" i="7"/>
  <c r="AF275" i="7" s="1"/>
  <c r="BP274" i="7"/>
  <c r="BO274" i="7"/>
  <c r="BN274" i="7"/>
  <c r="BM274" i="7"/>
  <c r="BL274" i="7"/>
  <c r="BK274" i="7"/>
  <c r="BJ274" i="7"/>
  <c r="BP273" i="7"/>
  <c r="BO273" i="7"/>
  <c r="BN273" i="7"/>
  <c r="BL273" i="7"/>
  <c r="BK273" i="7"/>
  <c r="BJ273" i="7"/>
  <c r="AS273" i="7"/>
  <c r="AR273" i="7"/>
  <c r="AQ273" i="7"/>
  <c r="AP273" i="7"/>
  <c r="AU273" i="7" s="1"/>
  <c r="AO273" i="7"/>
  <c r="AN273" i="7"/>
  <c r="AM273" i="7"/>
  <c r="AL273" i="7"/>
  <c r="AK273" i="7"/>
  <c r="AJ273" i="7"/>
  <c r="AI273" i="7"/>
  <c r="AH273" i="7"/>
  <c r="V273" i="7"/>
  <c r="AF273" i="7" s="1"/>
  <c r="BP272" i="7"/>
  <c r="BO272" i="7"/>
  <c r="BN272" i="7"/>
  <c r="BL272" i="7"/>
  <c r="BK272" i="7"/>
  <c r="BJ272" i="7"/>
  <c r="AS272" i="7"/>
  <c r="AR272" i="7"/>
  <c r="AQ272" i="7"/>
  <c r="AW272" i="7" s="1"/>
  <c r="AP272" i="7"/>
  <c r="AO272" i="7"/>
  <c r="AN272" i="7"/>
  <c r="AM272" i="7"/>
  <c r="AL272" i="7"/>
  <c r="AK272" i="7"/>
  <c r="AJ272" i="7"/>
  <c r="AI272" i="7"/>
  <c r="AT272" i="7" s="1"/>
  <c r="AH272" i="7"/>
  <c r="V272" i="7"/>
  <c r="BP271" i="7"/>
  <c r="BN271" i="7"/>
  <c r="BL271" i="7"/>
  <c r="BK271" i="7"/>
  <c r="BJ271" i="7"/>
  <c r="BO271" i="7" s="1"/>
  <c r="AS271" i="7"/>
  <c r="AR271" i="7"/>
  <c r="AQ271" i="7"/>
  <c r="AP271" i="7"/>
  <c r="AU271" i="7" s="1"/>
  <c r="AO271" i="7"/>
  <c r="AN271" i="7"/>
  <c r="AM271" i="7"/>
  <c r="AL271" i="7"/>
  <c r="AK271" i="7"/>
  <c r="AJ271" i="7"/>
  <c r="AI271" i="7"/>
  <c r="AH271" i="7"/>
  <c r="V271" i="7"/>
  <c r="BM271" i="7" s="1"/>
  <c r="BP270" i="7"/>
  <c r="BN270" i="7"/>
  <c r="BM270" i="7"/>
  <c r="BL270" i="7"/>
  <c r="BK270" i="7"/>
  <c r="BJ270" i="7"/>
  <c r="BO270" i="7" s="1"/>
  <c r="BP269" i="7"/>
  <c r="BN269" i="7"/>
  <c r="BL269" i="7"/>
  <c r="BK269" i="7"/>
  <c r="BJ269" i="7"/>
  <c r="BO269" i="7" s="1"/>
  <c r="AS269" i="7"/>
  <c r="AU269" i="7" s="1"/>
  <c r="AR269" i="7"/>
  <c r="AQ269" i="7"/>
  <c r="AP269" i="7"/>
  <c r="AO269" i="7"/>
  <c r="AN269" i="7"/>
  <c r="AT269" i="7" s="1"/>
  <c r="AV269" i="7" s="1"/>
  <c r="AM269" i="7"/>
  <c r="AL269" i="7"/>
  <c r="AK269" i="7"/>
  <c r="AJ269" i="7"/>
  <c r="AI269" i="7"/>
  <c r="AH269" i="7"/>
  <c r="V269" i="7"/>
  <c r="BM269" i="7" s="1"/>
  <c r="BP268" i="7"/>
  <c r="BO268" i="7"/>
  <c r="BN268" i="7"/>
  <c r="BL268" i="7"/>
  <c r="BK268" i="7"/>
  <c r="BJ268" i="7"/>
  <c r="AS268" i="7"/>
  <c r="AR268" i="7"/>
  <c r="AQ268" i="7"/>
  <c r="AP268" i="7"/>
  <c r="AU268" i="7" s="1"/>
  <c r="AO268" i="7"/>
  <c r="AN268" i="7"/>
  <c r="AM268" i="7"/>
  <c r="AL268" i="7"/>
  <c r="AK268" i="7"/>
  <c r="AJ268" i="7"/>
  <c r="AI268" i="7"/>
  <c r="AH268" i="7"/>
  <c r="V268" i="7"/>
  <c r="AF268" i="7" s="1"/>
  <c r="BP267" i="7"/>
  <c r="BO267" i="7"/>
  <c r="BN267" i="7"/>
  <c r="BL267" i="7"/>
  <c r="BK267" i="7"/>
  <c r="BJ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V267" i="7"/>
  <c r="AF267" i="7" s="1"/>
  <c r="AS263" i="7"/>
  <c r="AR263" i="7"/>
  <c r="AQ263" i="7"/>
  <c r="AP263" i="7"/>
  <c r="AO263" i="7"/>
  <c r="AN263" i="7"/>
  <c r="AM263" i="7"/>
  <c r="AL263" i="7"/>
  <c r="AK263" i="7"/>
  <c r="AJ263" i="7"/>
  <c r="AT263" i="7" s="1"/>
  <c r="AI263" i="7"/>
  <c r="AH263" i="7"/>
  <c r="AF263" i="7"/>
  <c r="AT262" i="7"/>
  <c r="AV262" i="7" s="1"/>
  <c r="AS262" i="7"/>
  <c r="AR262" i="7"/>
  <c r="AQ262" i="7"/>
  <c r="AU262" i="7" s="1"/>
  <c r="AP262" i="7"/>
  <c r="AO262" i="7"/>
  <c r="AN262" i="7"/>
  <c r="AM262" i="7"/>
  <c r="AL262" i="7"/>
  <c r="AK262" i="7"/>
  <c r="AJ262" i="7"/>
  <c r="AI262" i="7"/>
  <c r="AW262" i="7" s="1"/>
  <c r="AH262" i="7"/>
  <c r="AF262" i="7"/>
  <c r="BN259" i="7"/>
  <c r="BM259" i="7"/>
  <c r="BL259" i="7"/>
  <c r="BK259" i="7"/>
  <c r="BJ259" i="7"/>
  <c r="BO259" i="7" s="1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F259" i="7"/>
  <c r="BO254" i="7"/>
  <c r="BN254" i="7"/>
  <c r="BM254" i="7"/>
  <c r="BL254" i="7"/>
  <c r="BK254" i="7"/>
  <c r="BJ254" i="7"/>
  <c r="BB254" i="7"/>
  <c r="AS254" i="7"/>
  <c r="AR254" i="7"/>
  <c r="AQ254" i="7"/>
  <c r="AP254" i="7"/>
  <c r="AO254" i="7"/>
  <c r="AN254" i="7"/>
  <c r="AM254" i="7"/>
  <c r="AL254" i="7"/>
  <c r="AK254" i="7"/>
  <c r="AW254" i="7" s="1"/>
  <c r="AJ254" i="7"/>
  <c r="AI254" i="7"/>
  <c r="AH254" i="7"/>
  <c r="AF254" i="7"/>
  <c r="BO253" i="7"/>
  <c r="BN253" i="7"/>
  <c r="BM253" i="7"/>
  <c r="BL253" i="7"/>
  <c r="BK253" i="7"/>
  <c r="BJ253" i="7"/>
  <c r="BB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F253" i="7"/>
  <c r="BO252" i="7"/>
  <c r="BN252" i="7"/>
  <c r="BM252" i="7"/>
  <c r="BL252" i="7"/>
  <c r="BK252" i="7"/>
  <c r="BJ252" i="7"/>
  <c r="BB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F252" i="7"/>
  <c r="BO249" i="7"/>
  <c r="BN249" i="7"/>
  <c r="BL249" i="7"/>
  <c r="BK249" i="7"/>
  <c r="BJ249" i="7"/>
  <c r="AS249" i="7"/>
  <c r="AR249" i="7"/>
  <c r="AQ249" i="7"/>
  <c r="AP249" i="7"/>
  <c r="AO249" i="7"/>
  <c r="AN249" i="7"/>
  <c r="AM249" i="7"/>
  <c r="AL249" i="7"/>
  <c r="AK249" i="7"/>
  <c r="AW249" i="7" s="1"/>
  <c r="AJ249" i="7"/>
  <c r="AI249" i="7"/>
  <c r="AT249" i="7" s="1"/>
  <c r="AH249" i="7"/>
  <c r="V249" i="7"/>
  <c r="BO248" i="7"/>
  <c r="BN248" i="7"/>
  <c r="BL248" i="7"/>
  <c r="BK248" i="7"/>
  <c r="BJ248" i="7"/>
  <c r="AS248" i="7"/>
  <c r="AR248" i="7"/>
  <c r="AQ248" i="7"/>
  <c r="AP248" i="7"/>
  <c r="AU248" i="7" s="1"/>
  <c r="AO248" i="7"/>
  <c r="AN248" i="7"/>
  <c r="AM248" i="7"/>
  <c r="AL248" i="7"/>
  <c r="AK248" i="7"/>
  <c r="AW248" i="7" s="1"/>
  <c r="AJ248" i="7"/>
  <c r="AI248" i="7"/>
  <c r="AT248" i="7" s="1"/>
  <c r="AH248" i="7"/>
  <c r="V248" i="7"/>
  <c r="BO247" i="7"/>
  <c r="BN247" i="7"/>
  <c r="BL247" i="7"/>
  <c r="BK247" i="7"/>
  <c r="BJ247" i="7"/>
  <c r="AS247" i="7"/>
  <c r="AR247" i="7"/>
  <c r="AQ247" i="7"/>
  <c r="AP247" i="7"/>
  <c r="AU247" i="7" s="1"/>
  <c r="AO247" i="7"/>
  <c r="AN247" i="7"/>
  <c r="AM247" i="7"/>
  <c r="AL247" i="7"/>
  <c r="AK247" i="7"/>
  <c r="AW247" i="7" s="1"/>
  <c r="AJ247" i="7"/>
  <c r="AI247" i="7"/>
  <c r="AH247" i="7"/>
  <c r="V247" i="7"/>
  <c r="BO246" i="7"/>
  <c r="BN246" i="7"/>
  <c r="BL246" i="7"/>
  <c r="BK246" i="7"/>
  <c r="BJ246" i="7"/>
  <c r="AS246" i="7"/>
  <c r="AR246" i="7"/>
  <c r="AQ246" i="7"/>
  <c r="AP246" i="7"/>
  <c r="AO246" i="7"/>
  <c r="AN246" i="7"/>
  <c r="AM246" i="7"/>
  <c r="AL246" i="7"/>
  <c r="AK246" i="7"/>
  <c r="AW246" i="7" s="1"/>
  <c r="AJ246" i="7"/>
  <c r="AI246" i="7"/>
  <c r="AH246" i="7"/>
  <c r="V246" i="7"/>
  <c r="BO245" i="7"/>
  <c r="BN245" i="7"/>
  <c r="BL245" i="7"/>
  <c r="BK245" i="7"/>
  <c r="BJ245" i="7"/>
  <c r="AS245" i="7"/>
  <c r="AR245" i="7"/>
  <c r="AQ245" i="7"/>
  <c r="AP245" i="7"/>
  <c r="AO245" i="7"/>
  <c r="AN245" i="7"/>
  <c r="AM245" i="7"/>
  <c r="AL245" i="7"/>
  <c r="AK245" i="7"/>
  <c r="AW245" i="7" s="1"/>
  <c r="AJ245" i="7"/>
  <c r="AI245" i="7"/>
  <c r="AH245" i="7"/>
  <c r="V245" i="7"/>
  <c r="BO244" i="7"/>
  <c r="BN244" i="7"/>
  <c r="BL244" i="7"/>
  <c r="BK244" i="7"/>
  <c r="BJ244" i="7"/>
  <c r="AW244" i="7"/>
  <c r="AS244" i="7"/>
  <c r="AR244" i="7"/>
  <c r="AQ244" i="7"/>
  <c r="AP244" i="7"/>
  <c r="AO244" i="7"/>
  <c r="AN244" i="7"/>
  <c r="AM244" i="7"/>
  <c r="AL244" i="7"/>
  <c r="AK244" i="7"/>
  <c r="AJ244" i="7"/>
  <c r="AI244" i="7"/>
  <c r="AT244" i="7" s="1"/>
  <c r="AH244" i="7"/>
  <c r="V244" i="7"/>
  <c r="BO243" i="7"/>
  <c r="BN243" i="7"/>
  <c r="BL243" i="7"/>
  <c r="BK243" i="7"/>
  <c r="BJ243" i="7"/>
  <c r="AW243" i="7"/>
  <c r="AS243" i="7"/>
  <c r="AR243" i="7"/>
  <c r="AQ243" i="7"/>
  <c r="AP243" i="7"/>
  <c r="AU243" i="7" s="1"/>
  <c r="AO243" i="7"/>
  <c r="AN243" i="7"/>
  <c r="AM243" i="7"/>
  <c r="AL243" i="7"/>
  <c r="AK243" i="7"/>
  <c r="AJ243" i="7"/>
  <c r="AI243" i="7"/>
  <c r="AH243" i="7"/>
  <c r="V243" i="7"/>
  <c r="BO242" i="7"/>
  <c r="BN242" i="7"/>
  <c r="BL242" i="7"/>
  <c r="BK242" i="7"/>
  <c r="BJ242" i="7"/>
  <c r="AS242" i="7"/>
  <c r="AR242" i="7"/>
  <c r="AQ242" i="7"/>
  <c r="AP242" i="7"/>
  <c r="AO242" i="7"/>
  <c r="AN242" i="7"/>
  <c r="AM242" i="7"/>
  <c r="AL242" i="7"/>
  <c r="AK242" i="7"/>
  <c r="AW242" i="7" s="1"/>
  <c r="AJ242" i="7"/>
  <c r="AI242" i="7"/>
  <c r="AH242" i="7"/>
  <c r="V242" i="7"/>
  <c r="BN238" i="7"/>
  <c r="BL238" i="7"/>
  <c r="BK238" i="7"/>
  <c r="BJ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V238" i="7"/>
  <c r="AF238" i="7" s="1"/>
  <c r="BN237" i="7"/>
  <c r="BL237" i="7"/>
  <c r="BK237" i="7"/>
  <c r="BJ237" i="7"/>
  <c r="AU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V237" i="7"/>
  <c r="AF237" i="7" s="1"/>
  <c r="BN236" i="7"/>
  <c r="BL236" i="7"/>
  <c r="BK236" i="7"/>
  <c r="BJ236" i="7"/>
  <c r="AW236" i="7"/>
  <c r="AT236" i="7"/>
  <c r="AV236" i="7" s="1"/>
  <c r="AS236" i="7"/>
  <c r="AU236" i="7" s="1"/>
  <c r="AR236" i="7"/>
  <c r="AQ236" i="7"/>
  <c r="AP236" i="7"/>
  <c r="AO236" i="7"/>
  <c r="AN236" i="7"/>
  <c r="AM236" i="7"/>
  <c r="AL236" i="7"/>
  <c r="AK236" i="7"/>
  <c r="AJ236" i="7"/>
  <c r="AI236" i="7"/>
  <c r="AH236" i="7"/>
  <c r="V236" i="7"/>
  <c r="AF236" i="7" s="1"/>
  <c r="BN235" i="7"/>
  <c r="BL235" i="7"/>
  <c r="BK235" i="7"/>
  <c r="BJ235" i="7"/>
  <c r="AS235" i="7"/>
  <c r="AR235" i="7"/>
  <c r="AU235" i="7" s="1"/>
  <c r="AQ235" i="7"/>
  <c r="AP235" i="7"/>
  <c r="AO235" i="7"/>
  <c r="AN235" i="7"/>
  <c r="AM235" i="7"/>
  <c r="AL235" i="7"/>
  <c r="AK235" i="7"/>
  <c r="AJ235" i="7"/>
  <c r="AI235" i="7"/>
  <c r="AH235" i="7"/>
  <c r="V235" i="7"/>
  <c r="BM235" i="7" s="1"/>
  <c r="BN234" i="7"/>
  <c r="BL234" i="7"/>
  <c r="BK234" i="7"/>
  <c r="BJ234" i="7"/>
  <c r="AS234" i="7"/>
  <c r="AR234" i="7"/>
  <c r="AU234" i="7" s="1"/>
  <c r="AQ234" i="7"/>
  <c r="AP234" i="7"/>
  <c r="AO234" i="7"/>
  <c r="AN234" i="7"/>
  <c r="AM234" i="7"/>
  <c r="AL234" i="7"/>
  <c r="AK234" i="7"/>
  <c r="AJ234" i="7"/>
  <c r="AI234" i="7"/>
  <c r="AH234" i="7"/>
  <c r="V234" i="7"/>
  <c r="BN233" i="7"/>
  <c r="BL233" i="7"/>
  <c r="BK233" i="7"/>
  <c r="BJ233" i="7"/>
  <c r="AS233" i="7"/>
  <c r="AR233" i="7"/>
  <c r="AQ233" i="7"/>
  <c r="AP233" i="7"/>
  <c r="AO233" i="7"/>
  <c r="AN233" i="7"/>
  <c r="AM233" i="7"/>
  <c r="AL233" i="7"/>
  <c r="AK233" i="7"/>
  <c r="AW233" i="7" s="1"/>
  <c r="AJ233" i="7"/>
  <c r="AI233" i="7"/>
  <c r="AH233" i="7"/>
  <c r="V233" i="7"/>
  <c r="AF233" i="7" s="1"/>
  <c r="BN232" i="7"/>
  <c r="BL232" i="7"/>
  <c r="BK232" i="7"/>
  <c r="BJ232" i="7"/>
  <c r="AS232" i="7"/>
  <c r="AR232" i="7"/>
  <c r="AQ232" i="7"/>
  <c r="AP232" i="7"/>
  <c r="AO232" i="7"/>
  <c r="AN232" i="7"/>
  <c r="AM232" i="7"/>
  <c r="AL232" i="7"/>
  <c r="AK232" i="7"/>
  <c r="AJ232" i="7"/>
  <c r="AW232" i="7" s="1"/>
  <c r="AI232" i="7"/>
  <c r="AH232" i="7"/>
  <c r="V232" i="7"/>
  <c r="BM232" i="7" s="1"/>
  <c r="BN231" i="7"/>
  <c r="BL231" i="7"/>
  <c r="BK231" i="7"/>
  <c r="BJ231" i="7"/>
  <c r="AS231" i="7"/>
  <c r="AR231" i="7"/>
  <c r="AU231" i="7" s="1"/>
  <c r="AQ231" i="7"/>
  <c r="AP231" i="7"/>
  <c r="AO231" i="7"/>
  <c r="AN231" i="7"/>
  <c r="AM231" i="7"/>
  <c r="AL231" i="7"/>
  <c r="AK231" i="7"/>
  <c r="AJ231" i="7"/>
  <c r="AI231" i="7"/>
  <c r="AH231" i="7"/>
  <c r="V231" i="7"/>
  <c r="AF231" i="7" s="1"/>
  <c r="BN230" i="7"/>
  <c r="BL230" i="7"/>
  <c r="BK230" i="7"/>
  <c r="BJ230" i="7"/>
  <c r="AU230" i="7"/>
  <c r="AS230" i="7"/>
  <c r="AR230" i="7"/>
  <c r="AQ230" i="7"/>
  <c r="AP230" i="7"/>
  <c r="AO230" i="7"/>
  <c r="AN230" i="7"/>
  <c r="AM230" i="7"/>
  <c r="AL230" i="7"/>
  <c r="AK230" i="7"/>
  <c r="AJ230" i="7"/>
  <c r="AI230" i="7"/>
  <c r="AT230" i="7" s="1"/>
  <c r="AV230" i="7" s="1"/>
  <c r="AH230" i="7"/>
  <c r="V230" i="7"/>
  <c r="BM230" i="7" s="1"/>
  <c r="BN229" i="7"/>
  <c r="BL229" i="7"/>
  <c r="BK229" i="7"/>
  <c r="BJ229" i="7"/>
  <c r="AS229" i="7"/>
  <c r="AR229" i="7"/>
  <c r="AQ229" i="7"/>
  <c r="AP229" i="7"/>
  <c r="AO229" i="7"/>
  <c r="AN229" i="7"/>
  <c r="AM229" i="7"/>
  <c r="AT229" i="7" s="1"/>
  <c r="AL229" i="7"/>
  <c r="AK229" i="7"/>
  <c r="AJ229" i="7"/>
  <c r="AI229" i="7"/>
  <c r="AH229" i="7"/>
  <c r="V229" i="7"/>
  <c r="BM229" i="7" s="1"/>
  <c r="BN228" i="7"/>
  <c r="BL228" i="7"/>
  <c r="BK228" i="7"/>
  <c r="BJ228" i="7"/>
  <c r="AS228" i="7"/>
  <c r="AR228" i="7"/>
  <c r="AQ228" i="7"/>
  <c r="AP228" i="7"/>
  <c r="AU228" i="7" s="1"/>
  <c r="AO228" i="7"/>
  <c r="AN228" i="7"/>
  <c r="AM228" i="7"/>
  <c r="AL228" i="7"/>
  <c r="AK228" i="7"/>
  <c r="AW228" i="7" s="1"/>
  <c r="AJ228" i="7"/>
  <c r="AI228" i="7"/>
  <c r="AT228" i="7" s="1"/>
  <c r="AV228" i="7" s="1"/>
  <c r="AH228" i="7"/>
  <c r="V228" i="7"/>
  <c r="AF228" i="7" s="1"/>
  <c r="BN227" i="7"/>
  <c r="BL227" i="7"/>
  <c r="BK227" i="7"/>
  <c r="BJ227" i="7"/>
  <c r="AW227" i="7"/>
  <c r="AS227" i="7"/>
  <c r="AR227" i="7"/>
  <c r="AQ227" i="7"/>
  <c r="AP227" i="7"/>
  <c r="AU227" i="7" s="1"/>
  <c r="AO227" i="7"/>
  <c r="AN227" i="7"/>
  <c r="AM227" i="7"/>
  <c r="AL227" i="7"/>
  <c r="AK227" i="7"/>
  <c r="AJ227" i="7"/>
  <c r="AI227" i="7"/>
  <c r="AH227" i="7"/>
  <c r="V227" i="7"/>
  <c r="BN226" i="7"/>
  <c r="BL226" i="7"/>
  <c r="BK226" i="7"/>
  <c r="BJ226" i="7"/>
  <c r="AS226" i="7"/>
  <c r="AR226" i="7"/>
  <c r="AQ226" i="7"/>
  <c r="AP226" i="7"/>
  <c r="AU226" i="7" s="1"/>
  <c r="AO226" i="7"/>
  <c r="AN226" i="7"/>
  <c r="AM226" i="7"/>
  <c r="AL226" i="7"/>
  <c r="AK226" i="7"/>
  <c r="AJ226" i="7"/>
  <c r="AI226" i="7"/>
  <c r="AH226" i="7"/>
  <c r="V226" i="7"/>
  <c r="AF226" i="7" s="1"/>
  <c r="BN225" i="7"/>
  <c r="BL225" i="7"/>
  <c r="BK225" i="7"/>
  <c r="BJ225" i="7"/>
  <c r="AU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V225" i="7"/>
  <c r="AF225" i="7" s="1"/>
  <c r="BN224" i="7"/>
  <c r="BL224" i="7"/>
  <c r="BK224" i="7"/>
  <c r="BJ224" i="7"/>
  <c r="AS224" i="7"/>
  <c r="AU224" i="7" s="1"/>
  <c r="AR224" i="7"/>
  <c r="AQ224" i="7"/>
  <c r="AP224" i="7"/>
  <c r="AO224" i="7"/>
  <c r="AN224" i="7"/>
  <c r="AW224" i="7" s="1"/>
  <c r="AM224" i="7"/>
  <c r="AL224" i="7"/>
  <c r="AK224" i="7"/>
  <c r="AJ224" i="7"/>
  <c r="AI224" i="7"/>
  <c r="AH224" i="7"/>
  <c r="V224" i="7"/>
  <c r="AF224" i="7" s="1"/>
  <c r="BN223" i="7"/>
  <c r="BL223" i="7"/>
  <c r="BK223" i="7"/>
  <c r="BJ223" i="7"/>
  <c r="AS223" i="7"/>
  <c r="AR223" i="7"/>
  <c r="AQ223" i="7"/>
  <c r="AP223" i="7"/>
  <c r="AU223" i="7" s="1"/>
  <c r="AO223" i="7"/>
  <c r="AN223" i="7"/>
  <c r="AM223" i="7"/>
  <c r="AL223" i="7"/>
  <c r="AK223" i="7"/>
  <c r="AJ223" i="7"/>
  <c r="AI223" i="7"/>
  <c r="AH223" i="7"/>
  <c r="V223" i="7"/>
  <c r="BM223" i="7" s="1"/>
  <c r="BN220" i="7"/>
  <c r="BM220" i="7"/>
  <c r="BL220" i="7"/>
  <c r="BK220" i="7"/>
  <c r="BJ220" i="7"/>
  <c r="AS220" i="7"/>
  <c r="AR220" i="7"/>
  <c r="AU220" i="7" s="1"/>
  <c r="AQ220" i="7"/>
  <c r="AP220" i="7"/>
  <c r="AO220" i="7"/>
  <c r="AN220" i="7"/>
  <c r="AM220" i="7"/>
  <c r="AL220" i="7"/>
  <c r="AK220" i="7"/>
  <c r="AJ220" i="7"/>
  <c r="AI220" i="7"/>
  <c r="AH220" i="7"/>
  <c r="AF220" i="7"/>
  <c r="BN219" i="7"/>
  <c r="BM219" i="7"/>
  <c r="BL219" i="7"/>
  <c r="BK219" i="7"/>
  <c r="BJ219" i="7"/>
  <c r="AW219" i="7"/>
  <c r="AS219" i="7"/>
  <c r="AR219" i="7"/>
  <c r="AQ219" i="7"/>
  <c r="AP219" i="7"/>
  <c r="AO219" i="7"/>
  <c r="AN219" i="7"/>
  <c r="AM219" i="7"/>
  <c r="AL219" i="7"/>
  <c r="AK219" i="7"/>
  <c r="AJ219" i="7"/>
  <c r="AI219" i="7"/>
  <c r="AT219" i="7" s="1"/>
  <c r="AH219" i="7"/>
  <c r="AF219" i="7"/>
  <c r="BN218" i="7"/>
  <c r="BM218" i="7"/>
  <c r="BL218" i="7"/>
  <c r="BK218" i="7"/>
  <c r="BJ218" i="7"/>
  <c r="AU218" i="7"/>
  <c r="AT218" i="7"/>
  <c r="AV218" i="7" s="1"/>
  <c r="AS218" i="7"/>
  <c r="AR218" i="7"/>
  <c r="AQ218" i="7"/>
  <c r="AP218" i="7"/>
  <c r="AO218" i="7"/>
  <c r="AN218" i="7"/>
  <c r="AM218" i="7"/>
  <c r="AL218" i="7"/>
  <c r="AK218" i="7"/>
  <c r="AJ218" i="7"/>
  <c r="AI218" i="7"/>
  <c r="AW218" i="7" s="1"/>
  <c r="AH218" i="7"/>
  <c r="AF218" i="7"/>
  <c r="BN214" i="7"/>
  <c r="BM214" i="7"/>
  <c r="BL214" i="7"/>
  <c r="BK214" i="7"/>
  <c r="BJ214" i="7"/>
  <c r="AS214" i="7"/>
  <c r="AR214" i="7"/>
  <c r="AQ214" i="7"/>
  <c r="AP214" i="7"/>
  <c r="AO214" i="7"/>
  <c r="AN214" i="7"/>
  <c r="AM214" i="7"/>
  <c r="AL214" i="7"/>
  <c r="AK214" i="7"/>
  <c r="AJ214" i="7"/>
  <c r="AI214" i="7"/>
  <c r="AH214" i="7"/>
  <c r="AF214" i="7"/>
  <c r="BO210" i="7"/>
  <c r="BN210" i="7"/>
  <c r="BM210" i="7"/>
  <c r="BL210" i="7"/>
  <c r="BK210" i="7"/>
  <c r="BJ210" i="7"/>
  <c r="AS210" i="7"/>
  <c r="AR210" i="7"/>
  <c r="AQ210" i="7"/>
  <c r="AP210" i="7"/>
  <c r="AO210" i="7"/>
  <c r="AN210" i="7"/>
  <c r="AM210" i="7"/>
  <c r="AL210" i="7"/>
  <c r="AK210" i="7"/>
  <c r="AW210" i="7" s="1"/>
  <c r="AJ210" i="7"/>
  <c r="AI210" i="7"/>
  <c r="AH210" i="7"/>
  <c r="AF210" i="7"/>
  <c r="BO208" i="7"/>
  <c r="BN208" i="7"/>
  <c r="BM208" i="7"/>
  <c r="BL208" i="7"/>
  <c r="BK208" i="7"/>
  <c r="BJ208" i="7"/>
  <c r="AS208" i="7"/>
  <c r="AR208" i="7"/>
  <c r="AQ208" i="7"/>
  <c r="AP208" i="7"/>
  <c r="AU208" i="7" s="1"/>
  <c r="AO208" i="7"/>
  <c r="AN208" i="7"/>
  <c r="AM208" i="7"/>
  <c r="AL208" i="7"/>
  <c r="AK208" i="7"/>
  <c r="AJ208" i="7"/>
  <c r="AI208" i="7"/>
  <c r="AW208" i="7" s="1"/>
  <c r="AH208" i="7"/>
  <c r="AF208" i="7"/>
  <c r="BN206" i="7"/>
  <c r="BM206" i="7"/>
  <c r="BL206" i="7"/>
  <c r="BK206" i="7"/>
  <c r="BJ206" i="7"/>
  <c r="AS206" i="7"/>
  <c r="AU206" i="7" s="1"/>
  <c r="AR206" i="7"/>
  <c r="AQ206" i="7"/>
  <c r="AP206" i="7"/>
  <c r="AO206" i="7"/>
  <c r="AN206" i="7"/>
  <c r="AM206" i="7"/>
  <c r="AL206" i="7"/>
  <c r="AK206" i="7"/>
  <c r="AW206" i="7" s="1"/>
  <c r="AJ206" i="7"/>
  <c r="AI206" i="7"/>
  <c r="AH206" i="7"/>
  <c r="AF206" i="7"/>
  <c r="BN205" i="7"/>
  <c r="BM205" i="7"/>
  <c r="BL205" i="7"/>
  <c r="BK205" i="7"/>
  <c r="BJ205" i="7"/>
  <c r="AS205" i="7"/>
  <c r="AR205" i="7"/>
  <c r="AU205" i="7" s="1"/>
  <c r="AQ205" i="7"/>
  <c r="AP205" i="7"/>
  <c r="AO205" i="7"/>
  <c r="AN205" i="7"/>
  <c r="AM205" i="7"/>
  <c r="AL205" i="7"/>
  <c r="AK205" i="7"/>
  <c r="AJ205" i="7"/>
  <c r="AI205" i="7"/>
  <c r="AH205" i="7"/>
  <c r="AF205" i="7"/>
  <c r="BO202" i="7"/>
  <c r="BN202" i="7"/>
  <c r="BM202" i="7"/>
  <c r="BL202" i="7"/>
  <c r="BK202" i="7"/>
  <c r="BJ202" i="7"/>
  <c r="AS202" i="7"/>
  <c r="AR202" i="7"/>
  <c r="AQ202" i="7"/>
  <c r="AP202" i="7"/>
  <c r="AU202" i="7" s="1"/>
  <c r="AO202" i="7"/>
  <c r="AN202" i="7"/>
  <c r="AM202" i="7"/>
  <c r="AL202" i="7"/>
  <c r="AK202" i="7"/>
  <c r="AW202" i="7" s="1"/>
  <c r="AJ202" i="7"/>
  <c r="AI202" i="7"/>
  <c r="AH202" i="7"/>
  <c r="AF202" i="7"/>
  <c r="AS201" i="7"/>
  <c r="AR201" i="7"/>
  <c r="AQ201" i="7"/>
  <c r="AP201" i="7"/>
  <c r="AU201" i="7" s="1"/>
  <c r="AO201" i="7"/>
  <c r="AN201" i="7"/>
  <c r="AM201" i="7"/>
  <c r="AL201" i="7"/>
  <c r="AK201" i="7"/>
  <c r="AJ201" i="7"/>
  <c r="AI201" i="7"/>
  <c r="AW201" i="7" s="1"/>
  <c r="AH201" i="7"/>
  <c r="AF201" i="7"/>
  <c r="AU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F200" i="7"/>
  <c r="AS199" i="7"/>
  <c r="AU199" i="7" s="1"/>
  <c r="AR199" i="7"/>
  <c r="AQ199" i="7"/>
  <c r="AP199" i="7"/>
  <c r="AO199" i="7"/>
  <c r="AN199" i="7"/>
  <c r="AM199" i="7"/>
  <c r="AL199" i="7"/>
  <c r="AK199" i="7"/>
  <c r="AW199" i="7" s="1"/>
  <c r="AJ199" i="7"/>
  <c r="AI199" i="7"/>
  <c r="AH199" i="7"/>
  <c r="AF199" i="7"/>
  <c r="AS198" i="7"/>
  <c r="AR198" i="7"/>
  <c r="AQ198" i="7"/>
  <c r="AP198" i="7"/>
  <c r="AU198" i="7" s="1"/>
  <c r="AO198" i="7"/>
  <c r="AN198" i="7"/>
  <c r="AM198" i="7"/>
  <c r="AT198" i="7" s="1"/>
  <c r="AV198" i="7" s="1"/>
  <c r="AL198" i="7"/>
  <c r="AK198" i="7"/>
  <c r="AJ198" i="7"/>
  <c r="AI198" i="7"/>
  <c r="AH198" i="7"/>
  <c r="AF198" i="7"/>
  <c r="AS197" i="7"/>
  <c r="AR197" i="7"/>
  <c r="AU197" i="7" s="1"/>
  <c r="AQ197" i="7"/>
  <c r="AP197" i="7"/>
  <c r="AO197" i="7"/>
  <c r="AN197" i="7"/>
  <c r="AM197" i="7"/>
  <c r="AL197" i="7"/>
  <c r="AK197" i="7"/>
  <c r="AJ197" i="7"/>
  <c r="AI197" i="7"/>
  <c r="AH197" i="7"/>
  <c r="AF197" i="7"/>
  <c r="AW196" i="7"/>
  <c r="AS196" i="7"/>
  <c r="AR196" i="7"/>
  <c r="AQ196" i="7"/>
  <c r="AP196" i="7"/>
  <c r="AO196" i="7"/>
  <c r="AN196" i="7"/>
  <c r="AM196" i="7"/>
  <c r="AL196" i="7"/>
  <c r="AK196" i="7"/>
  <c r="AJ196" i="7"/>
  <c r="AI196" i="7"/>
  <c r="AT196" i="7" s="1"/>
  <c r="AH196" i="7"/>
  <c r="AF196" i="7"/>
  <c r="AS195" i="7"/>
  <c r="AR195" i="7"/>
  <c r="AQ195" i="7"/>
  <c r="AP195" i="7"/>
  <c r="AU195" i="7" s="1"/>
  <c r="AO195" i="7"/>
  <c r="AN195" i="7"/>
  <c r="AM195" i="7"/>
  <c r="AL195" i="7"/>
  <c r="AK195" i="7"/>
  <c r="AW195" i="7" s="1"/>
  <c r="AJ195" i="7"/>
  <c r="AI195" i="7"/>
  <c r="AH195" i="7"/>
  <c r="AF195" i="7"/>
  <c r="AS194" i="7"/>
  <c r="AR194" i="7"/>
  <c r="AQ194" i="7"/>
  <c r="AP194" i="7"/>
  <c r="AU194" i="7" s="1"/>
  <c r="AO194" i="7"/>
  <c r="AN194" i="7"/>
  <c r="AM194" i="7"/>
  <c r="AL194" i="7"/>
  <c r="AK194" i="7"/>
  <c r="AJ194" i="7"/>
  <c r="AI194" i="7"/>
  <c r="AH194" i="7"/>
  <c r="AF194" i="7"/>
  <c r="AS193" i="7"/>
  <c r="AR193" i="7"/>
  <c r="AQ193" i="7"/>
  <c r="AU193" i="7" s="1"/>
  <c r="AP193" i="7"/>
  <c r="AO193" i="7"/>
  <c r="AN193" i="7"/>
  <c r="AM193" i="7"/>
  <c r="AL193" i="7"/>
  <c r="AK193" i="7"/>
  <c r="AJ193" i="7"/>
  <c r="AI193" i="7"/>
  <c r="AT193" i="7" s="1"/>
  <c r="AH193" i="7"/>
  <c r="AF193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F192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F191" i="7"/>
  <c r="AS190" i="7"/>
  <c r="AR190" i="7"/>
  <c r="AQ190" i="7"/>
  <c r="AP190" i="7"/>
  <c r="AU190" i="7" s="1"/>
  <c r="AO190" i="7"/>
  <c r="AN190" i="7"/>
  <c r="AM190" i="7"/>
  <c r="AL190" i="7"/>
  <c r="AK190" i="7"/>
  <c r="AT190" i="7" s="1"/>
  <c r="AV190" i="7" s="1"/>
  <c r="AJ190" i="7"/>
  <c r="AI190" i="7"/>
  <c r="AH190" i="7"/>
  <c r="AF190" i="7"/>
  <c r="BO187" i="7"/>
  <c r="BN187" i="7"/>
  <c r="BM187" i="7"/>
  <c r="BL187" i="7"/>
  <c r="BK187" i="7"/>
  <c r="BJ187" i="7"/>
  <c r="AS187" i="7"/>
  <c r="AR187" i="7"/>
  <c r="AQ187" i="7"/>
  <c r="AP187" i="7"/>
  <c r="AO187" i="7"/>
  <c r="AN187" i="7"/>
  <c r="AM187" i="7"/>
  <c r="AL187" i="7"/>
  <c r="AK187" i="7"/>
  <c r="AJ187" i="7"/>
  <c r="AW187" i="7" s="1"/>
  <c r="AI187" i="7"/>
  <c r="AH187" i="7"/>
  <c r="AF187" i="7"/>
  <c r="BO186" i="7"/>
  <c r="BN186" i="7"/>
  <c r="BM186" i="7"/>
  <c r="BL186" i="7"/>
  <c r="BK186" i="7"/>
  <c r="BJ186" i="7"/>
  <c r="BC186" i="7"/>
  <c r="AS186" i="7"/>
  <c r="AR186" i="7"/>
  <c r="AQ186" i="7"/>
  <c r="AP186" i="7"/>
  <c r="AO186" i="7"/>
  <c r="AN186" i="7"/>
  <c r="AM186" i="7"/>
  <c r="AL186" i="7"/>
  <c r="AK186" i="7"/>
  <c r="AJ186" i="7"/>
  <c r="AW186" i="7" s="1"/>
  <c r="AI186" i="7"/>
  <c r="AH186" i="7"/>
  <c r="AF186" i="7"/>
  <c r="X186" i="7"/>
  <c r="BO185" i="7"/>
  <c r="BN185" i="7"/>
  <c r="BM185" i="7"/>
  <c r="BL185" i="7"/>
  <c r="BK185" i="7"/>
  <c r="BJ185" i="7"/>
  <c r="AS185" i="7"/>
  <c r="AR185" i="7"/>
  <c r="AQ185" i="7"/>
  <c r="AP185" i="7"/>
  <c r="AU185" i="7" s="1"/>
  <c r="AO185" i="7"/>
  <c r="AN185" i="7"/>
  <c r="AM185" i="7"/>
  <c r="AL185" i="7"/>
  <c r="AK185" i="7"/>
  <c r="AW185" i="7" s="1"/>
  <c r="AJ185" i="7"/>
  <c r="AI185" i="7"/>
  <c r="AH185" i="7"/>
  <c r="AF185" i="7"/>
  <c r="BA184" i="7"/>
  <c r="AY184" i="7"/>
  <c r="AX184" i="7"/>
  <c r="AW184" i="7"/>
  <c r="AV184" i="7"/>
  <c r="AU184" i="7"/>
  <c r="AT184" i="7"/>
  <c r="AS184" i="7"/>
  <c r="AR184" i="7"/>
  <c r="AQ184" i="7"/>
  <c r="AP184" i="7"/>
  <c r="AO184" i="7"/>
  <c r="AN184" i="7"/>
  <c r="AL184" i="7"/>
  <c r="BM183" i="7"/>
  <c r="BL183" i="7"/>
  <c r="BK183" i="7"/>
  <c r="BJ183" i="7"/>
  <c r="BO183" i="7" s="1"/>
  <c r="BC183" i="7"/>
  <c r="AU183" i="7"/>
  <c r="AS183" i="7"/>
  <c r="AR183" i="7"/>
  <c r="AQ183" i="7"/>
  <c r="AP183" i="7"/>
  <c r="AO183" i="7"/>
  <c r="AN183" i="7"/>
  <c r="AM183" i="7"/>
  <c r="AL183" i="7"/>
  <c r="AK183" i="7"/>
  <c r="AJ183" i="7"/>
  <c r="AI183" i="7"/>
  <c r="AH183" i="7"/>
  <c r="X183" i="7"/>
  <c r="AF183" i="7" s="1"/>
  <c r="BN182" i="7"/>
  <c r="BM182" i="7"/>
  <c r="BL182" i="7"/>
  <c r="BK182" i="7"/>
  <c r="BJ182" i="7"/>
  <c r="BO182" i="7" s="1"/>
  <c r="BC182" i="7"/>
  <c r="AS182" i="7"/>
  <c r="AR182" i="7"/>
  <c r="AQ182" i="7"/>
  <c r="AP182" i="7"/>
  <c r="AU182" i="7" s="1"/>
  <c r="AO182" i="7"/>
  <c r="AN182" i="7"/>
  <c r="AM182" i="7"/>
  <c r="AL182" i="7"/>
  <c r="AK182" i="7"/>
  <c r="AJ182" i="7"/>
  <c r="AI182" i="7"/>
  <c r="AW182" i="7" s="1"/>
  <c r="AH182" i="7"/>
  <c r="X182" i="7"/>
  <c r="AF182" i="7" s="1"/>
  <c r="AY181" i="7"/>
  <c r="AX181" i="7"/>
  <c r="AW181" i="7"/>
  <c r="AV181" i="7"/>
  <c r="BA181" i="7" s="1"/>
  <c r="AU181" i="7"/>
  <c r="AT181" i="7"/>
  <c r="AS181" i="7"/>
  <c r="AR181" i="7"/>
  <c r="AQ181" i="7"/>
  <c r="BC181" i="7" s="1"/>
  <c r="AP181" i="7"/>
  <c r="AO181" i="7"/>
  <c r="AN181" i="7"/>
  <c r="AL181" i="7"/>
  <c r="X181" i="7"/>
  <c r="BO179" i="7"/>
  <c r="BN179" i="7"/>
  <c r="BM179" i="7"/>
  <c r="BL179" i="7"/>
  <c r="BK179" i="7"/>
  <c r="BJ179" i="7"/>
  <c r="BB179" i="7"/>
  <c r="AS179" i="7"/>
  <c r="AR179" i="7"/>
  <c r="AQ179" i="7"/>
  <c r="AP179" i="7"/>
  <c r="AU179" i="7" s="1"/>
  <c r="AO179" i="7"/>
  <c r="AN179" i="7"/>
  <c r="AM179" i="7"/>
  <c r="AL179" i="7"/>
  <c r="AK179" i="7"/>
  <c r="AT179" i="7" s="1"/>
  <c r="AV179" i="7" s="1"/>
  <c r="AJ179" i="7"/>
  <c r="AI179" i="7"/>
  <c r="AH179" i="7"/>
  <c r="X179" i="7"/>
  <c r="AF179" i="7" s="1"/>
  <c r="BO178" i="7"/>
  <c r="BM178" i="7"/>
  <c r="BL178" i="7"/>
  <c r="BK178" i="7"/>
  <c r="BJ178" i="7"/>
  <c r="BB178" i="7"/>
  <c r="AU178" i="7"/>
  <c r="AS178" i="7"/>
  <c r="AR178" i="7"/>
  <c r="AQ178" i="7"/>
  <c r="AP178" i="7"/>
  <c r="AO178" i="7"/>
  <c r="AN178" i="7"/>
  <c r="AM178" i="7"/>
  <c r="AL178" i="7"/>
  <c r="AK178" i="7"/>
  <c r="AJ178" i="7"/>
  <c r="AI178" i="7"/>
  <c r="AH178" i="7"/>
  <c r="X178" i="7"/>
  <c r="AF178" i="7" s="1"/>
  <c r="BB177" i="7"/>
  <c r="AS177" i="7"/>
  <c r="AR177" i="7"/>
  <c r="AQ177" i="7"/>
  <c r="AP177" i="7"/>
  <c r="AO177" i="7"/>
  <c r="AN177" i="7"/>
  <c r="AM177" i="7"/>
  <c r="AL177" i="7"/>
  <c r="AT177" i="7" s="1"/>
  <c r="AK177" i="7"/>
  <c r="AJ177" i="7"/>
  <c r="AI177" i="7"/>
  <c r="AH177" i="7"/>
  <c r="AF177" i="7"/>
  <c r="X177" i="7"/>
  <c r="BB176" i="7"/>
  <c r="AS176" i="7"/>
  <c r="AU176" i="7" s="1"/>
  <c r="AR176" i="7"/>
  <c r="AQ176" i="7"/>
  <c r="AP176" i="7"/>
  <c r="AO176" i="7"/>
  <c r="AT176" i="7" s="1"/>
  <c r="AV176" i="7" s="1"/>
  <c r="AN176" i="7"/>
  <c r="AM176" i="7"/>
  <c r="AL176" i="7"/>
  <c r="AK176" i="7"/>
  <c r="AW176" i="7" s="1"/>
  <c r="AJ176" i="7"/>
  <c r="AI176" i="7"/>
  <c r="AH176" i="7"/>
  <c r="AF176" i="7"/>
  <c r="X176" i="7"/>
  <c r="BA173" i="7"/>
  <c r="AZ173" i="7"/>
  <c r="BB173" i="7" s="1"/>
  <c r="AY173" i="7"/>
  <c r="AX173" i="7"/>
  <c r="AW173" i="7"/>
  <c r="AV173" i="7"/>
  <c r="AU173" i="7"/>
  <c r="AT173" i="7"/>
  <c r="AS173" i="7"/>
  <c r="AR173" i="7"/>
  <c r="AQ173" i="7"/>
  <c r="AP173" i="7"/>
  <c r="AO173" i="7"/>
  <c r="AN173" i="7"/>
  <c r="X173" i="7"/>
  <c r="AL173" i="7" s="1"/>
  <c r="AY172" i="7"/>
  <c r="BA172" i="7" s="1"/>
  <c r="AX172" i="7"/>
  <c r="AW172" i="7"/>
  <c r="AV172" i="7"/>
  <c r="AU172" i="7"/>
  <c r="AT172" i="7"/>
  <c r="AS172" i="7"/>
  <c r="AR172" i="7"/>
  <c r="AQ172" i="7"/>
  <c r="AZ172" i="7" s="1"/>
  <c r="BB172" i="7" s="1"/>
  <c r="AP172" i="7"/>
  <c r="AO172" i="7"/>
  <c r="AN172" i="7"/>
  <c r="AL172" i="7"/>
  <c r="X172" i="7"/>
  <c r="AY171" i="7"/>
  <c r="AX171" i="7"/>
  <c r="AW171" i="7"/>
  <c r="BA171" i="7" s="1"/>
  <c r="AV171" i="7"/>
  <c r="AU171" i="7"/>
  <c r="AT171" i="7"/>
  <c r="AZ171" i="7" s="1"/>
  <c r="AS171" i="7"/>
  <c r="AR171" i="7"/>
  <c r="AQ171" i="7"/>
  <c r="AP171" i="7"/>
  <c r="AO171" i="7"/>
  <c r="AN171" i="7"/>
  <c r="AL171" i="7"/>
  <c r="X171" i="7"/>
  <c r="AY170" i="7"/>
  <c r="BA170" i="7" s="1"/>
  <c r="AX170" i="7"/>
  <c r="AW170" i="7"/>
  <c r="AV170" i="7"/>
  <c r="AU170" i="7"/>
  <c r="AT170" i="7"/>
  <c r="AS170" i="7"/>
  <c r="AR170" i="7"/>
  <c r="AQ170" i="7"/>
  <c r="BC170" i="7" s="1"/>
  <c r="AP170" i="7"/>
  <c r="AO170" i="7"/>
  <c r="AN170" i="7"/>
  <c r="AL170" i="7"/>
  <c r="X170" i="7"/>
  <c r="AY169" i="7"/>
  <c r="AX169" i="7"/>
  <c r="AW169" i="7"/>
  <c r="BA169" i="7" s="1"/>
  <c r="AV169" i="7"/>
  <c r="AU169" i="7"/>
  <c r="AT169" i="7"/>
  <c r="AS169" i="7"/>
  <c r="AZ169" i="7" s="1"/>
  <c r="BB169" i="7" s="1"/>
  <c r="AR169" i="7"/>
  <c r="AQ169" i="7"/>
  <c r="AP169" i="7"/>
  <c r="AO169" i="7"/>
  <c r="AN169" i="7"/>
  <c r="AL169" i="7"/>
  <c r="X169" i="7"/>
  <c r="AY168" i="7"/>
  <c r="BA168" i="7" s="1"/>
  <c r="AX168" i="7"/>
  <c r="AW168" i="7"/>
  <c r="AV168" i="7"/>
  <c r="AU168" i="7"/>
  <c r="AT168" i="7"/>
  <c r="AS168" i="7"/>
  <c r="AR168" i="7"/>
  <c r="AQ168" i="7"/>
  <c r="BC168" i="7" s="1"/>
  <c r="AP168" i="7"/>
  <c r="AO168" i="7"/>
  <c r="AN168" i="7"/>
  <c r="AL168" i="7"/>
  <c r="X168" i="7"/>
  <c r="BA167" i="7"/>
  <c r="AY167" i="7"/>
  <c r="AX167" i="7"/>
  <c r="AW167" i="7"/>
  <c r="AV167" i="7"/>
  <c r="AU167" i="7"/>
  <c r="AT167" i="7"/>
  <c r="AS167" i="7"/>
  <c r="AR167" i="7"/>
  <c r="AQ167" i="7"/>
  <c r="AP167" i="7"/>
  <c r="AO167" i="7"/>
  <c r="AZ167" i="7" s="1"/>
  <c r="BB167" i="7" s="1"/>
  <c r="AN167" i="7"/>
  <c r="X167" i="7"/>
  <c r="AL167" i="7" s="1"/>
  <c r="BC166" i="7"/>
  <c r="AY166" i="7"/>
  <c r="BA166" i="7" s="1"/>
  <c r="AX166" i="7"/>
  <c r="AW166" i="7"/>
  <c r="AV166" i="7"/>
  <c r="AU166" i="7"/>
  <c r="AT166" i="7"/>
  <c r="AS166" i="7"/>
  <c r="AR166" i="7"/>
  <c r="AQ166" i="7"/>
  <c r="AZ166" i="7" s="1"/>
  <c r="BB166" i="7" s="1"/>
  <c r="AP166" i="7"/>
  <c r="AO166" i="7"/>
  <c r="AN166" i="7"/>
  <c r="AL166" i="7"/>
  <c r="X166" i="7"/>
  <c r="BA165" i="7"/>
  <c r="AY165" i="7"/>
  <c r="AX165" i="7"/>
  <c r="AW165" i="7"/>
  <c r="AV165" i="7"/>
  <c r="AU165" i="7"/>
  <c r="AT165" i="7"/>
  <c r="AS165" i="7"/>
  <c r="AR165" i="7"/>
  <c r="AQ165" i="7"/>
  <c r="AP165" i="7"/>
  <c r="AO165" i="7"/>
  <c r="AZ165" i="7" s="1"/>
  <c r="BB165" i="7" s="1"/>
  <c r="AN165" i="7"/>
  <c r="AL165" i="7"/>
  <c r="X165" i="7"/>
  <c r="AY164" i="7"/>
  <c r="BA164" i="7" s="1"/>
  <c r="AX164" i="7"/>
  <c r="AW164" i="7"/>
  <c r="AV164" i="7"/>
  <c r="AU164" i="7"/>
  <c r="AT164" i="7"/>
  <c r="AS164" i="7"/>
  <c r="AR164" i="7"/>
  <c r="AQ164" i="7"/>
  <c r="BC164" i="7" s="1"/>
  <c r="AP164" i="7"/>
  <c r="AO164" i="7"/>
  <c r="AN164" i="7"/>
  <c r="AL164" i="7"/>
  <c r="X164" i="7"/>
  <c r="BA163" i="7"/>
  <c r="AY163" i="7"/>
  <c r="AX163" i="7"/>
  <c r="AW163" i="7"/>
  <c r="AV163" i="7"/>
  <c r="AU163" i="7"/>
  <c r="AT163" i="7"/>
  <c r="AS163" i="7"/>
  <c r="AR163" i="7"/>
  <c r="AQ163" i="7"/>
  <c r="AP163" i="7"/>
  <c r="AO163" i="7"/>
  <c r="BC163" i="7" s="1"/>
  <c r="AN163" i="7"/>
  <c r="AL163" i="7"/>
  <c r="X163" i="7"/>
  <c r="AY162" i="7"/>
  <c r="BA162" i="7" s="1"/>
  <c r="AX162" i="7"/>
  <c r="AW162" i="7"/>
  <c r="AV162" i="7"/>
  <c r="AU162" i="7"/>
  <c r="AT162" i="7"/>
  <c r="BC162" i="7" s="1"/>
  <c r="AS162" i="7"/>
  <c r="AR162" i="7"/>
  <c r="AQ162" i="7"/>
  <c r="AZ162" i="7" s="1"/>
  <c r="BB162" i="7" s="1"/>
  <c r="AP162" i="7"/>
  <c r="AO162" i="7"/>
  <c r="AN162" i="7"/>
  <c r="AL162" i="7"/>
  <c r="X162" i="7"/>
  <c r="AY161" i="7"/>
  <c r="AX161" i="7"/>
  <c r="AW161" i="7"/>
  <c r="BA161" i="7" s="1"/>
  <c r="AV161" i="7"/>
  <c r="AU161" i="7"/>
  <c r="AT161" i="7"/>
  <c r="AS161" i="7"/>
  <c r="AZ161" i="7" s="1"/>
  <c r="AR161" i="7"/>
  <c r="AQ161" i="7"/>
  <c r="AP161" i="7"/>
  <c r="AO161" i="7"/>
  <c r="AN161" i="7"/>
  <c r="AL161" i="7"/>
  <c r="X161" i="7"/>
  <c r="BC160" i="7"/>
  <c r="AY160" i="7"/>
  <c r="BA160" i="7" s="1"/>
  <c r="AX160" i="7"/>
  <c r="AW160" i="7"/>
  <c r="AV160" i="7"/>
  <c r="AU160" i="7"/>
  <c r="AT160" i="7"/>
  <c r="AS160" i="7"/>
  <c r="AR160" i="7"/>
  <c r="AQ160" i="7"/>
  <c r="AZ160" i="7" s="1"/>
  <c r="BB160" i="7" s="1"/>
  <c r="AP160" i="7"/>
  <c r="AO160" i="7"/>
  <c r="AN160" i="7"/>
  <c r="AL160" i="7"/>
  <c r="X160" i="7"/>
  <c r="BA159" i="7"/>
  <c r="AY159" i="7"/>
  <c r="AX159" i="7"/>
  <c r="AW159" i="7"/>
  <c r="AV159" i="7"/>
  <c r="AU159" i="7"/>
  <c r="AT159" i="7"/>
  <c r="AS159" i="7"/>
  <c r="AR159" i="7"/>
  <c r="AQ159" i="7"/>
  <c r="AP159" i="7"/>
  <c r="AO159" i="7"/>
  <c r="AZ159" i="7" s="1"/>
  <c r="BB159" i="7" s="1"/>
  <c r="AN159" i="7"/>
  <c r="AL159" i="7"/>
  <c r="X159" i="7"/>
  <c r="AY158" i="7"/>
  <c r="BA158" i="7" s="1"/>
  <c r="AX158" i="7"/>
  <c r="AW158" i="7"/>
  <c r="AV158" i="7"/>
  <c r="AU158" i="7"/>
  <c r="AT158" i="7"/>
  <c r="AS158" i="7"/>
  <c r="AR158" i="7"/>
  <c r="AQ158" i="7"/>
  <c r="BC158" i="7" s="1"/>
  <c r="AP158" i="7"/>
  <c r="AO158" i="7"/>
  <c r="AN158" i="7"/>
  <c r="AL158" i="7"/>
  <c r="X158" i="7"/>
  <c r="BA157" i="7"/>
  <c r="AY157" i="7"/>
  <c r="AX157" i="7"/>
  <c r="AW157" i="7"/>
  <c r="AV157" i="7"/>
  <c r="AU157" i="7"/>
  <c r="AT157" i="7"/>
  <c r="AS157" i="7"/>
  <c r="AR157" i="7"/>
  <c r="AQ157" i="7"/>
  <c r="AP157" i="7"/>
  <c r="AO157" i="7"/>
  <c r="BC157" i="7" s="1"/>
  <c r="AN157" i="7"/>
  <c r="AL157" i="7"/>
  <c r="X157" i="7"/>
  <c r="AY156" i="7"/>
  <c r="BA156" i="7" s="1"/>
  <c r="AX156" i="7"/>
  <c r="AW156" i="7"/>
  <c r="AV156" i="7"/>
  <c r="AU156" i="7"/>
  <c r="AT156" i="7"/>
  <c r="BC156" i="7" s="1"/>
  <c r="AS156" i="7"/>
  <c r="AR156" i="7"/>
  <c r="AQ156" i="7"/>
  <c r="AZ156" i="7" s="1"/>
  <c r="BB156" i="7" s="1"/>
  <c r="AP156" i="7"/>
  <c r="AO156" i="7"/>
  <c r="AN156" i="7"/>
  <c r="AL156" i="7"/>
  <c r="X156" i="7"/>
  <c r="AY155" i="7"/>
  <c r="AX155" i="7"/>
  <c r="AW155" i="7"/>
  <c r="BA155" i="7" s="1"/>
  <c r="AV155" i="7"/>
  <c r="AU155" i="7"/>
  <c r="AT155" i="7"/>
  <c r="AS155" i="7"/>
  <c r="AZ155" i="7" s="1"/>
  <c r="BB155" i="7" s="1"/>
  <c r="AR155" i="7"/>
  <c r="AQ155" i="7"/>
  <c r="AP155" i="7"/>
  <c r="AO155" i="7"/>
  <c r="AN155" i="7"/>
  <c r="AL155" i="7"/>
  <c r="X155" i="7"/>
  <c r="BC154" i="7"/>
  <c r="AY154" i="7"/>
  <c r="BA154" i="7" s="1"/>
  <c r="AX154" i="7"/>
  <c r="AW154" i="7"/>
  <c r="AV154" i="7"/>
  <c r="AU154" i="7"/>
  <c r="AT154" i="7"/>
  <c r="AS154" i="7"/>
  <c r="AR154" i="7"/>
  <c r="AQ154" i="7"/>
  <c r="AZ154" i="7" s="1"/>
  <c r="BB154" i="7" s="1"/>
  <c r="AP154" i="7"/>
  <c r="AO154" i="7"/>
  <c r="AN154" i="7"/>
  <c r="AL154" i="7"/>
  <c r="X154" i="7"/>
  <c r="BA153" i="7"/>
  <c r="AY153" i="7"/>
  <c r="AX153" i="7"/>
  <c r="AW153" i="7"/>
  <c r="AV153" i="7"/>
  <c r="AU153" i="7"/>
  <c r="AT153" i="7"/>
  <c r="AS153" i="7"/>
  <c r="AR153" i="7"/>
  <c r="AQ153" i="7"/>
  <c r="AP153" i="7"/>
  <c r="AO153" i="7"/>
  <c r="AZ153" i="7" s="1"/>
  <c r="BB153" i="7" s="1"/>
  <c r="AN153" i="7"/>
  <c r="X153" i="7"/>
  <c r="AL153" i="7" s="1"/>
  <c r="BC152" i="7"/>
  <c r="AY152" i="7"/>
  <c r="BA152" i="7" s="1"/>
  <c r="AX152" i="7"/>
  <c r="AW152" i="7"/>
  <c r="AV152" i="7"/>
  <c r="AU152" i="7"/>
  <c r="AT152" i="7"/>
  <c r="AZ152" i="7" s="1"/>
  <c r="BB152" i="7" s="1"/>
  <c r="AS152" i="7"/>
  <c r="AR152" i="7"/>
  <c r="AQ152" i="7"/>
  <c r="AP152" i="7"/>
  <c r="AO152" i="7"/>
  <c r="AN152" i="7"/>
  <c r="AL152" i="7"/>
  <c r="X152" i="7"/>
  <c r="BA151" i="7"/>
  <c r="AZ151" i="7"/>
  <c r="BB151" i="7" s="1"/>
  <c r="AY151" i="7"/>
  <c r="AX151" i="7"/>
  <c r="AW151" i="7"/>
  <c r="AV151" i="7"/>
  <c r="AU151" i="7"/>
  <c r="AT151" i="7"/>
  <c r="AS151" i="7"/>
  <c r="AR151" i="7"/>
  <c r="AQ151" i="7"/>
  <c r="AP151" i="7"/>
  <c r="AO151" i="7"/>
  <c r="BC151" i="7" s="1"/>
  <c r="AN151" i="7"/>
  <c r="X151" i="7"/>
  <c r="AL151" i="7" s="1"/>
  <c r="AY150" i="7"/>
  <c r="BA150" i="7" s="1"/>
  <c r="AX150" i="7"/>
  <c r="AW150" i="7"/>
  <c r="AV150" i="7"/>
  <c r="AU150" i="7"/>
  <c r="AT150" i="7"/>
  <c r="AS150" i="7"/>
  <c r="AR150" i="7"/>
  <c r="AQ150" i="7"/>
  <c r="BC150" i="7" s="1"/>
  <c r="AP150" i="7"/>
  <c r="AO150" i="7"/>
  <c r="AN150" i="7"/>
  <c r="AL150" i="7"/>
  <c r="X150" i="7"/>
  <c r="BA149" i="7"/>
  <c r="AZ149" i="7"/>
  <c r="BB149" i="7" s="1"/>
  <c r="AY149" i="7"/>
  <c r="AX149" i="7"/>
  <c r="AW149" i="7"/>
  <c r="AV149" i="7"/>
  <c r="AU149" i="7"/>
  <c r="AT149" i="7"/>
  <c r="AS149" i="7"/>
  <c r="AR149" i="7"/>
  <c r="AQ149" i="7"/>
  <c r="AP149" i="7"/>
  <c r="AO149" i="7"/>
  <c r="BC149" i="7" s="1"/>
  <c r="AN149" i="7"/>
  <c r="AL149" i="7"/>
  <c r="X149" i="7"/>
  <c r="AZ148" i="7"/>
  <c r="AY148" i="7"/>
  <c r="BA148" i="7" s="1"/>
  <c r="AX148" i="7"/>
  <c r="AW148" i="7"/>
  <c r="AV148" i="7"/>
  <c r="AU148" i="7"/>
  <c r="BC148" i="7" s="1"/>
  <c r="AT148" i="7"/>
  <c r="AS148" i="7"/>
  <c r="AR148" i="7"/>
  <c r="AQ148" i="7"/>
  <c r="AP148" i="7"/>
  <c r="AO148" i="7"/>
  <c r="AN148" i="7"/>
  <c r="AL148" i="7"/>
  <c r="X148" i="7"/>
  <c r="AZ147" i="7"/>
  <c r="AY147" i="7"/>
  <c r="AX147" i="7"/>
  <c r="AW147" i="7"/>
  <c r="BA147" i="7" s="1"/>
  <c r="AV147" i="7"/>
  <c r="AU147" i="7"/>
  <c r="AT147" i="7"/>
  <c r="AS147" i="7"/>
  <c r="AR147" i="7"/>
  <c r="AQ147" i="7"/>
  <c r="AP147" i="7"/>
  <c r="AO147" i="7"/>
  <c r="AN147" i="7"/>
  <c r="AL147" i="7"/>
  <c r="X147" i="7"/>
  <c r="AY146" i="7"/>
  <c r="BA146" i="7" s="1"/>
  <c r="AX146" i="7"/>
  <c r="AW146" i="7"/>
  <c r="AV146" i="7"/>
  <c r="AU146" i="7"/>
  <c r="AT146" i="7"/>
  <c r="AS146" i="7"/>
  <c r="AR146" i="7"/>
  <c r="AQ146" i="7"/>
  <c r="BC146" i="7" s="1"/>
  <c r="AP146" i="7"/>
  <c r="AO146" i="7"/>
  <c r="AN146" i="7"/>
  <c r="AL146" i="7"/>
  <c r="X146" i="7"/>
  <c r="BA145" i="7"/>
  <c r="AZ145" i="7"/>
  <c r="BB145" i="7" s="1"/>
  <c r="AY145" i="7"/>
  <c r="AX145" i="7"/>
  <c r="AW145" i="7"/>
  <c r="AV145" i="7"/>
  <c r="AU145" i="7"/>
  <c r="AT145" i="7"/>
  <c r="AS145" i="7"/>
  <c r="AR145" i="7"/>
  <c r="AQ145" i="7"/>
  <c r="AP145" i="7"/>
  <c r="AO145" i="7"/>
  <c r="AN145" i="7"/>
  <c r="X145" i="7"/>
  <c r="AL145" i="7" s="1"/>
  <c r="AY144" i="7"/>
  <c r="BA144" i="7" s="1"/>
  <c r="AX144" i="7"/>
  <c r="AW144" i="7"/>
  <c r="AV144" i="7"/>
  <c r="AU144" i="7"/>
  <c r="AT144" i="7"/>
  <c r="AS144" i="7"/>
  <c r="AR144" i="7"/>
  <c r="AQ144" i="7"/>
  <c r="AZ144" i="7" s="1"/>
  <c r="BB144" i="7" s="1"/>
  <c r="AP144" i="7"/>
  <c r="AO144" i="7"/>
  <c r="AN144" i="7"/>
  <c r="AL144" i="7"/>
  <c r="X144" i="7"/>
  <c r="AY143" i="7"/>
  <c r="AX143" i="7"/>
  <c r="AW143" i="7"/>
  <c r="BA143" i="7" s="1"/>
  <c r="AV143" i="7"/>
  <c r="AU143" i="7"/>
  <c r="AT143" i="7"/>
  <c r="AZ143" i="7" s="1"/>
  <c r="BB143" i="7" s="1"/>
  <c r="AS143" i="7"/>
  <c r="AR143" i="7"/>
  <c r="AQ143" i="7"/>
  <c r="AP143" i="7"/>
  <c r="AO143" i="7"/>
  <c r="AN143" i="7"/>
  <c r="AL143" i="7"/>
  <c r="X143" i="7"/>
  <c r="AY142" i="7"/>
  <c r="BA142" i="7" s="1"/>
  <c r="AX142" i="7"/>
  <c r="AW142" i="7"/>
  <c r="AV142" i="7"/>
  <c r="AU142" i="7"/>
  <c r="AT142" i="7"/>
  <c r="AS142" i="7"/>
  <c r="AR142" i="7"/>
  <c r="AQ142" i="7"/>
  <c r="BC142" i="7" s="1"/>
  <c r="AP142" i="7"/>
  <c r="AO142" i="7"/>
  <c r="AN142" i="7"/>
  <c r="AL142" i="7"/>
  <c r="X142" i="7"/>
  <c r="AY141" i="7"/>
  <c r="AX141" i="7"/>
  <c r="AW141" i="7"/>
  <c r="BA141" i="7" s="1"/>
  <c r="AV141" i="7"/>
  <c r="AU141" i="7"/>
  <c r="AT141" i="7"/>
  <c r="AS141" i="7"/>
  <c r="AZ141" i="7" s="1"/>
  <c r="BB141" i="7" s="1"/>
  <c r="AR141" i="7"/>
  <c r="AQ141" i="7"/>
  <c r="AP141" i="7"/>
  <c r="AO141" i="7"/>
  <c r="AN141" i="7"/>
  <c r="AL141" i="7"/>
  <c r="X141" i="7"/>
  <c r="AY140" i="7"/>
  <c r="BA140" i="7" s="1"/>
  <c r="AX140" i="7"/>
  <c r="AW140" i="7"/>
  <c r="AV140" i="7"/>
  <c r="AU140" i="7"/>
  <c r="AT140" i="7"/>
  <c r="AS140" i="7"/>
  <c r="AR140" i="7"/>
  <c r="AQ140" i="7"/>
  <c r="BC140" i="7" s="1"/>
  <c r="AP140" i="7"/>
  <c r="AO140" i="7"/>
  <c r="AN140" i="7"/>
  <c r="AL140" i="7"/>
  <c r="X140" i="7"/>
  <c r="BA139" i="7"/>
  <c r="AY139" i="7"/>
  <c r="AX139" i="7"/>
  <c r="AW139" i="7"/>
  <c r="AV139" i="7"/>
  <c r="AU139" i="7"/>
  <c r="AT139" i="7"/>
  <c r="AS139" i="7"/>
  <c r="AR139" i="7"/>
  <c r="AQ139" i="7"/>
  <c r="AP139" i="7"/>
  <c r="AO139" i="7"/>
  <c r="AZ139" i="7" s="1"/>
  <c r="BB139" i="7" s="1"/>
  <c r="AN139" i="7"/>
  <c r="X139" i="7"/>
  <c r="AL139" i="7" s="1"/>
  <c r="BC138" i="7"/>
  <c r="AY138" i="7"/>
  <c r="BA138" i="7" s="1"/>
  <c r="AX138" i="7"/>
  <c r="AW138" i="7"/>
  <c r="AV138" i="7"/>
  <c r="AU138" i="7"/>
  <c r="AT138" i="7"/>
  <c r="AS138" i="7"/>
  <c r="AR138" i="7"/>
  <c r="AQ138" i="7"/>
  <c r="AZ138" i="7" s="1"/>
  <c r="BB138" i="7" s="1"/>
  <c r="AP138" i="7"/>
  <c r="AO138" i="7"/>
  <c r="AN138" i="7"/>
  <c r="AL138" i="7"/>
  <c r="X138" i="7"/>
  <c r="BA137" i="7"/>
  <c r="AY137" i="7"/>
  <c r="AX137" i="7"/>
  <c r="AW137" i="7"/>
  <c r="AV137" i="7"/>
  <c r="AU137" i="7"/>
  <c r="AT137" i="7"/>
  <c r="AS137" i="7"/>
  <c r="AR137" i="7"/>
  <c r="AQ137" i="7"/>
  <c r="AP137" i="7"/>
  <c r="AO137" i="7"/>
  <c r="AZ137" i="7" s="1"/>
  <c r="BB137" i="7" s="1"/>
  <c r="AN137" i="7"/>
  <c r="X137" i="7"/>
  <c r="AL137" i="7" s="1"/>
  <c r="BC136" i="7"/>
  <c r="AY136" i="7"/>
  <c r="BA136" i="7" s="1"/>
  <c r="AX136" i="7"/>
  <c r="AW136" i="7"/>
  <c r="AV136" i="7"/>
  <c r="AU136" i="7"/>
  <c r="AT136" i="7"/>
  <c r="AZ136" i="7" s="1"/>
  <c r="BB136" i="7" s="1"/>
  <c r="AS136" i="7"/>
  <c r="AR136" i="7"/>
  <c r="AQ136" i="7"/>
  <c r="AP136" i="7"/>
  <c r="AO136" i="7"/>
  <c r="AN136" i="7"/>
  <c r="AL136" i="7"/>
  <c r="X136" i="7"/>
  <c r="BA135" i="7"/>
  <c r="AZ135" i="7"/>
  <c r="BB135" i="7" s="1"/>
  <c r="AY135" i="7"/>
  <c r="AX135" i="7"/>
  <c r="AW135" i="7"/>
  <c r="AV135" i="7"/>
  <c r="AU135" i="7"/>
  <c r="AT135" i="7"/>
  <c r="AS135" i="7"/>
  <c r="AR135" i="7"/>
  <c r="AQ135" i="7"/>
  <c r="AP135" i="7"/>
  <c r="AO135" i="7"/>
  <c r="BC135" i="7" s="1"/>
  <c r="AN135" i="7"/>
  <c r="AL135" i="7"/>
  <c r="X135" i="7"/>
  <c r="BC134" i="7"/>
  <c r="AZ134" i="7"/>
  <c r="BB134" i="7" s="1"/>
  <c r="AY134" i="7"/>
  <c r="BA134" i="7" s="1"/>
  <c r="AX134" i="7"/>
  <c r="AW134" i="7"/>
  <c r="AV134" i="7"/>
  <c r="AU134" i="7"/>
  <c r="AT134" i="7"/>
  <c r="AS134" i="7"/>
  <c r="AR134" i="7"/>
  <c r="AQ134" i="7"/>
  <c r="AP134" i="7"/>
  <c r="AO134" i="7"/>
  <c r="AN134" i="7"/>
  <c r="AL134" i="7"/>
  <c r="X134" i="7"/>
  <c r="AY133" i="7"/>
  <c r="AX133" i="7"/>
  <c r="AW133" i="7"/>
  <c r="BA133" i="7" s="1"/>
  <c r="AV133" i="7"/>
  <c r="AU133" i="7"/>
  <c r="AT133" i="7"/>
  <c r="AS133" i="7"/>
  <c r="AR133" i="7"/>
  <c r="AQ133" i="7"/>
  <c r="AP133" i="7"/>
  <c r="AO133" i="7"/>
  <c r="AZ133" i="7" s="1"/>
  <c r="AN133" i="7"/>
  <c r="AL133" i="7"/>
  <c r="X133" i="7"/>
  <c r="BC132" i="7"/>
  <c r="AZ132" i="7"/>
  <c r="BB132" i="7" s="1"/>
  <c r="AY132" i="7"/>
  <c r="BA132" i="7" s="1"/>
  <c r="AX132" i="7"/>
  <c r="AW132" i="7"/>
  <c r="AV132" i="7"/>
  <c r="AU132" i="7"/>
  <c r="AT132" i="7"/>
  <c r="AS132" i="7"/>
  <c r="AR132" i="7"/>
  <c r="AQ132" i="7"/>
  <c r="AP132" i="7"/>
  <c r="AO132" i="7"/>
  <c r="AN132" i="7"/>
  <c r="AL132" i="7"/>
  <c r="X132" i="7"/>
  <c r="AY131" i="7"/>
  <c r="AX131" i="7"/>
  <c r="AW131" i="7"/>
  <c r="BA131" i="7" s="1"/>
  <c r="AV131" i="7"/>
  <c r="AU131" i="7"/>
  <c r="AT131" i="7"/>
  <c r="AS131" i="7"/>
  <c r="AZ131" i="7" s="1"/>
  <c r="AR131" i="7"/>
  <c r="AQ131" i="7"/>
  <c r="AP131" i="7"/>
  <c r="AO131" i="7"/>
  <c r="AN131" i="7"/>
  <c r="AL131" i="7"/>
  <c r="X131" i="7"/>
  <c r="BC130" i="7"/>
  <c r="AY130" i="7"/>
  <c r="BA130" i="7" s="1"/>
  <c r="AX130" i="7"/>
  <c r="AW130" i="7"/>
  <c r="AV130" i="7"/>
  <c r="AU130" i="7"/>
  <c r="AT130" i="7"/>
  <c r="AS130" i="7"/>
  <c r="AR130" i="7"/>
  <c r="AQ130" i="7"/>
  <c r="AZ130" i="7" s="1"/>
  <c r="BB130" i="7" s="1"/>
  <c r="AP130" i="7"/>
  <c r="AO130" i="7"/>
  <c r="AN130" i="7"/>
  <c r="AL130" i="7"/>
  <c r="X130" i="7"/>
  <c r="BA129" i="7"/>
  <c r="AZ129" i="7"/>
  <c r="BB129" i="7" s="1"/>
  <c r="AY129" i="7"/>
  <c r="AX129" i="7"/>
  <c r="AW129" i="7"/>
  <c r="AV129" i="7"/>
  <c r="AU129" i="7"/>
  <c r="AT129" i="7"/>
  <c r="AS129" i="7"/>
  <c r="AR129" i="7"/>
  <c r="AQ129" i="7"/>
  <c r="AP129" i="7"/>
  <c r="AO129" i="7"/>
  <c r="BC129" i="7" s="1"/>
  <c r="AN129" i="7"/>
  <c r="AL129" i="7"/>
  <c r="X129" i="7"/>
  <c r="BC128" i="7"/>
  <c r="AZ128" i="7"/>
  <c r="BB128" i="7" s="1"/>
  <c r="AY128" i="7"/>
  <c r="BA128" i="7" s="1"/>
  <c r="AX128" i="7"/>
  <c r="AW128" i="7"/>
  <c r="AV128" i="7"/>
  <c r="AU128" i="7"/>
  <c r="AT128" i="7"/>
  <c r="AS128" i="7"/>
  <c r="AR128" i="7"/>
  <c r="AQ128" i="7"/>
  <c r="AP128" i="7"/>
  <c r="AO128" i="7"/>
  <c r="AN128" i="7"/>
  <c r="AL128" i="7"/>
  <c r="X128" i="7"/>
  <c r="AY127" i="7"/>
  <c r="AX127" i="7"/>
  <c r="AW127" i="7"/>
  <c r="BA127" i="7" s="1"/>
  <c r="AV127" i="7"/>
  <c r="AU127" i="7"/>
  <c r="AT127" i="7"/>
  <c r="AS127" i="7"/>
  <c r="AR127" i="7"/>
  <c r="AQ127" i="7"/>
  <c r="AP127" i="7"/>
  <c r="AO127" i="7"/>
  <c r="AZ127" i="7" s="1"/>
  <c r="AN127" i="7"/>
  <c r="AL127" i="7"/>
  <c r="X127" i="7"/>
  <c r="BC126" i="7"/>
  <c r="AZ126" i="7"/>
  <c r="BB126" i="7" s="1"/>
  <c r="AY126" i="7"/>
  <c r="BA126" i="7" s="1"/>
  <c r="AX126" i="7"/>
  <c r="AW126" i="7"/>
  <c r="AV126" i="7"/>
  <c r="AU126" i="7"/>
  <c r="AT126" i="7"/>
  <c r="AS126" i="7"/>
  <c r="AR126" i="7"/>
  <c r="AQ126" i="7"/>
  <c r="AP126" i="7"/>
  <c r="AO126" i="7"/>
  <c r="AN126" i="7"/>
  <c r="AL126" i="7"/>
  <c r="X126" i="7"/>
  <c r="AY125" i="7"/>
  <c r="AX125" i="7"/>
  <c r="AW125" i="7"/>
  <c r="BA125" i="7" s="1"/>
  <c r="AV125" i="7"/>
  <c r="AU125" i="7"/>
  <c r="AT125" i="7"/>
  <c r="AS125" i="7"/>
  <c r="AZ125" i="7" s="1"/>
  <c r="BB125" i="7" s="1"/>
  <c r="AR125" i="7"/>
  <c r="AQ125" i="7"/>
  <c r="AP125" i="7"/>
  <c r="AO125" i="7"/>
  <c r="AN125" i="7"/>
  <c r="AL125" i="7"/>
  <c r="X125" i="7"/>
  <c r="BC124" i="7"/>
  <c r="AY124" i="7"/>
  <c r="BA124" i="7" s="1"/>
  <c r="AX124" i="7"/>
  <c r="AW124" i="7"/>
  <c r="AV124" i="7"/>
  <c r="AU124" i="7"/>
  <c r="AT124" i="7"/>
  <c r="AS124" i="7"/>
  <c r="AR124" i="7"/>
  <c r="AQ124" i="7"/>
  <c r="AZ124" i="7" s="1"/>
  <c r="BB124" i="7" s="1"/>
  <c r="AP124" i="7"/>
  <c r="AO124" i="7"/>
  <c r="AN124" i="7"/>
  <c r="AL124" i="7"/>
  <c r="X124" i="7"/>
  <c r="BA123" i="7"/>
  <c r="AZ123" i="7"/>
  <c r="BB123" i="7" s="1"/>
  <c r="AY123" i="7"/>
  <c r="AX123" i="7"/>
  <c r="AW123" i="7"/>
  <c r="AV123" i="7"/>
  <c r="AU123" i="7"/>
  <c r="AT123" i="7"/>
  <c r="AS123" i="7"/>
  <c r="AR123" i="7"/>
  <c r="AQ123" i="7"/>
  <c r="AP123" i="7"/>
  <c r="AO123" i="7"/>
  <c r="BC123" i="7" s="1"/>
  <c r="AN123" i="7"/>
  <c r="AL123" i="7"/>
  <c r="X123" i="7"/>
  <c r="BC122" i="7"/>
  <c r="AZ122" i="7"/>
  <c r="BB122" i="7" s="1"/>
  <c r="AY122" i="7"/>
  <c r="BA122" i="7" s="1"/>
  <c r="AX122" i="7"/>
  <c r="AW122" i="7"/>
  <c r="AV122" i="7"/>
  <c r="AU122" i="7"/>
  <c r="AT122" i="7"/>
  <c r="AS122" i="7"/>
  <c r="AR122" i="7"/>
  <c r="AQ122" i="7"/>
  <c r="AP122" i="7"/>
  <c r="AO122" i="7"/>
  <c r="AN122" i="7"/>
  <c r="AL122" i="7"/>
  <c r="X122" i="7"/>
  <c r="AY121" i="7"/>
  <c r="AX121" i="7"/>
  <c r="AW121" i="7"/>
  <c r="BA121" i="7" s="1"/>
  <c r="AV121" i="7"/>
  <c r="AU121" i="7"/>
  <c r="AT121" i="7"/>
  <c r="AS121" i="7"/>
  <c r="AR121" i="7"/>
  <c r="AQ121" i="7"/>
  <c r="AP121" i="7"/>
  <c r="AO121" i="7"/>
  <c r="AZ121" i="7" s="1"/>
  <c r="BB121" i="7" s="1"/>
  <c r="AN121" i="7"/>
  <c r="AL121" i="7"/>
  <c r="X121" i="7"/>
  <c r="BC120" i="7"/>
  <c r="AZ120" i="7"/>
  <c r="BB120" i="7" s="1"/>
  <c r="AY120" i="7"/>
  <c r="BA120" i="7" s="1"/>
  <c r="AX120" i="7"/>
  <c r="AW120" i="7"/>
  <c r="AV120" i="7"/>
  <c r="AU120" i="7"/>
  <c r="AT120" i="7"/>
  <c r="AS120" i="7"/>
  <c r="AR120" i="7"/>
  <c r="AQ120" i="7"/>
  <c r="AP120" i="7"/>
  <c r="AO120" i="7"/>
  <c r="AN120" i="7"/>
  <c r="AL120" i="7"/>
  <c r="X120" i="7"/>
  <c r="AY119" i="7"/>
  <c r="AX119" i="7"/>
  <c r="AW119" i="7"/>
  <c r="BA119" i="7" s="1"/>
  <c r="AV119" i="7"/>
  <c r="AU119" i="7"/>
  <c r="AT119" i="7"/>
  <c r="AS119" i="7"/>
  <c r="AR119" i="7"/>
  <c r="AQ119" i="7"/>
  <c r="AP119" i="7"/>
  <c r="AO119" i="7"/>
  <c r="AZ119" i="7" s="1"/>
  <c r="AN119" i="7"/>
  <c r="AL119" i="7"/>
  <c r="X119" i="7"/>
  <c r="BC118" i="7"/>
  <c r="AY118" i="7"/>
  <c r="BA118" i="7" s="1"/>
  <c r="AX118" i="7"/>
  <c r="AW118" i="7"/>
  <c r="AV118" i="7"/>
  <c r="AU118" i="7"/>
  <c r="AT118" i="7"/>
  <c r="AS118" i="7"/>
  <c r="AR118" i="7"/>
  <c r="AQ118" i="7"/>
  <c r="AZ118" i="7" s="1"/>
  <c r="BB118" i="7" s="1"/>
  <c r="AP118" i="7"/>
  <c r="AO118" i="7"/>
  <c r="AN118" i="7"/>
  <c r="AL118" i="7"/>
  <c r="X118" i="7"/>
  <c r="BA117" i="7"/>
  <c r="AZ117" i="7"/>
  <c r="BB117" i="7" s="1"/>
  <c r="AY117" i="7"/>
  <c r="AX117" i="7"/>
  <c r="AW117" i="7"/>
  <c r="AV117" i="7"/>
  <c r="AU117" i="7"/>
  <c r="AT117" i="7"/>
  <c r="AS117" i="7"/>
  <c r="AR117" i="7"/>
  <c r="AQ117" i="7"/>
  <c r="AP117" i="7"/>
  <c r="AO117" i="7"/>
  <c r="BC117" i="7" s="1"/>
  <c r="AN117" i="7"/>
  <c r="X117" i="7"/>
  <c r="AL117" i="7" s="1"/>
  <c r="AY116" i="7"/>
  <c r="BA116" i="7" s="1"/>
  <c r="AX116" i="7"/>
  <c r="AW116" i="7"/>
  <c r="AV116" i="7"/>
  <c r="AU116" i="7"/>
  <c r="AT116" i="7"/>
  <c r="AS116" i="7"/>
  <c r="AR116" i="7"/>
  <c r="AQ116" i="7"/>
  <c r="BC116" i="7" s="1"/>
  <c r="AP116" i="7"/>
  <c r="AO116" i="7"/>
  <c r="AN116" i="7"/>
  <c r="AL116" i="7"/>
  <c r="X116" i="7"/>
  <c r="BA115" i="7"/>
  <c r="AZ115" i="7"/>
  <c r="BB115" i="7" s="1"/>
  <c r="AY115" i="7"/>
  <c r="AX115" i="7"/>
  <c r="AW115" i="7"/>
  <c r="AV115" i="7"/>
  <c r="AU115" i="7"/>
  <c r="AT115" i="7"/>
  <c r="AS115" i="7"/>
  <c r="AR115" i="7"/>
  <c r="AQ115" i="7"/>
  <c r="AP115" i="7"/>
  <c r="AO115" i="7"/>
  <c r="BC115" i="7" s="1"/>
  <c r="AN115" i="7"/>
  <c r="X115" i="7"/>
  <c r="AL115" i="7" s="1"/>
  <c r="AY114" i="7"/>
  <c r="BA114" i="7" s="1"/>
  <c r="AX114" i="7"/>
  <c r="AW114" i="7"/>
  <c r="AV114" i="7"/>
  <c r="AU114" i="7"/>
  <c r="AT114" i="7"/>
  <c r="AS114" i="7"/>
  <c r="AR114" i="7"/>
  <c r="AQ114" i="7"/>
  <c r="BC114" i="7" s="1"/>
  <c r="AP114" i="7"/>
  <c r="AO114" i="7"/>
  <c r="AN114" i="7"/>
  <c r="AL114" i="7"/>
  <c r="X114" i="7"/>
  <c r="BA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L113" i="7"/>
  <c r="X113" i="7"/>
  <c r="BA112" i="7"/>
  <c r="AY112" i="7"/>
  <c r="AX112" i="7"/>
  <c r="AW112" i="7"/>
  <c r="AV112" i="7"/>
  <c r="AU112" i="7"/>
  <c r="AZ112" i="7" s="1"/>
  <c r="BB112" i="7" s="1"/>
  <c r="AT112" i="7"/>
  <c r="AS112" i="7"/>
  <c r="AR112" i="7"/>
  <c r="AQ112" i="7"/>
  <c r="AP112" i="7"/>
  <c r="AO112" i="7"/>
  <c r="BC112" i="7" s="1"/>
  <c r="AN112" i="7"/>
  <c r="AL112" i="7"/>
  <c r="X112" i="7"/>
  <c r="BA111" i="7"/>
  <c r="AZ111" i="7"/>
  <c r="BB111" i="7" s="1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L111" i="7"/>
  <c r="X111" i="7"/>
  <c r="BA110" i="7"/>
  <c r="AY110" i="7"/>
  <c r="AX110" i="7"/>
  <c r="AW110" i="7"/>
  <c r="AV110" i="7"/>
  <c r="AU110" i="7"/>
  <c r="AT110" i="7"/>
  <c r="AS110" i="7"/>
  <c r="AR110" i="7"/>
  <c r="AQ110" i="7"/>
  <c r="AP110" i="7"/>
  <c r="AO110" i="7"/>
  <c r="BC110" i="7" s="1"/>
  <c r="AN110" i="7"/>
  <c r="AL110" i="7"/>
  <c r="X110" i="7"/>
  <c r="AY109" i="7"/>
  <c r="AX109" i="7"/>
  <c r="AW109" i="7"/>
  <c r="AV109" i="7"/>
  <c r="BA109" i="7" s="1"/>
  <c r="AU109" i="7"/>
  <c r="AT109" i="7"/>
  <c r="AS109" i="7"/>
  <c r="AZ109" i="7" s="1"/>
  <c r="AR109" i="7"/>
  <c r="AQ109" i="7"/>
  <c r="AP109" i="7"/>
  <c r="AO109" i="7"/>
  <c r="AN109" i="7"/>
  <c r="X109" i="7"/>
  <c r="AL109" i="7" s="1"/>
  <c r="AY108" i="7"/>
  <c r="BA108" i="7" s="1"/>
  <c r="AX108" i="7"/>
  <c r="AW108" i="7"/>
  <c r="AV108" i="7"/>
  <c r="AU108" i="7"/>
  <c r="AT108" i="7"/>
  <c r="AS108" i="7"/>
  <c r="AR108" i="7"/>
  <c r="AQ108" i="7"/>
  <c r="AP108" i="7"/>
  <c r="BC108" i="7" s="1"/>
  <c r="AO108" i="7"/>
  <c r="AZ108" i="7" s="1"/>
  <c r="AN108" i="7"/>
  <c r="AL108" i="7"/>
  <c r="X108" i="7"/>
  <c r="AY107" i="7"/>
  <c r="AX107" i="7"/>
  <c r="AW107" i="7"/>
  <c r="AV107" i="7"/>
  <c r="BA107" i="7" s="1"/>
  <c r="AU107" i="7"/>
  <c r="AT107" i="7"/>
  <c r="AZ107" i="7" s="1"/>
  <c r="BB107" i="7" s="1"/>
  <c r="AS107" i="7"/>
  <c r="AR107" i="7"/>
  <c r="AQ107" i="7"/>
  <c r="AP107" i="7"/>
  <c r="AO107" i="7"/>
  <c r="AN107" i="7"/>
  <c r="X107" i="7"/>
  <c r="AL107" i="7" s="1"/>
  <c r="AZ106" i="7"/>
  <c r="AY106" i="7"/>
  <c r="BA106" i="7" s="1"/>
  <c r="AX106" i="7"/>
  <c r="AW106" i="7"/>
  <c r="AV106" i="7"/>
  <c r="AU106" i="7"/>
  <c r="AT106" i="7"/>
  <c r="AS106" i="7"/>
  <c r="AR106" i="7"/>
  <c r="AQ106" i="7"/>
  <c r="AP106" i="7"/>
  <c r="AO106" i="7"/>
  <c r="BC106" i="7" s="1"/>
  <c r="AN106" i="7"/>
  <c r="AL106" i="7"/>
  <c r="X106" i="7"/>
  <c r="AZ105" i="7"/>
  <c r="AY105" i="7"/>
  <c r="AX105" i="7"/>
  <c r="AW105" i="7"/>
  <c r="AV105" i="7"/>
  <c r="BA105" i="7" s="1"/>
  <c r="AU105" i="7"/>
  <c r="AT105" i="7"/>
  <c r="AS105" i="7"/>
  <c r="AR105" i="7"/>
  <c r="AQ105" i="7"/>
  <c r="AP105" i="7"/>
  <c r="AO105" i="7"/>
  <c r="AN105" i="7"/>
  <c r="AL105" i="7"/>
  <c r="X105" i="7"/>
  <c r="AY104" i="7"/>
  <c r="BA104" i="7" s="1"/>
  <c r="AX104" i="7"/>
  <c r="AW104" i="7"/>
  <c r="AV104" i="7"/>
  <c r="AU104" i="7"/>
  <c r="AT104" i="7"/>
  <c r="AS104" i="7"/>
  <c r="AR104" i="7"/>
  <c r="AQ104" i="7"/>
  <c r="AP104" i="7"/>
  <c r="BC104" i="7" s="1"/>
  <c r="AO104" i="7"/>
  <c r="AN104" i="7"/>
  <c r="AL104" i="7"/>
  <c r="X104" i="7"/>
  <c r="BA103" i="7"/>
  <c r="AY103" i="7"/>
  <c r="AX103" i="7"/>
  <c r="AW103" i="7"/>
  <c r="AV103" i="7"/>
  <c r="AU103" i="7"/>
  <c r="AT103" i="7"/>
  <c r="AS103" i="7"/>
  <c r="AR103" i="7"/>
  <c r="AQ103" i="7"/>
  <c r="AP103" i="7"/>
  <c r="AO103" i="7"/>
  <c r="BC103" i="7" s="1"/>
  <c r="AN103" i="7"/>
  <c r="AL103" i="7"/>
  <c r="X103" i="7"/>
  <c r="BA102" i="7"/>
  <c r="AY102" i="7"/>
  <c r="AX102" i="7"/>
  <c r="AW102" i="7"/>
  <c r="AV102" i="7"/>
  <c r="AU102" i="7"/>
  <c r="AZ102" i="7" s="1"/>
  <c r="BB102" i="7" s="1"/>
  <c r="AT102" i="7"/>
  <c r="AS102" i="7"/>
  <c r="AR102" i="7"/>
  <c r="AQ102" i="7"/>
  <c r="BC102" i="7" s="1"/>
  <c r="AP102" i="7"/>
  <c r="AO102" i="7"/>
  <c r="AN102" i="7"/>
  <c r="AL102" i="7"/>
  <c r="X102" i="7"/>
  <c r="AZ101" i="7"/>
  <c r="AY101" i="7"/>
  <c r="AX101" i="7"/>
  <c r="AW101" i="7"/>
  <c r="AV101" i="7"/>
  <c r="BA101" i="7" s="1"/>
  <c r="AU101" i="7"/>
  <c r="AT101" i="7"/>
  <c r="AS101" i="7"/>
  <c r="AR101" i="7"/>
  <c r="AQ101" i="7"/>
  <c r="AP101" i="7"/>
  <c r="AO101" i="7"/>
  <c r="AN101" i="7"/>
  <c r="AL101" i="7"/>
  <c r="X101" i="7"/>
  <c r="AY100" i="7"/>
  <c r="AX100" i="7"/>
  <c r="BA100" i="7" s="1"/>
  <c r="AW100" i="7"/>
  <c r="AV100" i="7"/>
  <c r="AU100" i="7"/>
  <c r="AT100" i="7"/>
  <c r="AS100" i="7"/>
  <c r="AR100" i="7"/>
  <c r="AQ100" i="7"/>
  <c r="AP100" i="7"/>
  <c r="AO100" i="7"/>
  <c r="BC100" i="7" s="1"/>
  <c r="AN100" i="7"/>
  <c r="X100" i="7"/>
  <c r="AL100" i="7" s="1"/>
  <c r="AZ99" i="7"/>
  <c r="AY99" i="7"/>
  <c r="AX99" i="7"/>
  <c r="AW99" i="7"/>
  <c r="AV99" i="7"/>
  <c r="BA99" i="7" s="1"/>
  <c r="AU99" i="7"/>
  <c r="AT99" i="7"/>
  <c r="AS99" i="7"/>
  <c r="AR99" i="7"/>
  <c r="AQ99" i="7"/>
  <c r="AP99" i="7"/>
  <c r="AO99" i="7"/>
  <c r="BC99" i="7" s="1"/>
  <c r="AN99" i="7"/>
  <c r="AL99" i="7"/>
  <c r="X99" i="7"/>
  <c r="AY98" i="7"/>
  <c r="AX98" i="7"/>
  <c r="BA98" i="7" s="1"/>
  <c r="AW98" i="7"/>
  <c r="AV98" i="7"/>
  <c r="AU98" i="7"/>
  <c r="AT98" i="7"/>
  <c r="AS98" i="7"/>
  <c r="AR98" i="7"/>
  <c r="AQ98" i="7"/>
  <c r="AP98" i="7"/>
  <c r="AO98" i="7"/>
  <c r="BC98" i="7" s="1"/>
  <c r="AN98" i="7"/>
  <c r="X98" i="7"/>
  <c r="AL98" i="7" s="1"/>
  <c r="AZ97" i="7"/>
  <c r="BB97" i="7" s="1"/>
  <c r="AY97" i="7"/>
  <c r="AX97" i="7"/>
  <c r="AW97" i="7"/>
  <c r="AV97" i="7"/>
  <c r="BA97" i="7" s="1"/>
  <c r="AU97" i="7"/>
  <c r="AT97" i="7"/>
  <c r="AS97" i="7"/>
  <c r="AR97" i="7"/>
  <c r="AQ97" i="7"/>
  <c r="AP97" i="7"/>
  <c r="AO97" i="7"/>
  <c r="BC97" i="7" s="1"/>
  <c r="AN97" i="7"/>
  <c r="AL97" i="7"/>
  <c r="X97" i="7"/>
  <c r="AY96" i="7"/>
  <c r="AX96" i="7"/>
  <c r="BA96" i="7" s="1"/>
  <c r="AW96" i="7"/>
  <c r="AV96" i="7"/>
  <c r="AU96" i="7"/>
  <c r="AT96" i="7"/>
  <c r="AS96" i="7"/>
  <c r="AR96" i="7"/>
  <c r="AQ96" i="7"/>
  <c r="AP96" i="7"/>
  <c r="AO96" i="7"/>
  <c r="BC96" i="7" s="1"/>
  <c r="AN96" i="7"/>
  <c r="X96" i="7"/>
  <c r="AL96" i="7" s="1"/>
  <c r="AZ95" i="7"/>
  <c r="AY95" i="7"/>
  <c r="AX95" i="7"/>
  <c r="AW95" i="7"/>
  <c r="AV95" i="7"/>
  <c r="BA95" i="7" s="1"/>
  <c r="AU95" i="7"/>
  <c r="AT95" i="7"/>
  <c r="AS95" i="7"/>
  <c r="AR95" i="7"/>
  <c r="AQ95" i="7"/>
  <c r="AP95" i="7"/>
  <c r="AO95" i="7"/>
  <c r="BC95" i="7" s="1"/>
  <c r="AN95" i="7"/>
  <c r="AL95" i="7"/>
  <c r="X95" i="7"/>
  <c r="AY94" i="7"/>
  <c r="AX94" i="7"/>
  <c r="BA94" i="7" s="1"/>
  <c r="AW94" i="7"/>
  <c r="AV94" i="7"/>
  <c r="AU94" i="7"/>
  <c r="AT94" i="7"/>
  <c r="AS94" i="7"/>
  <c r="AR94" i="7"/>
  <c r="AQ94" i="7"/>
  <c r="AP94" i="7"/>
  <c r="AO94" i="7"/>
  <c r="BC94" i="7" s="1"/>
  <c r="AN94" i="7"/>
  <c r="X94" i="7"/>
  <c r="AL94" i="7" s="1"/>
  <c r="AZ93" i="7"/>
  <c r="AY93" i="7"/>
  <c r="AX93" i="7"/>
  <c r="AW93" i="7"/>
  <c r="AV93" i="7"/>
  <c r="BA93" i="7" s="1"/>
  <c r="AU93" i="7"/>
  <c r="AT93" i="7"/>
  <c r="AS93" i="7"/>
  <c r="AR93" i="7"/>
  <c r="AQ93" i="7"/>
  <c r="AP93" i="7"/>
  <c r="AO93" i="7"/>
  <c r="BC93" i="7" s="1"/>
  <c r="AN93" i="7"/>
  <c r="AL93" i="7"/>
  <c r="X93" i="7"/>
  <c r="AY92" i="7"/>
  <c r="AX92" i="7"/>
  <c r="BA92" i="7" s="1"/>
  <c r="AW92" i="7"/>
  <c r="AV92" i="7"/>
  <c r="AU92" i="7"/>
  <c r="AT92" i="7"/>
  <c r="AS92" i="7"/>
  <c r="AR92" i="7"/>
  <c r="AQ92" i="7"/>
  <c r="AP92" i="7"/>
  <c r="AO92" i="7"/>
  <c r="BC92" i="7" s="1"/>
  <c r="AN92" i="7"/>
  <c r="X92" i="7"/>
  <c r="AL92" i="7" s="1"/>
  <c r="AZ91" i="7"/>
  <c r="BB91" i="7" s="1"/>
  <c r="AY91" i="7"/>
  <c r="AX91" i="7"/>
  <c r="AW91" i="7"/>
  <c r="AV91" i="7"/>
  <c r="BA91" i="7" s="1"/>
  <c r="AU91" i="7"/>
  <c r="AT91" i="7"/>
  <c r="AS91" i="7"/>
  <c r="AR91" i="7"/>
  <c r="AQ91" i="7"/>
  <c r="AP91" i="7"/>
  <c r="AO91" i="7"/>
  <c r="BC91" i="7" s="1"/>
  <c r="AN91" i="7"/>
  <c r="AL91" i="7"/>
  <c r="X91" i="7"/>
  <c r="AY90" i="7"/>
  <c r="AX90" i="7"/>
  <c r="BA90" i="7" s="1"/>
  <c r="AW90" i="7"/>
  <c r="AV90" i="7"/>
  <c r="AU90" i="7"/>
  <c r="AT90" i="7"/>
  <c r="AS90" i="7"/>
  <c r="AR90" i="7"/>
  <c r="AQ90" i="7"/>
  <c r="AP90" i="7"/>
  <c r="AO90" i="7"/>
  <c r="BC90" i="7" s="1"/>
  <c r="AN90" i="7"/>
  <c r="X90" i="7"/>
  <c r="AL90" i="7" s="1"/>
  <c r="AZ89" i="7"/>
  <c r="AY89" i="7"/>
  <c r="AX89" i="7"/>
  <c r="AW89" i="7"/>
  <c r="AV89" i="7"/>
  <c r="BA89" i="7" s="1"/>
  <c r="AU89" i="7"/>
  <c r="AT89" i="7"/>
  <c r="AS89" i="7"/>
  <c r="AR89" i="7"/>
  <c r="AQ89" i="7"/>
  <c r="AP89" i="7"/>
  <c r="AO89" i="7"/>
  <c r="BC89" i="7" s="1"/>
  <c r="AN89" i="7"/>
  <c r="AL89" i="7"/>
  <c r="X89" i="7"/>
  <c r="AY88" i="7"/>
  <c r="AX88" i="7"/>
  <c r="BA88" i="7" s="1"/>
  <c r="AW88" i="7"/>
  <c r="AV88" i="7"/>
  <c r="AU88" i="7"/>
  <c r="AT88" i="7"/>
  <c r="AS88" i="7"/>
  <c r="AR88" i="7"/>
  <c r="AQ88" i="7"/>
  <c r="AP88" i="7"/>
  <c r="AO88" i="7"/>
  <c r="BC88" i="7" s="1"/>
  <c r="AN88" i="7"/>
  <c r="X88" i="7"/>
  <c r="AL88" i="7" s="1"/>
  <c r="AZ87" i="7"/>
  <c r="AY87" i="7"/>
  <c r="AX87" i="7"/>
  <c r="AW87" i="7"/>
  <c r="AV87" i="7"/>
  <c r="BA87" i="7" s="1"/>
  <c r="AU87" i="7"/>
  <c r="AT87" i="7"/>
  <c r="AS87" i="7"/>
  <c r="AR87" i="7"/>
  <c r="AQ87" i="7"/>
  <c r="AP87" i="7"/>
  <c r="AO87" i="7"/>
  <c r="BC87" i="7" s="1"/>
  <c r="AN87" i="7"/>
  <c r="AL87" i="7"/>
  <c r="X87" i="7"/>
  <c r="AY86" i="7"/>
  <c r="AX86" i="7"/>
  <c r="BA86" i="7" s="1"/>
  <c r="AW86" i="7"/>
  <c r="AV86" i="7"/>
  <c r="AU86" i="7"/>
  <c r="AT86" i="7"/>
  <c r="AS86" i="7"/>
  <c r="AR86" i="7"/>
  <c r="AQ86" i="7"/>
  <c r="AP86" i="7"/>
  <c r="AO86" i="7"/>
  <c r="BC86" i="7" s="1"/>
  <c r="AN86" i="7"/>
  <c r="X86" i="7"/>
  <c r="AL86" i="7" s="1"/>
  <c r="AZ85" i="7"/>
  <c r="BB85" i="7" s="1"/>
  <c r="AY85" i="7"/>
  <c r="AX85" i="7"/>
  <c r="AW85" i="7"/>
  <c r="AV85" i="7"/>
  <c r="BA85" i="7" s="1"/>
  <c r="AU85" i="7"/>
  <c r="AT85" i="7"/>
  <c r="AS85" i="7"/>
  <c r="AR85" i="7"/>
  <c r="AQ85" i="7"/>
  <c r="AP85" i="7"/>
  <c r="AO85" i="7"/>
  <c r="BC85" i="7" s="1"/>
  <c r="AN85" i="7"/>
  <c r="AL85" i="7"/>
  <c r="X85" i="7"/>
  <c r="AY84" i="7"/>
  <c r="AX84" i="7"/>
  <c r="BA84" i="7" s="1"/>
  <c r="AW84" i="7"/>
  <c r="AV84" i="7"/>
  <c r="AU84" i="7"/>
  <c r="AT84" i="7"/>
  <c r="AS84" i="7"/>
  <c r="AR84" i="7"/>
  <c r="AQ84" i="7"/>
  <c r="AP84" i="7"/>
  <c r="AO84" i="7"/>
  <c r="BC84" i="7" s="1"/>
  <c r="AN84" i="7"/>
  <c r="X84" i="7"/>
  <c r="AL84" i="7" s="1"/>
  <c r="AZ83" i="7"/>
  <c r="AY83" i="7"/>
  <c r="AX83" i="7"/>
  <c r="AW83" i="7"/>
  <c r="AV83" i="7"/>
  <c r="BA83" i="7" s="1"/>
  <c r="AU83" i="7"/>
  <c r="AT83" i="7"/>
  <c r="AS83" i="7"/>
  <c r="AR83" i="7"/>
  <c r="AQ83" i="7"/>
  <c r="AP83" i="7"/>
  <c r="AO83" i="7"/>
  <c r="BC83" i="7" s="1"/>
  <c r="AN83" i="7"/>
  <c r="AL83" i="7"/>
  <c r="X83" i="7"/>
  <c r="AY82" i="7"/>
  <c r="AX82" i="7"/>
  <c r="BA82" i="7" s="1"/>
  <c r="AW82" i="7"/>
  <c r="AV82" i="7"/>
  <c r="AU82" i="7"/>
  <c r="AT82" i="7"/>
  <c r="AS82" i="7"/>
  <c r="AR82" i="7"/>
  <c r="AQ82" i="7"/>
  <c r="AP82" i="7"/>
  <c r="AO82" i="7"/>
  <c r="BC82" i="7" s="1"/>
  <c r="AN82" i="7"/>
  <c r="X82" i="7"/>
  <c r="AL82" i="7" s="1"/>
  <c r="AZ81" i="7"/>
  <c r="AY81" i="7"/>
  <c r="AX81" i="7"/>
  <c r="AW81" i="7"/>
  <c r="AV81" i="7"/>
  <c r="BA81" i="7" s="1"/>
  <c r="AU81" i="7"/>
  <c r="AT81" i="7"/>
  <c r="AS81" i="7"/>
  <c r="AR81" i="7"/>
  <c r="AQ81" i="7"/>
  <c r="AP81" i="7"/>
  <c r="AO81" i="7"/>
  <c r="BC81" i="7" s="1"/>
  <c r="AN81" i="7"/>
  <c r="AL81" i="7"/>
  <c r="X81" i="7"/>
  <c r="AY80" i="7"/>
  <c r="AX80" i="7"/>
  <c r="BA80" i="7" s="1"/>
  <c r="AW80" i="7"/>
  <c r="AV80" i="7"/>
  <c r="AU80" i="7"/>
  <c r="AT80" i="7"/>
  <c r="AS80" i="7"/>
  <c r="AR80" i="7"/>
  <c r="AQ80" i="7"/>
  <c r="AP80" i="7"/>
  <c r="AO80" i="7"/>
  <c r="BC80" i="7" s="1"/>
  <c r="AN80" i="7"/>
  <c r="X80" i="7"/>
  <c r="AL80" i="7" s="1"/>
  <c r="AZ79" i="7"/>
  <c r="BB79" i="7" s="1"/>
  <c r="AY79" i="7"/>
  <c r="AX79" i="7"/>
  <c r="AW79" i="7"/>
  <c r="AV79" i="7"/>
  <c r="BA79" i="7" s="1"/>
  <c r="AU79" i="7"/>
  <c r="AT79" i="7"/>
  <c r="AS79" i="7"/>
  <c r="AR79" i="7"/>
  <c r="AQ79" i="7"/>
  <c r="AP79" i="7"/>
  <c r="AO79" i="7"/>
  <c r="BC79" i="7" s="1"/>
  <c r="AN79" i="7"/>
  <c r="AL79" i="7"/>
  <c r="X79" i="7"/>
  <c r="AY78" i="7"/>
  <c r="AX78" i="7"/>
  <c r="BA78" i="7" s="1"/>
  <c r="AW78" i="7"/>
  <c r="AV78" i="7"/>
  <c r="AU78" i="7"/>
  <c r="AT78" i="7"/>
  <c r="AS78" i="7"/>
  <c r="AR78" i="7"/>
  <c r="AQ78" i="7"/>
  <c r="AP78" i="7"/>
  <c r="AO78" i="7"/>
  <c r="BC78" i="7" s="1"/>
  <c r="AN78" i="7"/>
  <c r="X78" i="7"/>
  <c r="AL78" i="7" s="1"/>
  <c r="AZ77" i="7"/>
  <c r="AY77" i="7"/>
  <c r="AX77" i="7"/>
  <c r="AW77" i="7"/>
  <c r="AV77" i="7"/>
  <c r="BA77" i="7" s="1"/>
  <c r="AU77" i="7"/>
  <c r="AT77" i="7"/>
  <c r="AS77" i="7"/>
  <c r="AR77" i="7"/>
  <c r="AQ77" i="7"/>
  <c r="AP77" i="7"/>
  <c r="AO77" i="7"/>
  <c r="BC77" i="7" s="1"/>
  <c r="AN77" i="7"/>
  <c r="AL77" i="7"/>
  <c r="X77" i="7"/>
  <c r="AY76" i="7"/>
  <c r="AX76" i="7"/>
  <c r="BA76" i="7" s="1"/>
  <c r="AW76" i="7"/>
  <c r="AV76" i="7"/>
  <c r="AU76" i="7"/>
  <c r="AT76" i="7"/>
  <c r="AS76" i="7"/>
  <c r="AR76" i="7"/>
  <c r="AQ76" i="7"/>
  <c r="AP76" i="7"/>
  <c r="AO76" i="7"/>
  <c r="BC76" i="7" s="1"/>
  <c r="AN76" i="7"/>
  <c r="X76" i="7"/>
  <c r="AL76" i="7" s="1"/>
  <c r="AZ75" i="7"/>
  <c r="AY75" i="7"/>
  <c r="AX75" i="7"/>
  <c r="AW75" i="7"/>
  <c r="AV75" i="7"/>
  <c r="BA75" i="7" s="1"/>
  <c r="AU75" i="7"/>
  <c r="AT75" i="7"/>
  <c r="AS75" i="7"/>
  <c r="AR75" i="7"/>
  <c r="AQ75" i="7"/>
  <c r="AP75" i="7"/>
  <c r="AO75" i="7"/>
  <c r="BC75" i="7" s="1"/>
  <c r="AN75" i="7"/>
  <c r="AL75" i="7"/>
  <c r="X75" i="7"/>
  <c r="AY74" i="7"/>
  <c r="AX74" i="7"/>
  <c r="BA74" i="7" s="1"/>
  <c r="AW74" i="7"/>
  <c r="AV74" i="7"/>
  <c r="AU74" i="7"/>
  <c r="AT74" i="7"/>
  <c r="AS74" i="7"/>
  <c r="AR74" i="7"/>
  <c r="AQ74" i="7"/>
  <c r="AP74" i="7"/>
  <c r="AO74" i="7"/>
  <c r="BC74" i="7" s="1"/>
  <c r="AN74" i="7"/>
  <c r="X74" i="7"/>
  <c r="AL74" i="7" s="1"/>
  <c r="AZ73" i="7"/>
  <c r="BB73" i="7" s="1"/>
  <c r="AY73" i="7"/>
  <c r="AX73" i="7"/>
  <c r="AW73" i="7"/>
  <c r="AV73" i="7"/>
  <c r="BA73" i="7" s="1"/>
  <c r="AU73" i="7"/>
  <c r="AT73" i="7"/>
  <c r="AS73" i="7"/>
  <c r="AR73" i="7"/>
  <c r="AQ73" i="7"/>
  <c r="AP73" i="7"/>
  <c r="AO73" i="7"/>
  <c r="BC73" i="7" s="1"/>
  <c r="AN73" i="7"/>
  <c r="AL73" i="7"/>
  <c r="X73" i="7"/>
  <c r="AY72" i="7"/>
  <c r="AX72" i="7"/>
  <c r="BA72" i="7" s="1"/>
  <c r="AW72" i="7"/>
  <c r="AV72" i="7"/>
  <c r="AU72" i="7"/>
  <c r="AT72" i="7"/>
  <c r="AS72" i="7"/>
  <c r="AR72" i="7"/>
  <c r="AQ72" i="7"/>
  <c r="AP72" i="7"/>
  <c r="AO72" i="7"/>
  <c r="BC72" i="7" s="1"/>
  <c r="AN72" i="7"/>
  <c r="X72" i="7"/>
  <c r="AL72" i="7" s="1"/>
  <c r="AZ71" i="7"/>
  <c r="AY71" i="7"/>
  <c r="AX71" i="7"/>
  <c r="AW71" i="7"/>
  <c r="AV71" i="7"/>
  <c r="BA71" i="7" s="1"/>
  <c r="AU71" i="7"/>
  <c r="AT71" i="7"/>
  <c r="AS71" i="7"/>
  <c r="AR71" i="7"/>
  <c r="AQ71" i="7"/>
  <c r="AP71" i="7"/>
  <c r="AO71" i="7"/>
  <c r="BC71" i="7" s="1"/>
  <c r="AN71" i="7"/>
  <c r="AL71" i="7"/>
  <c r="X71" i="7"/>
  <c r="AY70" i="7"/>
  <c r="AX70" i="7"/>
  <c r="BA70" i="7" s="1"/>
  <c r="AW70" i="7"/>
  <c r="AV70" i="7"/>
  <c r="AU70" i="7"/>
  <c r="AT70" i="7"/>
  <c r="AS70" i="7"/>
  <c r="AR70" i="7"/>
  <c r="AQ70" i="7"/>
  <c r="AP70" i="7"/>
  <c r="AO70" i="7"/>
  <c r="BC70" i="7" s="1"/>
  <c r="AN70" i="7"/>
  <c r="X70" i="7"/>
  <c r="AL70" i="7" s="1"/>
  <c r="AZ69" i="7"/>
  <c r="AY69" i="7"/>
  <c r="AX69" i="7"/>
  <c r="AW69" i="7"/>
  <c r="AV69" i="7"/>
  <c r="BA69" i="7" s="1"/>
  <c r="AU69" i="7"/>
  <c r="AT69" i="7"/>
  <c r="AS69" i="7"/>
  <c r="AR69" i="7"/>
  <c r="AQ69" i="7"/>
  <c r="AP69" i="7"/>
  <c r="AO69" i="7"/>
  <c r="BC69" i="7" s="1"/>
  <c r="AN69" i="7"/>
  <c r="AL69" i="7"/>
  <c r="X69" i="7"/>
  <c r="AY68" i="7"/>
  <c r="AX68" i="7"/>
  <c r="BA68" i="7" s="1"/>
  <c r="AW68" i="7"/>
  <c r="AV68" i="7"/>
  <c r="AU68" i="7"/>
  <c r="AT68" i="7"/>
  <c r="AS68" i="7"/>
  <c r="AR68" i="7"/>
  <c r="AQ68" i="7"/>
  <c r="AP68" i="7"/>
  <c r="AO68" i="7"/>
  <c r="BC68" i="7" s="1"/>
  <c r="AN68" i="7"/>
  <c r="X68" i="7"/>
  <c r="AL68" i="7" s="1"/>
  <c r="AZ67" i="7"/>
  <c r="BB67" i="7" s="1"/>
  <c r="AY67" i="7"/>
  <c r="AX67" i="7"/>
  <c r="AW67" i="7"/>
  <c r="AV67" i="7"/>
  <c r="BA67" i="7" s="1"/>
  <c r="AU67" i="7"/>
  <c r="AT67" i="7"/>
  <c r="AS67" i="7"/>
  <c r="AR67" i="7"/>
  <c r="AQ67" i="7"/>
  <c r="AP67" i="7"/>
  <c r="AO67" i="7"/>
  <c r="BC67" i="7" s="1"/>
  <c r="AN67" i="7"/>
  <c r="AL67" i="7"/>
  <c r="X67" i="7"/>
  <c r="AY66" i="7"/>
  <c r="AX66" i="7"/>
  <c r="BA66" i="7" s="1"/>
  <c r="AW66" i="7"/>
  <c r="AV66" i="7"/>
  <c r="AU66" i="7"/>
  <c r="AT66" i="7"/>
  <c r="AS66" i="7"/>
  <c r="AR66" i="7"/>
  <c r="AQ66" i="7"/>
  <c r="AP66" i="7"/>
  <c r="AO66" i="7"/>
  <c r="BC66" i="7" s="1"/>
  <c r="AN66" i="7"/>
  <c r="X66" i="7"/>
  <c r="AL66" i="7" s="1"/>
  <c r="AZ65" i="7"/>
  <c r="AY65" i="7"/>
  <c r="AX65" i="7"/>
  <c r="AW65" i="7"/>
  <c r="AV65" i="7"/>
  <c r="BA65" i="7" s="1"/>
  <c r="AU65" i="7"/>
  <c r="AT65" i="7"/>
  <c r="AS65" i="7"/>
  <c r="AR65" i="7"/>
  <c r="AQ65" i="7"/>
  <c r="AP65" i="7"/>
  <c r="AO65" i="7"/>
  <c r="BC65" i="7" s="1"/>
  <c r="AN65" i="7"/>
  <c r="AL65" i="7"/>
  <c r="X65" i="7"/>
  <c r="AY64" i="7"/>
  <c r="AX64" i="7"/>
  <c r="BA64" i="7" s="1"/>
  <c r="AW64" i="7"/>
  <c r="AV64" i="7"/>
  <c r="AU64" i="7"/>
  <c r="AT64" i="7"/>
  <c r="AS64" i="7"/>
  <c r="AR64" i="7"/>
  <c r="AQ64" i="7"/>
  <c r="AP64" i="7"/>
  <c r="AO64" i="7"/>
  <c r="BC64" i="7" s="1"/>
  <c r="AN64" i="7"/>
  <c r="X64" i="7"/>
  <c r="AL64" i="7" s="1"/>
  <c r="AZ63" i="7"/>
  <c r="AY63" i="7"/>
  <c r="AX63" i="7"/>
  <c r="AW63" i="7"/>
  <c r="AV63" i="7"/>
  <c r="BA63" i="7" s="1"/>
  <c r="AU63" i="7"/>
  <c r="AT63" i="7"/>
  <c r="AS63" i="7"/>
  <c r="AR63" i="7"/>
  <c r="AQ63" i="7"/>
  <c r="AP63" i="7"/>
  <c r="AO63" i="7"/>
  <c r="BC63" i="7" s="1"/>
  <c r="AN63" i="7"/>
  <c r="AL63" i="7"/>
  <c r="X63" i="7"/>
  <c r="AY62" i="7"/>
  <c r="AX62" i="7"/>
  <c r="BA62" i="7" s="1"/>
  <c r="AW62" i="7"/>
  <c r="AV62" i="7"/>
  <c r="AU62" i="7"/>
  <c r="AT62" i="7"/>
  <c r="AS62" i="7"/>
  <c r="AR62" i="7"/>
  <c r="AQ62" i="7"/>
  <c r="AP62" i="7"/>
  <c r="AO62" i="7"/>
  <c r="BC62" i="7" s="1"/>
  <c r="AN62" i="7"/>
  <c r="X62" i="7"/>
  <c r="AL62" i="7" s="1"/>
  <c r="AZ61" i="7"/>
  <c r="BB61" i="7" s="1"/>
  <c r="AY61" i="7"/>
  <c r="AX61" i="7"/>
  <c r="AW61" i="7"/>
  <c r="AV61" i="7"/>
  <c r="BA61" i="7" s="1"/>
  <c r="AU61" i="7"/>
  <c r="AT61" i="7"/>
  <c r="AS61" i="7"/>
  <c r="AR61" i="7"/>
  <c r="AQ61" i="7"/>
  <c r="AP61" i="7"/>
  <c r="AO61" i="7"/>
  <c r="BC61" i="7" s="1"/>
  <c r="AN61" i="7"/>
  <c r="AL61" i="7"/>
  <c r="X61" i="7"/>
  <c r="AY60" i="7"/>
  <c r="AX60" i="7"/>
  <c r="BA60" i="7" s="1"/>
  <c r="AW60" i="7"/>
  <c r="AV60" i="7"/>
  <c r="AU60" i="7"/>
  <c r="AT60" i="7"/>
  <c r="AS60" i="7"/>
  <c r="AR60" i="7"/>
  <c r="AQ60" i="7"/>
  <c r="AP60" i="7"/>
  <c r="AO60" i="7"/>
  <c r="BC60" i="7" s="1"/>
  <c r="AN60" i="7"/>
  <c r="X60" i="7"/>
  <c r="AL60" i="7" s="1"/>
  <c r="AZ59" i="7"/>
  <c r="AY59" i="7"/>
  <c r="AX59" i="7"/>
  <c r="AW59" i="7"/>
  <c r="AV59" i="7"/>
  <c r="BA59" i="7" s="1"/>
  <c r="AU59" i="7"/>
  <c r="AT59" i="7"/>
  <c r="AS59" i="7"/>
  <c r="AR59" i="7"/>
  <c r="AQ59" i="7"/>
  <c r="AP59" i="7"/>
  <c r="AO59" i="7"/>
  <c r="BC59" i="7" s="1"/>
  <c r="AN59" i="7"/>
  <c r="AL59" i="7"/>
  <c r="X59" i="7"/>
  <c r="AY58" i="7"/>
  <c r="AX58" i="7"/>
  <c r="BA58" i="7" s="1"/>
  <c r="AW58" i="7"/>
  <c r="AV58" i="7"/>
  <c r="AU58" i="7"/>
  <c r="AT58" i="7"/>
  <c r="AS58" i="7"/>
  <c r="AR58" i="7"/>
  <c r="AQ58" i="7"/>
  <c r="AP58" i="7"/>
  <c r="AO58" i="7"/>
  <c r="BC58" i="7" s="1"/>
  <c r="AN58" i="7"/>
  <c r="X58" i="7"/>
  <c r="AL58" i="7" s="1"/>
  <c r="AZ57" i="7"/>
  <c r="AY57" i="7"/>
  <c r="AX57" i="7"/>
  <c r="AW57" i="7"/>
  <c r="AV57" i="7"/>
  <c r="BA57" i="7" s="1"/>
  <c r="AU57" i="7"/>
  <c r="AT57" i="7"/>
  <c r="AS57" i="7"/>
  <c r="AR57" i="7"/>
  <c r="AQ57" i="7"/>
  <c r="AP57" i="7"/>
  <c r="AO57" i="7"/>
  <c r="BC57" i="7" s="1"/>
  <c r="AN57" i="7"/>
  <c r="AL57" i="7"/>
  <c r="X57" i="7"/>
  <c r="AY56" i="7"/>
  <c r="AX56" i="7"/>
  <c r="AW56" i="7"/>
  <c r="AV56" i="7"/>
  <c r="BA56" i="7" s="1"/>
  <c r="AU56" i="7"/>
  <c r="AT56" i="7"/>
  <c r="AS56" i="7"/>
  <c r="AR56" i="7"/>
  <c r="AQ56" i="7"/>
  <c r="AP56" i="7"/>
  <c r="AO56" i="7"/>
  <c r="BC56" i="7" s="1"/>
  <c r="AN56" i="7"/>
  <c r="X56" i="7"/>
  <c r="AL56" i="7" s="1"/>
  <c r="AZ55" i="7"/>
  <c r="BB55" i="7" s="1"/>
  <c r="AY55" i="7"/>
  <c r="AX55" i="7"/>
  <c r="AW55" i="7"/>
  <c r="AV55" i="7"/>
  <c r="BA55" i="7" s="1"/>
  <c r="AU55" i="7"/>
  <c r="AT55" i="7"/>
  <c r="AS55" i="7"/>
  <c r="AR55" i="7"/>
  <c r="AQ55" i="7"/>
  <c r="AP55" i="7"/>
  <c r="AO55" i="7"/>
  <c r="BC55" i="7" s="1"/>
  <c r="AN55" i="7"/>
  <c r="AL55" i="7"/>
  <c r="X55" i="7"/>
  <c r="AY54" i="7"/>
  <c r="AX54" i="7"/>
  <c r="AW54" i="7"/>
  <c r="AV54" i="7"/>
  <c r="BA54" i="7" s="1"/>
  <c r="AU54" i="7"/>
  <c r="AT54" i="7"/>
  <c r="AS54" i="7"/>
  <c r="AR54" i="7"/>
  <c r="AQ54" i="7"/>
  <c r="AP54" i="7"/>
  <c r="AO54" i="7"/>
  <c r="BC54" i="7" s="1"/>
  <c r="AN54" i="7"/>
  <c r="X54" i="7"/>
  <c r="AL54" i="7" s="1"/>
  <c r="AZ43" i="7"/>
  <c r="AY43" i="7"/>
  <c r="AX43" i="7"/>
  <c r="AW43" i="7"/>
  <c r="AV43" i="7"/>
  <c r="BA43" i="7" s="1"/>
  <c r="AU43" i="7"/>
  <c r="AT43" i="7"/>
  <c r="AS43" i="7"/>
  <c r="AR43" i="7"/>
  <c r="AQ43" i="7"/>
  <c r="AP43" i="7"/>
  <c r="AO43" i="7"/>
  <c r="BC43" i="7" s="1"/>
  <c r="AN43" i="7"/>
  <c r="AL43" i="7"/>
  <c r="X43" i="7"/>
  <c r="AY42" i="7"/>
  <c r="AX42" i="7"/>
  <c r="AW42" i="7"/>
  <c r="AV42" i="7"/>
  <c r="BA42" i="7" s="1"/>
  <c r="AU42" i="7"/>
  <c r="AT42" i="7"/>
  <c r="AS42" i="7"/>
  <c r="AR42" i="7"/>
  <c r="AQ42" i="7"/>
  <c r="AP42" i="7"/>
  <c r="AO42" i="7"/>
  <c r="BC42" i="7" s="1"/>
  <c r="AN42" i="7"/>
  <c r="X42" i="7"/>
  <c r="AL42" i="7" s="1"/>
  <c r="AZ41" i="7"/>
  <c r="AY41" i="7"/>
  <c r="AX41" i="7"/>
  <c r="AW41" i="7"/>
  <c r="AV41" i="7"/>
  <c r="BA41" i="7" s="1"/>
  <c r="AU41" i="7"/>
  <c r="AT41" i="7"/>
  <c r="AS41" i="7"/>
  <c r="AR41" i="7"/>
  <c r="AQ41" i="7"/>
  <c r="AP41" i="7"/>
  <c r="AO41" i="7"/>
  <c r="BC41" i="7" s="1"/>
  <c r="AN41" i="7"/>
  <c r="AL41" i="7"/>
  <c r="X41" i="7"/>
  <c r="AY40" i="7"/>
  <c r="AX40" i="7"/>
  <c r="AW40" i="7"/>
  <c r="AV40" i="7"/>
  <c r="BA40" i="7" s="1"/>
  <c r="AU40" i="7"/>
  <c r="AT40" i="7"/>
  <c r="AS40" i="7"/>
  <c r="AR40" i="7"/>
  <c r="AQ40" i="7"/>
  <c r="AP40" i="7"/>
  <c r="AO40" i="7"/>
  <c r="BC40" i="7" s="1"/>
  <c r="AN40" i="7"/>
  <c r="X40" i="7"/>
  <c r="AL40" i="7" s="1"/>
  <c r="AZ39" i="7"/>
  <c r="BB39" i="7" s="1"/>
  <c r="AY39" i="7"/>
  <c r="AX39" i="7"/>
  <c r="AW39" i="7"/>
  <c r="AV39" i="7"/>
  <c r="BA39" i="7" s="1"/>
  <c r="AU39" i="7"/>
  <c r="AT39" i="7"/>
  <c r="AS39" i="7"/>
  <c r="AR39" i="7"/>
  <c r="AQ39" i="7"/>
  <c r="AP39" i="7"/>
  <c r="AO39" i="7"/>
  <c r="BC39" i="7" s="1"/>
  <c r="AN39" i="7"/>
  <c r="AL39" i="7"/>
  <c r="X39" i="7"/>
  <c r="AY38" i="7"/>
  <c r="AX38" i="7"/>
  <c r="AW38" i="7"/>
  <c r="AV38" i="7"/>
  <c r="BA38" i="7" s="1"/>
  <c r="AU38" i="7"/>
  <c r="AT38" i="7"/>
  <c r="AS38" i="7"/>
  <c r="AR38" i="7"/>
  <c r="AQ38" i="7"/>
  <c r="AP38" i="7"/>
  <c r="AO38" i="7"/>
  <c r="BC38" i="7" s="1"/>
  <c r="AN38" i="7"/>
  <c r="X38" i="7"/>
  <c r="AL38" i="7" s="1"/>
  <c r="AZ37" i="7"/>
  <c r="AY37" i="7"/>
  <c r="AX37" i="7"/>
  <c r="AW37" i="7"/>
  <c r="AV37" i="7"/>
  <c r="BA37" i="7" s="1"/>
  <c r="AU37" i="7"/>
  <c r="AT37" i="7"/>
  <c r="AS37" i="7"/>
  <c r="AR37" i="7"/>
  <c r="AQ37" i="7"/>
  <c r="AP37" i="7"/>
  <c r="AO37" i="7"/>
  <c r="BC37" i="7" s="1"/>
  <c r="AN37" i="7"/>
  <c r="AL37" i="7"/>
  <c r="X37" i="7"/>
  <c r="AY36" i="7"/>
  <c r="AX36" i="7"/>
  <c r="AW36" i="7"/>
  <c r="AV36" i="7"/>
  <c r="BA36" i="7" s="1"/>
  <c r="AU36" i="7"/>
  <c r="AT36" i="7"/>
  <c r="AS36" i="7"/>
  <c r="AR36" i="7"/>
  <c r="AQ36" i="7"/>
  <c r="AP36" i="7"/>
  <c r="AO36" i="7"/>
  <c r="BC36" i="7" s="1"/>
  <c r="AN36" i="7"/>
  <c r="X36" i="7"/>
  <c r="AL36" i="7" s="1"/>
  <c r="AZ35" i="7"/>
  <c r="AY35" i="7"/>
  <c r="AX35" i="7"/>
  <c r="AW35" i="7"/>
  <c r="AV35" i="7"/>
  <c r="BA35" i="7" s="1"/>
  <c r="AU35" i="7"/>
  <c r="AT35" i="7"/>
  <c r="AS35" i="7"/>
  <c r="AR35" i="7"/>
  <c r="AQ35" i="7"/>
  <c r="AP35" i="7"/>
  <c r="AO35" i="7"/>
  <c r="BC35" i="7" s="1"/>
  <c r="AN35" i="7"/>
  <c r="AL35" i="7"/>
  <c r="X35" i="7"/>
  <c r="AY34" i="7"/>
  <c r="AX34" i="7"/>
  <c r="AW34" i="7"/>
  <c r="AV34" i="7"/>
  <c r="BA34" i="7" s="1"/>
  <c r="AU34" i="7"/>
  <c r="AT34" i="7"/>
  <c r="AS34" i="7"/>
  <c r="AR34" i="7"/>
  <c r="AQ34" i="7"/>
  <c r="AP34" i="7"/>
  <c r="AO34" i="7"/>
  <c r="BC34" i="7" s="1"/>
  <c r="AN34" i="7"/>
  <c r="X34" i="7"/>
  <c r="AL34" i="7" s="1"/>
  <c r="AZ33" i="7"/>
  <c r="BB33" i="7" s="1"/>
  <c r="AY33" i="7"/>
  <c r="AX33" i="7"/>
  <c r="AW33" i="7"/>
  <c r="AV33" i="7"/>
  <c r="BA33" i="7" s="1"/>
  <c r="AU33" i="7"/>
  <c r="AT33" i="7"/>
  <c r="AS33" i="7"/>
  <c r="AR33" i="7"/>
  <c r="AQ33" i="7"/>
  <c r="AP33" i="7"/>
  <c r="AO33" i="7"/>
  <c r="BC33" i="7" s="1"/>
  <c r="AN33" i="7"/>
  <c r="AL33" i="7"/>
  <c r="X33" i="7"/>
  <c r="AY32" i="7"/>
  <c r="AX32" i="7"/>
  <c r="AW32" i="7"/>
  <c r="AV32" i="7"/>
  <c r="BA32" i="7" s="1"/>
  <c r="AU32" i="7"/>
  <c r="AT32" i="7"/>
  <c r="AS32" i="7"/>
  <c r="AR32" i="7"/>
  <c r="AQ32" i="7"/>
  <c r="AP32" i="7"/>
  <c r="AO32" i="7"/>
  <c r="BC32" i="7" s="1"/>
  <c r="AN32" i="7"/>
  <c r="X32" i="7"/>
  <c r="AL32" i="7" s="1"/>
  <c r="AZ31" i="7"/>
  <c r="AY31" i="7"/>
  <c r="AX31" i="7"/>
  <c r="AW31" i="7"/>
  <c r="AV31" i="7"/>
  <c r="BA31" i="7" s="1"/>
  <c r="AU31" i="7"/>
  <c r="AT31" i="7"/>
  <c r="AS31" i="7"/>
  <c r="AR31" i="7"/>
  <c r="AQ31" i="7"/>
  <c r="AP31" i="7"/>
  <c r="AO31" i="7"/>
  <c r="BC31" i="7" s="1"/>
  <c r="AN31" i="7"/>
  <c r="AL31" i="7"/>
  <c r="X31" i="7"/>
  <c r="AY30" i="7"/>
  <c r="AX30" i="7"/>
  <c r="AW30" i="7"/>
  <c r="AV30" i="7"/>
  <c r="BA30" i="7" s="1"/>
  <c r="AU30" i="7"/>
  <c r="AT30" i="7"/>
  <c r="AS30" i="7"/>
  <c r="AR30" i="7"/>
  <c r="AQ30" i="7"/>
  <c r="AP30" i="7"/>
  <c r="AO30" i="7"/>
  <c r="BC30" i="7" s="1"/>
  <c r="AN30" i="7"/>
  <c r="X30" i="7"/>
  <c r="AL30" i="7" s="1"/>
  <c r="AZ29" i="7"/>
  <c r="AY29" i="7"/>
  <c r="AX29" i="7"/>
  <c r="AW29" i="7"/>
  <c r="AV29" i="7"/>
  <c r="BA29" i="7" s="1"/>
  <c r="AU29" i="7"/>
  <c r="AT29" i="7"/>
  <c r="AS29" i="7"/>
  <c r="AR29" i="7"/>
  <c r="AQ29" i="7"/>
  <c r="AP29" i="7"/>
  <c r="AO29" i="7"/>
  <c r="BC29" i="7" s="1"/>
  <c r="AN29" i="7"/>
  <c r="AL29" i="7"/>
  <c r="X29" i="7"/>
  <c r="AY28" i="7"/>
  <c r="AX28" i="7"/>
  <c r="AW28" i="7"/>
  <c r="AV28" i="7"/>
  <c r="BA28" i="7" s="1"/>
  <c r="AU28" i="7"/>
  <c r="AT28" i="7"/>
  <c r="AS28" i="7"/>
  <c r="AR28" i="7"/>
  <c r="AQ28" i="7"/>
  <c r="AP28" i="7"/>
  <c r="AO28" i="7"/>
  <c r="BC28" i="7" s="1"/>
  <c r="AN28" i="7"/>
  <c r="X28" i="7"/>
  <c r="AL28" i="7" s="1"/>
  <c r="AT26" i="7"/>
  <c r="AV26" i="7" s="1"/>
  <c r="AS26" i="7"/>
  <c r="AR26" i="7"/>
  <c r="AQ26" i="7"/>
  <c r="AP26" i="7"/>
  <c r="AU26" i="7" s="1"/>
  <c r="AO26" i="7"/>
  <c r="AN26" i="7"/>
  <c r="AM26" i="7"/>
  <c r="AL26" i="7"/>
  <c r="AK26" i="7"/>
  <c r="AJ26" i="7"/>
  <c r="AI26" i="7"/>
  <c r="AW26" i="7" s="1"/>
  <c r="AH26" i="7"/>
  <c r="AF26" i="7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H26" i="4"/>
  <c r="H11" i="4"/>
  <c r="E11" i="4"/>
  <c r="D11" i="4"/>
  <c r="C11" i="4"/>
  <c r="B11" i="4"/>
  <c r="A11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B7" i="4"/>
  <c r="A7" i="4"/>
  <c r="W5" i="4"/>
  <c r="V5" i="4"/>
  <c r="U5" i="4"/>
  <c r="T5" i="4"/>
  <c r="S5" i="4"/>
  <c r="R5" i="4"/>
  <c r="Q5" i="4"/>
  <c r="BP263" i="7" s="1"/>
  <c r="P5" i="4"/>
  <c r="O5" i="4"/>
  <c r="N5" i="4"/>
  <c r="M5" i="4"/>
  <c r="L5" i="4"/>
  <c r="K5" i="4"/>
  <c r="J5" i="4"/>
  <c r="I5" i="4"/>
  <c r="H5" i="4"/>
  <c r="G5" i="4"/>
  <c r="F5" i="4"/>
  <c r="E5" i="4"/>
  <c r="D5" i="4"/>
  <c r="B5" i="4"/>
  <c r="A5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B3" i="4"/>
  <c r="A3" i="4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" i="3"/>
  <c r="D2" i="3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G691" i="1"/>
  <c r="AT690" i="1"/>
  <c r="AS690" i="1"/>
  <c r="AV690" i="1" s="1"/>
  <c r="AR690" i="1"/>
  <c r="AQ690" i="1"/>
  <c r="AP690" i="1"/>
  <c r="AO690" i="1"/>
  <c r="AN690" i="1"/>
  <c r="AM690" i="1"/>
  <c r="AL690" i="1"/>
  <c r="AK690" i="1"/>
  <c r="AJ690" i="1"/>
  <c r="AI690" i="1"/>
  <c r="AG690" i="1"/>
  <c r="AT689" i="1"/>
  <c r="AV689" i="1" s="1"/>
  <c r="AS689" i="1"/>
  <c r="AR689" i="1"/>
  <c r="AQ689" i="1"/>
  <c r="AP689" i="1"/>
  <c r="AO689" i="1"/>
  <c r="AN689" i="1"/>
  <c r="AM689" i="1"/>
  <c r="AL689" i="1"/>
  <c r="AK689" i="1"/>
  <c r="AJ689" i="1"/>
  <c r="AI689" i="1"/>
  <c r="AG689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G688" i="1"/>
  <c r="AT687" i="1"/>
  <c r="AS687" i="1"/>
  <c r="AR687" i="1"/>
  <c r="AQ687" i="1"/>
  <c r="AV687" i="1" s="1"/>
  <c r="AP687" i="1"/>
  <c r="AO687" i="1"/>
  <c r="AN687" i="1"/>
  <c r="AM687" i="1"/>
  <c r="AL687" i="1"/>
  <c r="AK687" i="1"/>
  <c r="AJ687" i="1"/>
  <c r="AI687" i="1"/>
  <c r="AG687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G686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G685" i="1"/>
  <c r="AT684" i="1"/>
  <c r="AS684" i="1"/>
  <c r="AR684" i="1"/>
  <c r="AQ684" i="1"/>
  <c r="AV684" i="1" s="1"/>
  <c r="AP684" i="1"/>
  <c r="AO684" i="1"/>
  <c r="AN684" i="1"/>
  <c r="AM684" i="1"/>
  <c r="AL684" i="1"/>
  <c r="AK684" i="1"/>
  <c r="AJ684" i="1"/>
  <c r="AI684" i="1"/>
  <c r="AG684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G683" i="1"/>
  <c r="AT682" i="1"/>
  <c r="AS682" i="1"/>
  <c r="AR682" i="1"/>
  <c r="AQ682" i="1"/>
  <c r="AP682" i="1"/>
  <c r="AO682" i="1"/>
  <c r="AN682" i="1"/>
  <c r="AM682" i="1"/>
  <c r="AU682" i="1" s="1"/>
  <c r="AL682" i="1"/>
  <c r="AK682" i="1"/>
  <c r="AJ682" i="1"/>
  <c r="AI682" i="1"/>
  <c r="AG682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G681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G680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G679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G678" i="1"/>
  <c r="AT677" i="1"/>
  <c r="AV677" i="1" s="1"/>
  <c r="AS677" i="1"/>
  <c r="AR677" i="1"/>
  <c r="AQ677" i="1"/>
  <c r="AP677" i="1"/>
  <c r="AO677" i="1"/>
  <c r="AN677" i="1"/>
  <c r="AM677" i="1"/>
  <c r="AL677" i="1"/>
  <c r="AK677" i="1"/>
  <c r="AJ677" i="1"/>
  <c r="AU677" i="1" s="1"/>
  <c r="AI677" i="1"/>
  <c r="AG677" i="1"/>
  <c r="AT676" i="1"/>
  <c r="AS676" i="1"/>
  <c r="AR676" i="1"/>
  <c r="AQ676" i="1"/>
  <c r="AV676" i="1" s="1"/>
  <c r="AP676" i="1"/>
  <c r="AO676" i="1"/>
  <c r="AN676" i="1"/>
  <c r="AM676" i="1"/>
  <c r="AL676" i="1"/>
  <c r="AK676" i="1"/>
  <c r="AJ676" i="1"/>
  <c r="AI676" i="1"/>
  <c r="AG676" i="1"/>
  <c r="AT675" i="1"/>
  <c r="AS675" i="1"/>
  <c r="AR675" i="1"/>
  <c r="AV675" i="1" s="1"/>
  <c r="AQ675" i="1"/>
  <c r="AP675" i="1"/>
  <c r="AO675" i="1"/>
  <c r="AN675" i="1"/>
  <c r="AM675" i="1"/>
  <c r="AL675" i="1"/>
  <c r="AK675" i="1"/>
  <c r="AJ675" i="1"/>
  <c r="AI675" i="1"/>
  <c r="AG675" i="1"/>
  <c r="AT674" i="1"/>
  <c r="AS674" i="1"/>
  <c r="AR674" i="1"/>
  <c r="AV674" i="1" s="1"/>
  <c r="AQ674" i="1"/>
  <c r="AP674" i="1"/>
  <c r="AO674" i="1"/>
  <c r="AN674" i="1"/>
  <c r="AM674" i="1"/>
  <c r="AL674" i="1"/>
  <c r="AK674" i="1"/>
  <c r="AJ674" i="1"/>
  <c r="AI674" i="1"/>
  <c r="AG674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G673" i="1"/>
  <c r="AT672" i="1"/>
  <c r="AS672" i="1"/>
  <c r="AR672" i="1"/>
  <c r="AQ672" i="1"/>
  <c r="AP672" i="1"/>
  <c r="AO672" i="1"/>
  <c r="AU672" i="1" s="1"/>
  <c r="AN672" i="1"/>
  <c r="AM672" i="1"/>
  <c r="AL672" i="1"/>
  <c r="AK672" i="1"/>
  <c r="AJ672" i="1"/>
  <c r="AI672" i="1"/>
  <c r="AG672" i="1"/>
  <c r="AT671" i="1"/>
  <c r="AS671" i="1"/>
  <c r="AR671" i="1"/>
  <c r="AQ671" i="1"/>
  <c r="AP671" i="1"/>
  <c r="AO671" i="1"/>
  <c r="AN671" i="1"/>
  <c r="AM671" i="1"/>
  <c r="AL671" i="1"/>
  <c r="AK671" i="1"/>
  <c r="AJ671" i="1"/>
  <c r="AX671" i="1" s="1"/>
  <c r="AI671" i="1"/>
  <c r="AG671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G670" i="1"/>
  <c r="AV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G669" i="1"/>
  <c r="AT668" i="1"/>
  <c r="AS668" i="1"/>
  <c r="AR668" i="1"/>
  <c r="AQ668" i="1"/>
  <c r="AV668" i="1" s="1"/>
  <c r="AP668" i="1"/>
  <c r="AO668" i="1"/>
  <c r="AN668" i="1"/>
  <c r="AM668" i="1"/>
  <c r="AL668" i="1"/>
  <c r="AK668" i="1"/>
  <c r="AJ668" i="1"/>
  <c r="AI668" i="1"/>
  <c r="AG668" i="1"/>
  <c r="AT667" i="1"/>
  <c r="AS667" i="1"/>
  <c r="AR667" i="1"/>
  <c r="AQ667" i="1"/>
  <c r="AP667" i="1"/>
  <c r="AO667" i="1"/>
  <c r="AN667" i="1"/>
  <c r="AM667" i="1"/>
  <c r="AL667" i="1"/>
  <c r="AK667" i="1"/>
  <c r="AU667" i="1" s="1"/>
  <c r="AJ667" i="1"/>
  <c r="AI667" i="1"/>
  <c r="AG667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G666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G665" i="1"/>
  <c r="AT664" i="1"/>
  <c r="AS664" i="1"/>
  <c r="AR664" i="1"/>
  <c r="AQ664" i="1"/>
  <c r="AV664" i="1" s="1"/>
  <c r="AP664" i="1"/>
  <c r="AO664" i="1"/>
  <c r="AN664" i="1"/>
  <c r="AM664" i="1"/>
  <c r="AL664" i="1"/>
  <c r="AK664" i="1"/>
  <c r="AJ664" i="1"/>
  <c r="AI664" i="1"/>
  <c r="AG664" i="1"/>
  <c r="AT663" i="1"/>
  <c r="AS663" i="1"/>
  <c r="AR663" i="1"/>
  <c r="AQ663" i="1"/>
  <c r="AV663" i="1" s="1"/>
  <c r="AP663" i="1"/>
  <c r="AO663" i="1"/>
  <c r="AN663" i="1"/>
  <c r="AM663" i="1"/>
  <c r="AL663" i="1"/>
  <c r="AK663" i="1"/>
  <c r="AJ663" i="1"/>
  <c r="AI663" i="1"/>
  <c r="AG663" i="1"/>
  <c r="AT662" i="1"/>
  <c r="AS662" i="1"/>
  <c r="AR662" i="1"/>
  <c r="AV662" i="1" s="1"/>
  <c r="AQ662" i="1"/>
  <c r="AP662" i="1"/>
  <c r="AO662" i="1"/>
  <c r="AN662" i="1"/>
  <c r="AM662" i="1"/>
  <c r="AL662" i="1"/>
  <c r="AK662" i="1"/>
  <c r="AJ662" i="1"/>
  <c r="AI662" i="1"/>
  <c r="AG662" i="1"/>
  <c r="AT661" i="1"/>
  <c r="AV661" i="1" s="1"/>
  <c r="AS661" i="1"/>
  <c r="AR661" i="1"/>
  <c r="AQ661" i="1"/>
  <c r="AP661" i="1"/>
  <c r="AO661" i="1"/>
  <c r="AN661" i="1"/>
  <c r="AM661" i="1"/>
  <c r="AL661" i="1"/>
  <c r="AK661" i="1"/>
  <c r="AJ661" i="1"/>
  <c r="AI661" i="1"/>
  <c r="AG661" i="1"/>
  <c r="AT660" i="1"/>
  <c r="AS660" i="1"/>
  <c r="AR660" i="1"/>
  <c r="AQ660" i="1"/>
  <c r="AV660" i="1" s="1"/>
  <c r="AP660" i="1"/>
  <c r="AO660" i="1"/>
  <c r="AN660" i="1"/>
  <c r="AM660" i="1"/>
  <c r="AL660" i="1"/>
  <c r="AK660" i="1"/>
  <c r="AJ660" i="1"/>
  <c r="AU660" i="1" s="1"/>
  <c r="AW660" i="1" s="1"/>
  <c r="AI660" i="1"/>
  <c r="AG660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G659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G658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G657" i="1"/>
  <c r="AT656" i="1"/>
  <c r="AS656" i="1"/>
  <c r="AR656" i="1"/>
  <c r="AQ656" i="1"/>
  <c r="AV656" i="1" s="1"/>
  <c r="AP656" i="1"/>
  <c r="AO656" i="1"/>
  <c r="AN656" i="1"/>
  <c r="AM656" i="1"/>
  <c r="AL656" i="1"/>
  <c r="AK656" i="1"/>
  <c r="AJ656" i="1"/>
  <c r="AI656" i="1"/>
  <c r="AG656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G655" i="1"/>
  <c r="AT654" i="1"/>
  <c r="AS654" i="1"/>
  <c r="AV654" i="1" s="1"/>
  <c r="AR654" i="1"/>
  <c r="AQ654" i="1"/>
  <c r="AP654" i="1"/>
  <c r="AO654" i="1"/>
  <c r="AN654" i="1"/>
  <c r="AM654" i="1"/>
  <c r="AL654" i="1"/>
  <c r="AK654" i="1"/>
  <c r="AJ654" i="1"/>
  <c r="AI654" i="1"/>
  <c r="AG654" i="1"/>
  <c r="AT653" i="1"/>
  <c r="AV653" i="1" s="1"/>
  <c r="AS653" i="1"/>
  <c r="AR653" i="1"/>
  <c r="AQ653" i="1"/>
  <c r="AP653" i="1"/>
  <c r="AO653" i="1"/>
  <c r="AN653" i="1"/>
  <c r="AM653" i="1"/>
  <c r="AL653" i="1"/>
  <c r="AK653" i="1"/>
  <c r="AJ653" i="1"/>
  <c r="AI653" i="1"/>
  <c r="AG653" i="1"/>
  <c r="AT652" i="1"/>
  <c r="AS652" i="1"/>
  <c r="AR652" i="1"/>
  <c r="AQ652" i="1"/>
  <c r="AP652" i="1"/>
  <c r="AO652" i="1"/>
  <c r="AN652" i="1"/>
  <c r="AM652" i="1"/>
  <c r="AL652" i="1"/>
  <c r="AK652" i="1"/>
  <c r="AJ652" i="1"/>
  <c r="AU652" i="1" s="1"/>
  <c r="AI652" i="1"/>
  <c r="AG652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G651" i="1"/>
  <c r="AT650" i="1"/>
  <c r="AS650" i="1"/>
  <c r="AR650" i="1"/>
  <c r="AQ650" i="1"/>
  <c r="AV650" i="1" s="1"/>
  <c r="AP650" i="1"/>
  <c r="AO650" i="1"/>
  <c r="AN650" i="1"/>
  <c r="AM650" i="1"/>
  <c r="AL650" i="1"/>
  <c r="AK650" i="1"/>
  <c r="AJ650" i="1"/>
  <c r="AI650" i="1"/>
  <c r="AG650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G649" i="1"/>
  <c r="AV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G648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G647" i="1"/>
  <c r="AT646" i="1"/>
  <c r="AS646" i="1"/>
  <c r="AR646" i="1"/>
  <c r="AQ646" i="1"/>
  <c r="AP646" i="1"/>
  <c r="AO646" i="1"/>
  <c r="AN646" i="1"/>
  <c r="AM646" i="1"/>
  <c r="AL646" i="1"/>
  <c r="AK646" i="1"/>
  <c r="AJ646" i="1"/>
  <c r="AU646" i="1" s="1"/>
  <c r="AI646" i="1"/>
  <c r="AG646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G645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G644" i="1"/>
  <c r="AT643" i="1"/>
  <c r="AS643" i="1"/>
  <c r="AR643" i="1"/>
  <c r="AQ643" i="1"/>
  <c r="AV643" i="1" s="1"/>
  <c r="AP643" i="1"/>
  <c r="AO643" i="1"/>
  <c r="AN643" i="1"/>
  <c r="AM643" i="1"/>
  <c r="AL643" i="1"/>
  <c r="AK643" i="1"/>
  <c r="AJ643" i="1"/>
  <c r="AI643" i="1"/>
  <c r="AG643" i="1"/>
  <c r="AT642" i="1"/>
  <c r="AS642" i="1"/>
  <c r="AR642" i="1"/>
  <c r="AQ642" i="1"/>
  <c r="AP642" i="1"/>
  <c r="AO642" i="1"/>
  <c r="AN642" i="1"/>
  <c r="AM642" i="1"/>
  <c r="AL642" i="1"/>
  <c r="AK642" i="1"/>
  <c r="AU642" i="1" s="1"/>
  <c r="AJ642" i="1"/>
  <c r="AI642" i="1"/>
  <c r="AG642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G641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G640" i="1"/>
  <c r="AT639" i="1"/>
  <c r="AV639" i="1" s="1"/>
  <c r="AS639" i="1"/>
  <c r="AR639" i="1"/>
  <c r="AQ639" i="1"/>
  <c r="AP639" i="1"/>
  <c r="AO639" i="1"/>
  <c r="AN639" i="1"/>
  <c r="AM639" i="1"/>
  <c r="AL639" i="1"/>
  <c r="AK639" i="1"/>
  <c r="AJ639" i="1"/>
  <c r="AI639" i="1"/>
  <c r="AG639" i="1"/>
  <c r="AT638" i="1"/>
  <c r="AS638" i="1"/>
  <c r="AR638" i="1"/>
  <c r="AQ638" i="1"/>
  <c r="AV638" i="1" s="1"/>
  <c r="AP638" i="1"/>
  <c r="AO638" i="1"/>
  <c r="AN638" i="1"/>
  <c r="AM638" i="1"/>
  <c r="AL638" i="1"/>
  <c r="AK638" i="1"/>
  <c r="AJ638" i="1"/>
  <c r="AI638" i="1"/>
  <c r="AG638" i="1"/>
  <c r="AT637" i="1"/>
  <c r="AS637" i="1"/>
  <c r="AR637" i="1"/>
  <c r="AQ637" i="1"/>
  <c r="AV637" i="1" s="1"/>
  <c r="AP637" i="1"/>
  <c r="AO637" i="1"/>
  <c r="AN637" i="1"/>
  <c r="AM637" i="1"/>
  <c r="AL637" i="1"/>
  <c r="AK637" i="1"/>
  <c r="AJ637" i="1"/>
  <c r="AI637" i="1"/>
  <c r="AG637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G636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G635" i="1"/>
  <c r="AT634" i="1"/>
  <c r="AS634" i="1"/>
  <c r="AR634" i="1"/>
  <c r="AV634" i="1" s="1"/>
  <c r="AQ634" i="1"/>
  <c r="AP634" i="1"/>
  <c r="AO634" i="1"/>
  <c r="AN634" i="1"/>
  <c r="AM634" i="1"/>
  <c r="AL634" i="1"/>
  <c r="AK634" i="1"/>
  <c r="AJ634" i="1"/>
  <c r="AU634" i="1" s="1"/>
  <c r="AI634" i="1"/>
  <c r="AG634" i="1"/>
  <c r="AT633" i="1"/>
  <c r="AS633" i="1"/>
  <c r="AR633" i="1"/>
  <c r="AV633" i="1" s="1"/>
  <c r="AQ633" i="1"/>
  <c r="AP633" i="1"/>
  <c r="AO633" i="1"/>
  <c r="AN633" i="1"/>
  <c r="AM633" i="1"/>
  <c r="AL633" i="1"/>
  <c r="AK633" i="1"/>
  <c r="AJ633" i="1"/>
  <c r="AI633" i="1"/>
  <c r="AG633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G632" i="1"/>
  <c r="AT631" i="1"/>
  <c r="AS631" i="1"/>
  <c r="AR631" i="1"/>
  <c r="AQ631" i="1"/>
  <c r="AV631" i="1" s="1"/>
  <c r="AP631" i="1"/>
  <c r="AO631" i="1"/>
  <c r="AN631" i="1"/>
  <c r="AM631" i="1"/>
  <c r="AL631" i="1"/>
  <c r="AK631" i="1"/>
  <c r="AJ631" i="1"/>
  <c r="AU631" i="1" s="1"/>
  <c r="AI631" i="1"/>
  <c r="AG631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G630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G629" i="1"/>
  <c r="AT628" i="1"/>
  <c r="AV628" i="1" s="1"/>
  <c r="AS628" i="1"/>
  <c r="AR628" i="1"/>
  <c r="AQ628" i="1"/>
  <c r="AP628" i="1"/>
  <c r="AO628" i="1"/>
  <c r="AN628" i="1"/>
  <c r="AM628" i="1"/>
  <c r="AL628" i="1"/>
  <c r="AK628" i="1"/>
  <c r="AJ628" i="1"/>
  <c r="AI628" i="1"/>
  <c r="AG628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G627" i="1"/>
  <c r="AT626" i="1"/>
  <c r="AS626" i="1"/>
  <c r="AR626" i="1"/>
  <c r="AQ626" i="1"/>
  <c r="AV626" i="1" s="1"/>
  <c r="AP626" i="1"/>
  <c r="AO626" i="1"/>
  <c r="AN626" i="1"/>
  <c r="AM626" i="1"/>
  <c r="AL626" i="1"/>
  <c r="AK626" i="1"/>
  <c r="AJ626" i="1"/>
  <c r="AI626" i="1"/>
  <c r="AG626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G625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G624" i="1"/>
  <c r="AT623" i="1"/>
  <c r="AS623" i="1"/>
  <c r="AR623" i="1"/>
  <c r="AQ623" i="1"/>
  <c r="AV623" i="1" s="1"/>
  <c r="AP623" i="1"/>
  <c r="AO623" i="1"/>
  <c r="AN623" i="1"/>
  <c r="AM623" i="1"/>
  <c r="AL623" i="1"/>
  <c r="AK623" i="1"/>
  <c r="AJ623" i="1"/>
  <c r="AI623" i="1"/>
  <c r="AG623" i="1"/>
  <c r="AT622" i="1"/>
  <c r="AS622" i="1"/>
  <c r="AR622" i="1"/>
  <c r="AQ622" i="1"/>
  <c r="AP622" i="1"/>
  <c r="AO622" i="1"/>
  <c r="AN622" i="1"/>
  <c r="AM622" i="1"/>
  <c r="AL622" i="1"/>
  <c r="AK622" i="1"/>
  <c r="AJ622" i="1"/>
  <c r="AU622" i="1" s="1"/>
  <c r="AI622" i="1"/>
  <c r="AG622" i="1"/>
  <c r="AT621" i="1"/>
  <c r="AS621" i="1"/>
  <c r="AR621" i="1"/>
  <c r="AQ621" i="1"/>
  <c r="AV621" i="1" s="1"/>
  <c r="AP621" i="1"/>
  <c r="AO621" i="1"/>
  <c r="AN621" i="1"/>
  <c r="AM621" i="1"/>
  <c r="AL621" i="1"/>
  <c r="AK621" i="1"/>
  <c r="AJ621" i="1"/>
  <c r="AI621" i="1"/>
  <c r="AG621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G620" i="1"/>
  <c r="AT619" i="1"/>
  <c r="AS619" i="1"/>
  <c r="AR619" i="1"/>
  <c r="AQ619" i="1"/>
  <c r="AV619" i="1" s="1"/>
  <c r="AP619" i="1"/>
  <c r="AO619" i="1"/>
  <c r="AN619" i="1"/>
  <c r="AM619" i="1"/>
  <c r="AL619" i="1"/>
  <c r="AK619" i="1"/>
  <c r="AJ619" i="1"/>
  <c r="AI619" i="1"/>
  <c r="AG619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G618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G617" i="1"/>
  <c r="AT616" i="1"/>
  <c r="AV616" i="1" s="1"/>
  <c r="AS616" i="1"/>
  <c r="AR616" i="1"/>
  <c r="AQ616" i="1"/>
  <c r="AP616" i="1"/>
  <c r="AO616" i="1"/>
  <c r="AN616" i="1"/>
  <c r="AM616" i="1"/>
  <c r="AL616" i="1"/>
  <c r="AK616" i="1"/>
  <c r="AJ616" i="1"/>
  <c r="AI616" i="1"/>
  <c r="AG616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G615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G614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G613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G612" i="1"/>
  <c r="AT611" i="1"/>
  <c r="AS611" i="1"/>
  <c r="AR611" i="1"/>
  <c r="AQ611" i="1"/>
  <c r="AV611" i="1" s="1"/>
  <c r="AP611" i="1"/>
  <c r="AO611" i="1"/>
  <c r="AN611" i="1"/>
  <c r="AM611" i="1"/>
  <c r="AL611" i="1"/>
  <c r="AK611" i="1"/>
  <c r="AJ611" i="1"/>
  <c r="AI611" i="1"/>
  <c r="AG611" i="1"/>
  <c r="AT610" i="1"/>
  <c r="AS610" i="1"/>
  <c r="AR610" i="1"/>
  <c r="AQ610" i="1"/>
  <c r="AP610" i="1"/>
  <c r="AO610" i="1"/>
  <c r="AN610" i="1"/>
  <c r="AM610" i="1"/>
  <c r="AL610" i="1"/>
  <c r="AK610" i="1"/>
  <c r="AJ610" i="1"/>
  <c r="AU610" i="1" s="1"/>
  <c r="AI610" i="1"/>
  <c r="AG610" i="1"/>
  <c r="AV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G609" i="1"/>
  <c r="AT608" i="1"/>
  <c r="AS608" i="1"/>
  <c r="AR608" i="1"/>
  <c r="AQ608" i="1"/>
  <c r="AV608" i="1" s="1"/>
  <c r="AP608" i="1"/>
  <c r="AO608" i="1"/>
  <c r="AN608" i="1"/>
  <c r="AM608" i="1"/>
  <c r="AL608" i="1"/>
  <c r="AK608" i="1"/>
  <c r="AJ608" i="1"/>
  <c r="AI608" i="1"/>
  <c r="AG608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G607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G606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G605" i="1"/>
  <c r="AT604" i="1"/>
  <c r="AV604" i="1" s="1"/>
  <c r="AS604" i="1"/>
  <c r="AR604" i="1"/>
  <c r="AQ604" i="1"/>
  <c r="AP604" i="1"/>
  <c r="AO604" i="1"/>
  <c r="AN604" i="1"/>
  <c r="AM604" i="1"/>
  <c r="AL604" i="1"/>
  <c r="AK604" i="1"/>
  <c r="AJ604" i="1"/>
  <c r="AI604" i="1"/>
  <c r="AG604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G603" i="1"/>
  <c r="AT602" i="1"/>
  <c r="AS602" i="1"/>
  <c r="AV602" i="1" s="1"/>
  <c r="AR602" i="1"/>
  <c r="AQ602" i="1"/>
  <c r="AP602" i="1"/>
  <c r="AO602" i="1"/>
  <c r="AN602" i="1"/>
  <c r="AM602" i="1"/>
  <c r="AL602" i="1"/>
  <c r="AK602" i="1"/>
  <c r="AJ602" i="1"/>
  <c r="AX602" i="1" s="1"/>
  <c r="AI602" i="1"/>
  <c r="AG602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G601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G600" i="1"/>
  <c r="AT599" i="1"/>
  <c r="AS599" i="1"/>
  <c r="AR599" i="1"/>
  <c r="AQ599" i="1"/>
  <c r="AV599" i="1" s="1"/>
  <c r="AP599" i="1"/>
  <c r="AO599" i="1"/>
  <c r="AN599" i="1"/>
  <c r="AM599" i="1"/>
  <c r="AL599" i="1"/>
  <c r="AK599" i="1"/>
  <c r="AJ599" i="1"/>
  <c r="AX599" i="1" s="1"/>
  <c r="AI599" i="1"/>
  <c r="AG599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G598" i="1"/>
  <c r="AV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G597" i="1"/>
  <c r="AT596" i="1"/>
  <c r="AS596" i="1"/>
  <c r="AR596" i="1"/>
  <c r="AQ596" i="1"/>
  <c r="AV596" i="1" s="1"/>
  <c r="AP596" i="1"/>
  <c r="AO596" i="1"/>
  <c r="AN596" i="1"/>
  <c r="AM596" i="1"/>
  <c r="AL596" i="1"/>
  <c r="AK596" i="1"/>
  <c r="AJ596" i="1"/>
  <c r="AI596" i="1"/>
  <c r="AG596" i="1"/>
  <c r="AT595" i="1"/>
  <c r="AV595" i="1" s="1"/>
  <c r="AS595" i="1"/>
  <c r="AR595" i="1"/>
  <c r="AQ595" i="1"/>
  <c r="AP595" i="1"/>
  <c r="AO595" i="1"/>
  <c r="AN595" i="1"/>
  <c r="AM595" i="1"/>
  <c r="AL595" i="1"/>
  <c r="AK595" i="1"/>
  <c r="AJ595" i="1"/>
  <c r="AI595" i="1"/>
  <c r="AG595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G594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G593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G592" i="1"/>
  <c r="AT591" i="1"/>
  <c r="AS591" i="1"/>
  <c r="AR591" i="1"/>
  <c r="AQ591" i="1"/>
  <c r="AP591" i="1"/>
  <c r="AO591" i="1"/>
  <c r="AN591" i="1"/>
  <c r="AM591" i="1"/>
  <c r="AL591" i="1"/>
  <c r="AK591" i="1"/>
  <c r="AJ591" i="1"/>
  <c r="AU591" i="1" s="1"/>
  <c r="AI591" i="1"/>
  <c r="AG591" i="1"/>
  <c r="AV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G590" i="1"/>
  <c r="AT589" i="1"/>
  <c r="AS589" i="1"/>
  <c r="AR589" i="1"/>
  <c r="AQ589" i="1"/>
  <c r="AV589" i="1" s="1"/>
  <c r="AP589" i="1"/>
  <c r="AO589" i="1"/>
  <c r="AN589" i="1"/>
  <c r="AM589" i="1"/>
  <c r="AL589" i="1"/>
  <c r="AK589" i="1"/>
  <c r="AJ589" i="1"/>
  <c r="AI589" i="1"/>
  <c r="AG589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G588" i="1"/>
  <c r="AT587" i="1"/>
  <c r="AS587" i="1"/>
  <c r="AR587" i="1"/>
  <c r="AQ587" i="1"/>
  <c r="AP587" i="1"/>
  <c r="AO587" i="1"/>
  <c r="AN587" i="1"/>
  <c r="AM587" i="1"/>
  <c r="AL587" i="1"/>
  <c r="AU587" i="1" s="1"/>
  <c r="AK587" i="1"/>
  <c r="AJ587" i="1"/>
  <c r="AI587" i="1"/>
  <c r="AG587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G586" i="1"/>
  <c r="AT585" i="1"/>
  <c r="AS585" i="1"/>
  <c r="AR585" i="1"/>
  <c r="AQ585" i="1"/>
  <c r="AV585" i="1" s="1"/>
  <c r="AP585" i="1"/>
  <c r="AO585" i="1"/>
  <c r="AN585" i="1"/>
  <c r="AM585" i="1"/>
  <c r="AL585" i="1"/>
  <c r="AK585" i="1"/>
  <c r="AJ585" i="1"/>
  <c r="AI585" i="1"/>
  <c r="AG585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G584" i="1"/>
  <c r="AT583" i="1"/>
  <c r="AS583" i="1"/>
  <c r="AR583" i="1"/>
  <c r="AQ583" i="1"/>
  <c r="AP583" i="1"/>
  <c r="AO583" i="1"/>
  <c r="AN583" i="1"/>
  <c r="AM583" i="1"/>
  <c r="AL583" i="1"/>
  <c r="AK583" i="1"/>
  <c r="AU583" i="1" s="1"/>
  <c r="AJ583" i="1"/>
  <c r="AI583" i="1"/>
  <c r="AG583" i="1"/>
  <c r="AT582" i="1"/>
  <c r="AS582" i="1"/>
  <c r="AR582" i="1"/>
  <c r="AQ582" i="1"/>
  <c r="AP582" i="1"/>
  <c r="AO582" i="1"/>
  <c r="AN582" i="1"/>
  <c r="AM582" i="1"/>
  <c r="AL582" i="1"/>
  <c r="AK582" i="1"/>
  <c r="AJ582" i="1"/>
  <c r="AX582" i="1" s="1"/>
  <c r="AI582" i="1"/>
  <c r="AG582" i="1"/>
  <c r="AT581" i="1"/>
  <c r="AS581" i="1"/>
  <c r="AR581" i="1"/>
  <c r="AQ581" i="1"/>
  <c r="AP581" i="1"/>
  <c r="AO581" i="1"/>
  <c r="AN581" i="1"/>
  <c r="AM581" i="1"/>
  <c r="AL581" i="1"/>
  <c r="AK581" i="1"/>
  <c r="AJ581" i="1"/>
  <c r="AU581" i="1" s="1"/>
  <c r="AI581" i="1"/>
  <c r="AG581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G580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G579" i="1"/>
  <c r="AV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G578" i="1"/>
  <c r="AT577" i="1"/>
  <c r="AS577" i="1"/>
  <c r="AR577" i="1"/>
  <c r="AQ577" i="1"/>
  <c r="AV577" i="1" s="1"/>
  <c r="AP577" i="1"/>
  <c r="AO577" i="1"/>
  <c r="AN577" i="1"/>
  <c r="AM577" i="1"/>
  <c r="AL577" i="1"/>
  <c r="AK577" i="1"/>
  <c r="AJ577" i="1"/>
  <c r="AI577" i="1"/>
  <c r="AG577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G576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G575" i="1"/>
  <c r="AT574" i="1"/>
  <c r="AS574" i="1"/>
  <c r="AR574" i="1"/>
  <c r="AQ574" i="1"/>
  <c r="AP574" i="1"/>
  <c r="AO574" i="1"/>
  <c r="AN574" i="1"/>
  <c r="AM574" i="1"/>
  <c r="AL574" i="1"/>
  <c r="AK574" i="1"/>
  <c r="AJ574" i="1"/>
  <c r="AU574" i="1" s="1"/>
  <c r="AI574" i="1"/>
  <c r="AG574" i="1"/>
  <c r="AT573" i="1"/>
  <c r="AS573" i="1"/>
  <c r="AR573" i="1"/>
  <c r="AQ573" i="1"/>
  <c r="AV573" i="1" s="1"/>
  <c r="AP573" i="1"/>
  <c r="AO573" i="1"/>
  <c r="AN573" i="1"/>
  <c r="AM573" i="1"/>
  <c r="AL573" i="1"/>
  <c r="AK573" i="1"/>
  <c r="AX573" i="1" s="1"/>
  <c r="AJ573" i="1"/>
  <c r="AI573" i="1"/>
  <c r="AG573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G572" i="1"/>
  <c r="AV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G571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G570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G569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G568" i="1"/>
  <c r="AT567" i="1"/>
  <c r="AS567" i="1"/>
  <c r="AR567" i="1"/>
  <c r="AQ567" i="1"/>
  <c r="AP567" i="1"/>
  <c r="AO567" i="1"/>
  <c r="AN567" i="1"/>
  <c r="AM567" i="1"/>
  <c r="AL567" i="1"/>
  <c r="AK567" i="1"/>
  <c r="AJ567" i="1"/>
  <c r="AU567" i="1" s="1"/>
  <c r="AI567" i="1"/>
  <c r="AG567" i="1"/>
  <c r="AT566" i="1"/>
  <c r="AS566" i="1"/>
  <c r="AR566" i="1"/>
  <c r="AQ566" i="1"/>
  <c r="AV566" i="1" s="1"/>
  <c r="AP566" i="1"/>
  <c r="AO566" i="1"/>
  <c r="AN566" i="1"/>
  <c r="AM566" i="1"/>
  <c r="AL566" i="1"/>
  <c r="AK566" i="1"/>
  <c r="AJ566" i="1"/>
  <c r="AI566" i="1"/>
  <c r="AG566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G565" i="1"/>
  <c r="AT564" i="1"/>
  <c r="AS564" i="1"/>
  <c r="AV564" i="1" s="1"/>
  <c r="AR564" i="1"/>
  <c r="AQ564" i="1"/>
  <c r="AP564" i="1"/>
  <c r="AO564" i="1"/>
  <c r="AN564" i="1"/>
  <c r="AM564" i="1"/>
  <c r="AL564" i="1"/>
  <c r="AK564" i="1"/>
  <c r="AJ564" i="1"/>
  <c r="AI564" i="1"/>
  <c r="AG564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G563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G562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G561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G560" i="1"/>
  <c r="AV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G559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G558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G557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G556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G555" i="1"/>
  <c r="AV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G554" i="1"/>
  <c r="AT553" i="1"/>
  <c r="AS553" i="1"/>
  <c r="AR553" i="1"/>
  <c r="AQ553" i="1"/>
  <c r="AV553" i="1" s="1"/>
  <c r="AP553" i="1"/>
  <c r="AO553" i="1"/>
  <c r="AN553" i="1"/>
  <c r="AM553" i="1"/>
  <c r="AL553" i="1"/>
  <c r="AK553" i="1"/>
  <c r="AJ553" i="1"/>
  <c r="AI553" i="1"/>
  <c r="AG553" i="1"/>
  <c r="AT552" i="1"/>
  <c r="AS552" i="1"/>
  <c r="AR552" i="1"/>
  <c r="AV552" i="1" s="1"/>
  <c r="AQ552" i="1"/>
  <c r="AP552" i="1"/>
  <c r="AO552" i="1"/>
  <c r="AN552" i="1"/>
  <c r="AM552" i="1"/>
  <c r="AL552" i="1"/>
  <c r="AK552" i="1"/>
  <c r="AJ552" i="1"/>
  <c r="AI552" i="1"/>
  <c r="AG552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G551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G550" i="1"/>
  <c r="AT549" i="1"/>
  <c r="AS549" i="1"/>
  <c r="AR549" i="1"/>
  <c r="AQ549" i="1"/>
  <c r="AV549" i="1" s="1"/>
  <c r="AP549" i="1"/>
  <c r="AO549" i="1"/>
  <c r="AN549" i="1"/>
  <c r="AM549" i="1"/>
  <c r="AL549" i="1"/>
  <c r="AK549" i="1"/>
  <c r="AJ549" i="1"/>
  <c r="AI549" i="1"/>
  <c r="AG549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G548" i="1"/>
  <c r="AT547" i="1"/>
  <c r="AV547" i="1" s="1"/>
  <c r="AS547" i="1"/>
  <c r="AR547" i="1"/>
  <c r="AQ547" i="1"/>
  <c r="AP547" i="1"/>
  <c r="AO547" i="1"/>
  <c r="AN547" i="1"/>
  <c r="AM547" i="1"/>
  <c r="AL547" i="1"/>
  <c r="AK547" i="1"/>
  <c r="AJ547" i="1"/>
  <c r="AI547" i="1"/>
  <c r="AG547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G546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G545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G544" i="1"/>
  <c r="AT543" i="1"/>
  <c r="AS543" i="1"/>
  <c r="AR543" i="1"/>
  <c r="AQ543" i="1"/>
  <c r="AP543" i="1"/>
  <c r="AO543" i="1"/>
  <c r="AN543" i="1"/>
  <c r="AM543" i="1"/>
  <c r="AL543" i="1"/>
  <c r="AK543" i="1"/>
  <c r="AJ543" i="1"/>
  <c r="AU543" i="1" s="1"/>
  <c r="AI543" i="1"/>
  <c r="AG543" i="1"/>
  <c r="AT542" i="1"/>
  <c r="AV542" i="1" s="1"/>
  <c r="AS542" i="1"/>
  <c r="AR542" i="1"/>
  <c r="AQ542" i="1"/>
  <c r="AP542" i="1"/>
  <c r="AO542" i="1"/>
  <c r="AN542" i="1"/>
  <c r="AM542" i="1"/>
  <c r="AL542" i="1"/>
  <c r="AK542" i="1"/>
  <c r="AJ542" i="1"/>
  <c r="AI542" i="1"/>
  <c r="AG542" i="1"/>
  <c r="AT541" i="1"/>
  <c r="AS541" i="1"/>
  <c r="AR541" i="1"/>
  <c r="AQ541" i="1"/>
  <c r="AV541" i="1" s="1"/>
  <c r="AP541" i="1"/>
  <c r="AO541" i="1"/>
  <c r="AN541" i="1"/>
  <c r="AM541" i="1"/>
  <c r="AL541" i="1"/>
  <c r="AK541" i="1"/>
  <c r="AJ541" i="1"/>
  <c r="AI541" i="1"/>
  <c r="AG541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G540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G539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G538" i="1"/>
  <c r="AV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G537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G536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G535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G534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G533" i="1"/>
  <c r="AT532" i="1"/>
  <c r="AV532" i="1" s="1"/>
  <c r="AS532" i="1"/>
  <c r="AR532" i="1"/>
  <c r="AQ532" i="1"/>
  <c r="AP532" i="1"/>
  <c r="AO532" i="1"/>
  <c r="AN532" i="1"/>
  <c r="AM532" i="1"/>
  <c r="AL532" i="1"/>
  <c r="AK532" i="1"/>
  <c r="AJ532" i="1"/>
  <c r="AI532" i="1"/>
  <c r="AG532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G531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G530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G529" i="1"/>
  <c r="AT528" i="1"/>
  <c r="AS528" i="1"/>
  <c r="AR528" i="1"/>
  <c r="AQ528" i="1"/>
  <c r="AP528" i="1"/>
  <c r="AO528" i="1"/>
  <c r="AN528" i="1"/>
  <c r="AU528" i="1" s="1"/>
  <c r="AM528" i="1"/>
  <c r="AL528" i="1"/>
  <c r="AK528" i="1"/>
  <c r="AJ528" i="1"/>
  <c r="AI528" i="1"/>
  <c r="AG528" i="1"/>
  <c r="AT527" i="1"/>
  <c r="AS527" i="1"/>
  <c r="AR527" i="1"/>
  <c r="AQ527" i="1"/>
  <c r="AV527" i="1" s="1"/>
  <c r="AP527" i="1"/>
  <c r="AO527" i="1"/>
  <c r="AN527" i="1"/>
  <c r="AM527" i="1"/>
  <c r="AL527" i="1"/>
  <c r="AK527" i="1"/>
  <c r="AJ527" i="1"/>
  <c r="AI527" i="1"/>
  <c r="AG527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G526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G525" i="1"/>
  <c r="AT524" i="1"/>
  <c r="AX524" i="1" s="1"/>
  <c r="AS524" i="1"/>
  <c r="AR524" i="1"/>
  <c r="AQ524" i="1"/>
  <c r="AP524" i="1"/>
  <c r="AO524" i="1"/>
  <c r="AN524" i="1"/>
  <c r="AM524" i="1"/>
  <c r="AL524" i="1"/>
  <c r="AK524" i="1"/>
  <c r="AJ524" i="1"/>
  <c r="AI524" i="1"/>
  <c r="AG524" i="1"/>
  <c r="AT523" i="1"/>
  <c r="AS523" i="1"/>
  <c r="AR523" i="1"/>
  <c r="AQ523" i="1"/>
  <c r="AV523" i="1" s="1"/>
  <c r="AP523" i="1"/>
  <c r="AO523" i="1"/>
  <c r="AN523" i="1"/>
  <c r="AM523" i="1"/>
  <c r="AL523" i="1"/>
  <c r="AK523" i="1"/>
  <c r="AJ523" i="1"/>
  <c r="AI523" i="1"/>
  <c r="AG523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G522" i="1"/>
  <c r="AT521" i="1"/>
  <c r="AV521" i="1" s="1"/>
  <c r="AS521" i="1"/>
  <c r="AR521" i="1"/>
  <c r="AQ521" i="1"/>
  <c r="AP521" i="1"/>
  <c r="AO521" i="1"/>
  <c r="AN521" i="1"/>
  <c r="AM521" i="1"/>
  <c r="AL521" i="1"/>
  <c r="AK521" i="1"/>
  <c r="AJ521" i="1"/>
  <c r="AI521" i="1"/>
  <c r="AG521" i="1"/>
  <c r="AV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G520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G519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G518" i="1"/>
  <c r="AV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G517" i="1"/>
  <c r="AT516" i="1"/>
  <c r="AS516" i="1"/>
  <c r="AR516" i="1"/>
  <c r="AQ516" i="1"/>
  <c r="AV516" i="1" s="1"/>
  <c r="AP516" i="1"/>
  <c r="AO516" i="1"/>
  <c r="AN516" i="1"/>
  <c r="AM516" i="1"/>
  <c r="AL516" i="1"/>
  <c r="AK516" i="1"/>
  <c r="AJ516" i="1"/>
  <c r="AI516" i="1"/>
  <c r="AG516" i="1"/>
  <c r="AT515" i="1"/>
  <c r="AS515" i="1"/>
  <c r="AR515" i="1"/>
  <c r="AQ515" i="1"/>
  <c r="AV515" i="1" s="1"/>
  <c r="AP515" i="1"/>
  <c r="AO515" i="1"/>
  <c r="AN515" i="1"/>
  <c r="AM515" i="1"/>
  <c r="AL515" i="1"/>
  <c r="AK515" i="1"/>
  <c r="AJ515" i="1"/>
  <c r="AI515" i="1"/>
  <c r="AG515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G514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G513" i="1"/>
  <c r="AT512" i="1"/>
  <c r="AS512" i="1"/>
  <c r="AR512" i="1"/>
  <c r="AQ512" i="1"/>
  <c r="AV512" i="1" s="1"/>
  <c r="AP512" i="1"/>
  <c r="AO512" i="1"/>
  <c r="AN512" i="1"/>
  <c r="AM512" i="1"/>
  <c r="AL512" i="1"/>
  <c r="AK512" i="1"/>
  <c r="AJ512" i="1"/>
  <c r="AI512" i="1"/>
  <c r="AG512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G511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G510" i="1"/>
  <c r="AT509" i="1"/>
  <c r="AS509" i="1"/>
  <c r="AR509" i="1"/>
  <c r="AV509" i="1" s="1"/>
  <c r="AQ509" i="1"/>
  <c r="AP509" i="1"/>
  <c r="AO509" i="1"/>
  <c r="AN509" i="1"/>
  <c r="AM509" i="1"/>
  <c r="AL509" i="1"/>
  <c r="AK509" i="1"/>
  <c r="AJ509" i="1"/>
  <c r="AI509" i="1"/>
  <c r="AG509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G508" i="1"/>
  <c r="AT507" i="1"/>
  <c r="AS507" i="1"/>
  <c r="AR507" i="1"/>
  <c r="AQ507" i="1"/>
  <c r="AP507" i="1"/>
  <c r="AO507" i="1"/>
  <c r="AU507" i="1" s="1"/>
  <c r="AN507" i="1"/>
  <c r="AM507" i="1"/>
  <c r="AL507" i="1"/>
  <c r="AK507" i="1"/>
  <c r="AJ507" i="1"/>
  <c r="AI507" i="1"/>
  <c r="AG507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G506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G505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G504" i="1"/>
  <c r="AT503" i="1"/>
  <c r="AV503" i="1" s="1"/>
  <c r="AS503" i="1"/>
  <c r="AR503" i="1"/>
  <c r="AQ503" i="1"/>
  <c r="AP503" i="1"/>
  <c r="AO503" i="1"/>
  <c r="AN503" i="1"/>
  <c r="AM503" i="1"/>
  <c r="AL503" i="1"/>
  <c r="AK503" i="1"/>
  <c r="AJ503" i="1"/>
  <c r="AI503" i="1"/>
  <c r="AG503" i="1"/>
  <c r="AT502" i="1"/>
  <c r="AS502" i="1"/>
  <c r="AR502" i="1"/>
  <c r="AQ502" i="1"/>
  <c r="AV502" i="1" s="1"/>
  <c r="AP502" i="1"/>
  <c r="AO502" i="1"/>
  <c r="AN502" i="1"/>
  <c r="AM502" i="1"/>
  <c r="AL502" i="1"/>
  <c r="AK502" i="1"/>
  <c r="AJ502" i="1"/>
  <c r="AI502" i="1"/>
  <c r="AG502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G501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G500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G499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G498" i="1"/>
  <c r="BQ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G497" i="1"/>
  <c r="BQ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G496" i="1"/>
  <c r="BQ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Y495" i="1"/>
  <c r="AG495" i="1" s="1"/>
  <c r="BQ494" i="1"/>
  <c r="AT494" i="1"/>
  <c r="AS494" i="1"/>
  <c r="AR494" i="1"/>
  <c r="AV494" i="1" s="1"/>
  <c r="AQ494" i="1"/>
  <c r="AP494" i="1"/>
  <c r="AO494" i="1"/>
  <c r="AN494" i="1"/>
  <c r="AM494" i="1"/>
  <c r="AL494" i="1"/>
  <c r="AK494" i="1"/>
  <c r="AJ494" i="1"/>
  <c r="AI494" i="1"/>
  <c r="AG494" i="1"/>
  <c r="BQ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G493" i="1"/>
  <c r="BQ492" i="1"/>
  <c r="AT492" i="1"/>
  <c r="AS492" i="1"/>
  <c r="AR492" i="1"/>
  <c r="AQ492" i="1"/>
  <c r="AV492" i="1" s="1"/>
  <c r="AP492" i="1"/>
  <c r="AO492" i="1"/>
  <c r="AN492" i="1"/>
  <c r="AM492" i="1"/>
  <c r="AL492" i="1"/>
  <c r="AK492" i="1"/>
  <c r="AJ492" i="1"/>
  <c r="AI492" i="1"/>
  <c r="AG492" i="1"/>
  <c r="BQ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G491" i="1"/>
  <c r="BQ490" i="1"/>
  <c r="BC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G490" i="1"/>
  <c r="BQ489" i="1"/>
  <c r="BC489" i="1"/>
  <c r="AT489" i="1"/>
  <c r="AS489" i="1"/>
  <c r="AR489" i="1"/>
  <c r="AV489" i="1" s="1"/>
  <c r="AQ489" i="1"/>
  <c r="AP489" i="1"/>
  <c r="AO489" i="1"/>
  <c r="AN489" i="1"/>
  <c r="AM489" i="1"/>
  <c r="AL489" i="1"/>
  <c r="AK489" i="1"/>
  <c r="AJ489" i="1"/>
  <c r="AI489" i="1"/>
  <c r="AG489" i="1"/>
  <c r="BQ488" i="1"/>
  <c r="BC488" i="1"/>
  <c r="AT488" i="1"/>
  <c r="AS488" i="1"/>
  <c r="AR488" i="1"/>
  <c r="AQ488" i="1"/>
  <c r="AV488" i="1" s="1"/>
  <c r="AP488" i="1"/>
  <c r="AO488" i="1"/>
  <c r="AN488" i="1"/>
  <c r="AM488" i="1"/>
  <c r="AL488" i="1"/>
  <c r="AK488" i="1"/>
  <c r="AJ488" i="1"/>
  <c r="AI488" i="1"/>
  <c r="AG488" i="1"/>
  <c r="BQ487" i="1"/>
  <c r="BC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G487" i="1"/>
  <c r="BQ486" i="1"/>
  <c r="BC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G486" i="1"/>
  <c r="BQ485" i="1"/>
  <c r="BC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G485" i="1"/>
  <c r="BQ484" i="1"/>
  <c r="BC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G484" i="1"/>
  <c r="BQ483" i="1"/>
  <c r="BC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G483" i="1"/>
  <c r="BQ482" i="1"/>
  <c r="AT482" i="1"/>
  <c r="AS482" i="1"/>
  <c r="AR482" i="1"/>
  <c r="AV482" i="1" s="1"/>
  <c r="AQ482" i="1"/>
  <c r="AP482" i="1"/>
  <c r="AO482" i="1"/>
  <c r="AN482" i="1"/>
  <c r="AM482" i="1"/>
  <c r="AL482" i="1"/>
  <c r="AK482" i="1"/>
  <c r="AJ482" i="1"/>
  <c r="AI482" i="1"/>
  <c r="AG482" i="1"/>
  <c r="BQ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G481" i="1"/>
  <c r="BQ480" i="1"/>
  <c r="AT480" i="1"/>
  <c r="AV480" i="1" s="1"/>
  <c r="AS480" i="1"/>
  <c r="AR480" i="1"/>
  <c r="AQ480" i="1"/>
  <c r="AP480" i="1"/>
  <c r="AO480" i="1"/>
  <c r="AN480" i="1"/>
  <c r="AM480" i="1"/>
  <c r="AL480" i="1"/>
  <c r="AK480" i="1"/>
  <c r="AJ480" i="1"/>
  <c r="AI480" i="1"/>
  <c r="AG480" i="1"/>
  <c r="BQ479" i="1"/>
  <c r="AT479" i="1"/>
  <c r="AS479" i="1"/>
  <c r="AR479" i="1"/>
  <c r="AQ479" i="1"/>
  <c r="AV479" i="1" s="1"/>
  <c r="AP479" i="1"/>
  <c r="AO479" i="1"/>
  <c r="AN479" i="1"/>
  <c r="AM479" i="1"/>
  <c r="AL479" i="1"/>
  <c r="AK479" i="1"/>
  <c r="AJ479" i="1"/>
  <c r="AI479" i="1"/>
  <c r="AG479" i="1"/>
  <c r="BQ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G478" i="1"/>
  <c r="BQ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G477" i="1"/>
  <c r="BQ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G476" i="1"/>
  <c r="BQ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G475" i="1"/>
  <c r="BQ474" i="1"/>
  <c r="BC474" i="1"/>
  <c r="AT474" i="1"/>
  <c r="AS474" i="1"/>
  <c r="AR474" i="1"/>
  <c r="AQ474" i="1"/>
  <c r="AV474" i="1" s="1"/>
  <c r="AP474" i="1"/>
  <c r="AO474" i="1"/>
  <c r="AN474" i="1"/>
  <c r="AM474" i="1"/>
  <c r="AL474" i="1"/>
  <c r="AK474" i="1"/>
  <c r="AJ474" i="1"/>
  <c r="AI474" i="1"/>
  <c r="AG474" i="1"/>
  <c r="BQ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G473" i="1"/>
  <c r="BQ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G472" i="1"/>
  <c r="BQ471" i="1"/>
  <c r="AT471" i="1"/>
  <c r="AS471" i="1"/>
  <c r="AR471" i="1"/>
  <c r="AQ471" i="1"/>
  <c r="AV471" i="1" s="1"/>
  <c r="AP471" i="1"/>
  <c r="AO471" i="1"/>
  <c r="AN471" i="1"/>
  <c r="AM471" i="1"/>
  <c r="AL471" i="1"/>
  <c r="AK471" i="1"/>
  <c r="AJ471" i="1"/>
  <c r="AI471" i="1"/>
  <c r="AG471" i="1"/>
  <c r="BQ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G470" i="1"/>
  <c r="BQ469" i="1"/>
  <c r="AT469" i="1"/>
  <c r="AS469" i="1"/>
  <c r="AR469" i="1"/>
  <c r="AQ469" i="1"/>
  <c r="AV469" i="1" s="1"/>
  <c r="AP469" i="1"/>
  <c r="AO469" i="1"/>
  <c r="AN469" i="1"/>
  <c r="AM469" i="1"/>
  <c r="AL469" i="1"/>
  <c r="AK469" i="1"/>
  <c r="AJ469" i="1"/>
  <c r="AU469" i="1" s="1"/>
  <c r="AI469" i="1"/>
  <c r="AG469" i="1"/>
  <c r="BQ468" i="1"/>
  <c r="AT468" i="1"/>
  <c r="AS468" i="1"/>
  <c r="AR468" i="1"/>
  <c r="AQ468" i="1"/>
  <c r="AV468" i="1" s="1"/>
  <c r="AP468" i="1"/>
  <c r="AO468" i="1"/>
  <c r="AN468" i="1"/>
  <c r="AM468" i="1"/>
  <c r="AL468" i="1"/>
  <c r="AK468" i="1"/>
  <c r="AJ468" i="1"/>
  <c r="AI468" i="1"/>
  <c r="AG468" i="1"/>
  <c r="BQ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G467" i="1"/>
  <c r="BQ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G466" i="1"/>
  <c r="BQ465" i="1"/>
  <c r="AT465" i="1"/>
  <c r="AS465" i="1"/>
  <c r="AR465" i="1"/>
  <c r="AQ465" i="1"/>
  <c r="AP465" i="1"/>
  <c r="AO465" i="1"/>
  <c r="AN465" i="1"/>
  <c r="AM465" i="1"/>
  <c r="AL465" i="1"/>
  <c r="AK465" i="1"/>
  <c r="AJ465" i="1"/>
  <c r="AU465" i="1" s="1"/>
  <c r="AI465" i="1"/>
  <c r="AG465" i="1"/>
  <c r="BQ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G464" i="1"/>
  <c r="BQ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G463" i="1"/>
  <c r="BQ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G462" i="1"/>
  <c r="BQ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G461" i="1"/>
  <c r="BQ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G460" i="1"/>
  <c r="BQ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G459" i="1"/>
  <c r="BQ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G458" i="1"/>
  <c r="BQ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G457" i="1"/>
  <c r="BQ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G456" i="1"/>
  <c r="BQ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G455" i="1"/>
  <c r="BQ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G454" i="1"/>
  <c r="BQ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G453" i="1"/>
  <c r="BQ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G452" i="1"/>
  <c r="BQ451" i="1"/>
  <c r="AT451" i="1"/>
  <c r="AS451" i="1"/>
  <c r="AR451" i="1"/>
  <c r="AQ451" i="1"/>
  <c r="AV451" i="1" s="1"/>
  <c r="AP451" i="1"/>
  <c r="AO451" i="1"/>
  <c r="AN451" i="1"/>
  <c r="AM451" i="1"/>
  <c r="AL451" i="1"/>
  <c r="AK451" i="1"/>
  <c r="AJ451" i="1"/>
  <c r="AI451" i="1"/>
  <c r="AG451" i="1"/>
  <c r="BQ450" i="1"/>
  <c r="AT450" i="1"/>
  <c r="AV450" i="1" s="1"/>
  <c r="AS450" i="1"/>
  <c r="AR450" i="1"/>
  <c r="AQ450" i="1"/>
  <c r="AP450" i="1"/>
  <c r="AO450" i="1"/>
  <c r="AN450" i="1"/>
  <c r="AM450" i="1"/>
  <c r="AL450" i="1"/>
  <c r="AK450" i="1"/>
  <c r="AJ450" i="1"/>
  <c r="AI450" i="1"/>
  <c r="AG450" i="1"/>
  <c r="BQ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G449" i="1"/>
  <c r="BQ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G448" i="1"/>
  <c r="BQ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G447" i="1"/>
  <c r="BQ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G446" i="1"/>
  <c r="BQ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G445" i="1"/>
  <c r="BQ444" i="1"/>
  <c r="AT444" i="1"/>
  <c r="AS444" i="1"/>
  <c r="AR444" i="1"/>
  <c r="AQ444" i="1"/>
  <c r="AV444" i="1" s="1"/>
  <c r="AP444" i="1"/>
  <c r="AO444" i="1"/>
  <c r="AN444" i="1"/>
  <c r="AM444" i="1"/>
  <c r="AL444" i="1"/>
  <c r="AK444" i="1"/>
  <c r="AU444" i="1" s="1"/>
  <c r="AJ444" i="1"/>
  <c r="AI444" i="1"/>
  <c r="AG444" i="1"/>
  <c r="BQ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G443" i="1"/>
  <c r="BQ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G442" i="1"/>
  <c r="BQ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G441" i="1"/>
  <c r="BQ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G440" i="1"/>
  <c r="BQ439" i="1"/>
  <c r="BO439" i="1"/>
  <c r="BN439" i="1"/>
  <c r="BM439" i="1"/>
  <c r="BL439" i="1"/>
  <c r="BK439" i="1"/>
  <c r="BP439" i="1" s="1"/>
  <c r="AT439" i="1"/>
  <c r="AS439" i="1"/>
  <c r="AR439" i="1"/>
  <c r="AQ439" i="1"/>
  <c r="AV439" i="1" s="1"/>
  <c r="AP439" i="1"/>
  <c r="AO439" i="1"/>
  <c r="AN439" i="1"/>
  <c r="AM439" i="1"/>
  <c r="AL439" i="1"/>
  <c r="AK439" i="1"/>
  <c r="AJ439" i="1"/>
  <c r="AI439" i="1"/>
  <c r="AG439" i="1"/>
  <c r="BQ438" i="1"/>
  <c r="BO438" i="1"/>
  <c r="BN438" i="1"/>
  <c r="BM438" i="1"/>
  <c r="BL438" i="1"/>
  <c r="BK438" i="1"/>
  <c r="BP438" i="1" s="1"/>
  <c r="AT438" i="1"/>
  <c r="AS438" i="1"/>
  <c r="AR438" i="1"/>
  <c r="AQ438" i="1"/>
  <c r="AV438" i="1" s="1"/>
  <c r="AP438" i="1"/>
  <c r="AO438" i="1"/>
  <c r="AN438" i="1"/>
  <c r="AM438" i="1"/>
  <c r="AL438" i="1"/>
  <c r="AK438" i="1"/>
  <c r="AJ438" i="1"/>
  <c r="AI438" i="1"/>
  <c r="AG438" i="1"/>
  <c r="BQ437" i="1"/>
  <c r="BO437" i="1"/>
  <c r="BN437" i="1"/>
  <c r="BM437" i="1"/>
  <c r="BL437" i="1"/>
  <c r="BK437" i="1"/>
  <c r="BP437" i="1" s="1"/>
  <c r="AV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G437" i="1"/>
  <c r="BQ436" i="1"/>
  <c r="BO436" i="1"/>
  <c r="BN436" i="1"/>
  <c r="BM436" i="1"/>
  <c r="BL436" i="1"/>
  <c r="BK436" i="1"/>
  <c r="BP436" i="1" s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G436" i="1"/>
  <c r="BQ435" i="1"/>
  <c r="BO435" i="1"/>
  <c r="BN435" i="1"/>
  <c r="BM435" i="1"/>
  <c r="BL435" i="1"/>
  <c r="BK435" i="1"/>
  <c r="BP435" i="1" s="1"/>
  <c r="AT435" i="1"/>
  <c r="AS435" i="1"/>
  <c r="AR435" i="1"/>
  <c r="AQ435" i="1"/>
  <c r="AV435" i="1" s="1"/>
  <c r="AP435" i="1"/>
  <c r="AO435" i="1"/>
  <c r="AN435" i="1"/>
  <c r="AM435" i="1"/>
  <c r="AL435" i="1"/>
  <c r="AK435" i="1"/>
  <c r="AJ435" i="1"/>
  <c r="AI435" i="1"/>
  <c r="AG435" i="1"/>
  <c r="BQ434" i="1"/>
  <c r="BO434" i="1"/>
  <c r="BN434" i="1"/>
  <c r="BM434" i="1"/>
  <c r="BL434" i="1"/>
  <c r="BK434" i="1"/>
  <c r="BP434" i="1" s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G434" i="1"/>
  <c r="BQ433" i="1"/>
  <c r="BP433" i="1"/>
  <c r="BO433" i="1"/>
  <c r="BN433" i="1"/>
  <c r="BM433" i="1"/>
  <c r="BL433" i="1"/>
  <c r="BK433" i="1"/>
  <c r="AV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G433" i="1"/>
  <c r="BQ432" i="1"/>
  <c r="BO432" i="1"/>
  <c r="BN432" i="1"/>
  <c r="BM432" i="1"/>
  <c r="BL432" i="1"/>
  <c r="BK432" i="1"/>
  <c r="BP432" i="1" s="1"/>
  <c r="AT432" i="1"/>
  <c r="AS432" i="1"/>
  <c r="AR432" i="1"/>
  <c r="AQ432" i="1"/>
  <c r="AV432" i="1" s="1"/>
  <c r="AP432" i="1"/>
  <c r="AO432" i="1"/>
  <c r="AN432" i="1"/>
  <c r="AM432" i="1"/>
  <c r="AU432" i="1" s="1"/>
  <c r="AL432" i="1"/>
  <c r="AK432" i="1"/>
  <c r="AJ432" i="1"/>
  <c r="AI432" i="1"/>
  <c r="AG432" i="1"/>
  <c r="BQ431" i="1"/>
  <c r="BO431" i="1"/>
  <c r="BN431" i="1"/>
  <c r="BM431" i="1"/>
  <c r="BL431" i="1"/>
  <c r="BK431" i="1"/>
  <c r="BP431" i="1" s="1"/>
  <c r="AT431" i="1"/>
  <c r="AS431" i="1"/>
  <c r="AR431" i="1"/>
  <c r="AQ431" i="1"/>
  <c r="AV431" i="1" s="1"/>
  <c r="AP431" i="1"/>
  <c r="AO431" i="1"/>
  <c r="AN431" i="1"/>
  <c r="AM431" i="1"/>
  <c r="AL431" i="1"/>
  <c r="AK431" i="1"/>
  <c r="AJ431" i="1"/>
  <c r="AI431" i="1"/>
  <c r="AG431" i="1"/>
  <c r="BQ430" i="1"/>
  <c r="BO430" i="1"/>
  <c r="BN430" i="1"/>
  <c r="BM430" i="1"/>
  <c r="BL430" i="1"/>
  <c r="BK430" i="1"/>
  <c r="BP430" i="1" s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G430" i="1"/>
  <c r="BQ429" i="1"/>
  <c r="BP429" i="1"/>
  <c r="BO429" i="1"/>
  <c r="BN429" i="1"/>
  <c r="BM429" i="1"/>
  <c r="BL429" i="1"/>
  <c r="BK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G429" i="1"/>
  <c r="BQ428" i="1"/>
  <c r="BO428" i="1"/>
  <c r="BN428" i="1"/>
  <c r="BM428" i="1"/>
  <c r="BL428" i="1"/>
  <c r="BK428" i="1"/>
  <c r="BP428" i="1" s="1"/>
  <c r="AT428" i="1"/>
  <c r="AS428" i="1"/>
  <c r="AR428" i="1"/>
  <c r="AQ428" i="1"/>
  <c r="AV428" i="1" s="1"/>
  <c r="AP428" i="1"/>
  <c r="AO428" i="1"/>
  <c r="AN428" i="1"/>
  <c r="AM428" i="1"/>
  <c r="AL428" i="1"/>
  <c r="AK428" i="1"/>
  <c r="AJ428" i="1"/>
  <c r="AI428" i="1"/>
  <c r="AG428" i="1"/>
  <c r="BQ427" i="1"/>
  <c r="BP427" i="1"/>
  <c r="BO427" i="1"/>
  <c r="BN427" i="1"/>
  <c r="BM427" i="1"/>
  <c r="BL427" i="1"/>
  <c r="BK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G427" i="1"/>
  <c r="BQ426" i="1"/>
  <c r="BP426" i="1"/>
  <c r="BO426" i="1"/>
  <c r="BN426" i="1"/>
  <c r="BM426" i="1"/>
  <c r="BL426" i="1"/>
  <c r="BK426" i="1"/>
  <c r="AT426" i="1"/>
  <c r="AV426" i="1" s="1"/>
  <c r="AS426" i="1"/>
  <c r="AR426" i="1"/>
  <c r="AQ426" i="1"/>
  <c r="AP426" i="1"/>
  <c r="AO426" i="1"/>
  <c r="AN426" i="1"/>
  <c r="AM426" i="1"/>
  <c r="AL426" i="1"/>
  <c r="AK426" i="1"/>
  <c r="AJ426" i="1"/>
  <c r="AI426" i="1"/>
  <c r="AG426" i="1"/>
  <c r="BQ425" i="1"/>
  <c r="BO425" i="1"/>
  <c r="BN425" i="1"/>
  <c r="BM425" i="1"/>
  <c r="BL425" i="1"/>
  <c r="BK425" i="1"/>
  <c r="BP425" i="1" s="1"/>
  <c r="AT425" i="1"/>
  <c r="AV425" i="1" s="1"/>
  <c r="AS425" i="1"/>
  <c r="AR425" i="1"/>
  <c r="AQ425" i="1"/>
  <c r="AP425" i="1"/>
  <c r="AO425" i="1"/>
  <c r="AN425" i="1"/>
  <c r="AM425" i="1"/>
  <c r="AL425" i="1"/>
  <c r="AK425" i="1"/>
  <c r="AJ425" i="1"/>
  <c r="AI425" i="1"/>
  <c r="AG425" i="1"/>
  <c r="BQ424" i="1"/>
  <c r="BO424" i="1"/>
  <c r="BN424" i="1"/>
  <c r="BM424" i="1"/>
  <c r="BL424" i="1"/>
  <c r="BK424" i="1"/>
  <c r="BP424" i="1" s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G424" i="1"/>
  <c r="BQ423" i="1"/>
  <c r="BO423" i="1"/>
  <c r="BN423" i="1"/>
  <c r="BM423" i="1"/>
  <c r="BL423" i="1"/>
  <c r="BK423" i="1"/>
  <c r="BP423" i="1" s="1"/>
  <c r="AT423" i="1"/>
  <c r="AS423" i="1"/>
  <c r="AR423" i="1"/>
  <c r="AQ423" i="1"/>
  <c r="AV423" i="1" s="1"/>
  <c r="AP423" i="1"/>
  <c r="AO423" i="1"/>
  <c r="AN423" i="1"/>
  <c r="AM423" i="1"/>
  <c r="AL423" i="1"/>
  <c r="AK423" i="1"/>
  <c r="AJ423" i="1"/>
  <c r="AI423" i="1"/>
  <c r="AG423" i="1"/>
  <c r="BQ422" i="1"/>
  <c r="BO422" i="1"/>
  <c r="BN422" i="1"/>
  <c r="BM422" i="1"/>
  <c r="BL422" i="1"/>
  <c r="BK422" i="1"/>
  <c r="BP422" i="1" s="1"/>
  <c r="AT422" i="1"/>
  <c r="AS422" i="1"/>
  <c r="AR422" i="1"/>
  <c r="AV422" i="1" s="1"/>
  <c r="AQ422" i="1"/>
  <c r="AP422" i="1"/>
  <c r="AO422" i="1"/>
  <c r="AN422" i="1"/>
  <c r="AM422" i="1"/>
  <c r="AL422" i="1"/>
  <c r="AK422" i="1"/>
  <c r="AJ422" i="1"/>
  <c r="AI422" i="1"/>
  <c r="AG422" i="1"/>
  <c r="BQ421" i="1"/>
  <c r="BP421" i="1"/>
  <c r="BO421" i="1"/>
  <c r="BN421" i="1"/>
  <c r="BM421" i="1"/>
  <c r="BL421" i="1"/>
  <c r="BK421" i="1"/>
  <c r="AV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G421" i="1"/>
  <c r="BQ420" i="1"/>
  <c r="BO420" i="1"/>
  <c r="BN420" i="1"/>
  <c r="BM420" i="1"/>
  <c r="BL420" i="1"/>
  <c r="BK420" i="1"/>
  <c r="BP420" i="1" s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G420" i="1"/>
  <c r="BQ419" i="1"/>
  <c r="BP419" i="1"/>
  <c r="BO419" i="1"/>
  <c r="BN419" i="1"/>
  <c r="BM419" i="1"/>
  <c r="BL419" i="1"/>
  <c r="BK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G419" i="1"/>
  <c r="BQ418" i="1"/>
  <c r="BO418" i="1"/>
  <c r="BN418" i="1"/>
  <c r="BM418" i="1"/>
  <c r="BL418" i="1"/>
  <c r="BK418" i="1"/>
  <c r="BP418" i="1" s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G418" i="1"/>
  <c r="BQ417" i="1"/>
  <c r="BO417" i="1"/>
  <c r="BN417" i="1"/>
  <c r="BM417" i="1"/>
  <c r="BL417" i="1"/>
  <c r="BK417" i="1"/>
  <c r="BP417" i="1" s="1"/>
  <c r="AT417" i="1"/>
  <c r="AS417" i="1"/>
  <c r="AR417" i="1"/>
  <c r="AQ417" i="1"/>
  <c r="AP417" i="1"/>
  <c r="AO417" i="1"/>
  <c r="AN417" i="1"/>
  <c r="AM417" i="1"/>
  <c r="AL417" i="1"/>
  <c r="AK417" i="1"/>
  <c r="AU417" i="1" s="1"/>
  <c r="AJ417" i="1"/>
  <c r="AI417" i="1"/>
  <c r="AG417" i="1"/>
  <c r="BQ416" i="1"/>
  <c r="BP416" i="1"/>
  <c r="BO416" i="1"/>
  <c r="BN416" i="1"/>
  <c r="BM416" i="1"/>
  <c r="BL416" i="1"/>
  <c r="BK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G416" i="1"/>
  <c r="BQ415" i="1"/>
  <c r="BO415" i="1"/>
  <c r="BN415" i="1"/>
  <c r="BM415" i="1"/>
  <c r="BL415" i="1"/>
  <c r="BK415" i="1"/>
  <c r="BP415" i="1" s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G415" i="1"/>
  <c r="Y415" i="1"/>
  <c r="BQ414" i="1"/>
  <c r="BO414" i="1"/>
  <c r="BN414" i="1"/>
  <c r="BM414" i="1"/>
  <c r="BL414" i="1"/>
  <c r="BK414" i="1"/>
  <c r="BP414" i="1" s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Y414" i="1"/>
  <c r="AG414" i="1" s="1"/>
  <c r="BQ413" i="1"/>
  <c r="BP413" i="1"/>
  <c r="BN413" i="1"/>
  <c r="BM413" i="1"/>
  <c r="BL413" i="1"/>
  <c r="BK413" i="1"/>
  <c r="AV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G413" i="1"/>
  <c r="Y413" i="1"/>
  <c r="BO413" i="1" s="1"/>
  <c r="BQ412" i="1"/>
  <c r="BN412" i="1"/>
  <c r="BM412" i="1"/>
  <c r="BL412" i="1"/>
  <c r="BK412" i="1"/>
  <c r="BP412" i="1" s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Y412" i="1"/>
  <c r="BO412" i="1" s="1"/>
  <c r="BQ411" i="1"/>
  <c r="BO411" i="1"/>
  <c r="BN411" i="1"/>
  <c r="BM411" i="1"/>
  <c r="BL411" i="1"/>
  <c r="BK411" i="1"/>
  <c r="BP411" i="1" s="1"/>
  <c r="AT411" i="1"/>
  <c r="AS411" i="1"/>
  <c r="AR411" i="1"/>
  <c r="AQ411" i="1"/>
  <c r="AV411" i="1" s="1"/>
  <c r="AP411" i="1"/>
  <c r="AO411" i="1"/>
  <c r="AN411" i="1"/>
  <c r="AM411" i="1"/>
  <c r="AL411" i="1"/>
  <c r="AK411" i="1"/>
  <c r="AJ411" i="1"/>
  <c r="AI411" i="1"/>
  <c r="AG411" i="1"/>
  <c r="Y411" i="1"/>
  <c r="BQ410" i="1"/>
  <c r="BO410" i="1"/>
  <c r="BN410" i="1"/>
  <c r="BM410" i="1"/>
  <c r="BL410" i="1"/>
  <c r="BK410" i="1"/>
  <c r="BP410" i="1" s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Y410" i="1"/>
  <c r="AG410" i="1" s="1"/>
  <c r="BQ409" i="1"/>
  <c r="BO409" i="1"/>
  <c r="BN409" i="1"/>
  <c r="BM409" i="1"/>
  <c r="BL409" i="1"/>
  <c r="BK409" i="1"/>
  <c r="BP409" i="1" s="1"/>
  <c r="AV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G409" i="1"/>
  <c r="BQ408" i="1"/>
  <c r="BO408" i="1"/>
  <c r="BN408" i="1"/>
  <c r="BM408" i="1"/>
  <c r="BL408" i="1"/>
  <c r="BK408" i="1"/>
  <c r="BP408" i="1" s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G408" i="1"/>
  <c r="BQ407" i="1"/>
  <c r="BO407" i="1"/>
  <c r="BN407" i="1"/>
  <c r="BM407" i="1"/>
  <c r="BL407" i="1"/>
  <c r="BK407" i="1"/>
  <c r="BP407" i="1" s="1"/>
  <c r="AT407" i="1"/>
  <c r="AS407" i="1"/>
  <c r="AR407" i="1"/>
  <c r="AQ407" i="1"/>
  <c r="AV407" i="1" s="1"/>
  <c r="AP407" i="1"/>
  <c r="AO407" i="1"/>
  <c r="AN407" i="1"/>
  <c r="AM407" i="1"/>
  <c r="AL407" i="1"/>
  <c r="AK407" i="1"/>
  <c r="AJ407" i="1"/>
  <c r="AI407" i="1"/>
  <c r="AG407" i="1"/>
  <c r="BQ406" i="1"/>
  <c r="BO406" i="1"/>
  <c r="BN406" i="1"/>
  <c r="BM406" i="1"/>
  <c r="BL406" i="1"/>
  <c r="BK406" i="1"/>
  <c r="BP406" i="1" s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G406" i="1"/>
  <c r="BQ405" i="1"/>
  <c r="BO405" i="1"/>
  <c r="BN405" i="1"/>
  <c r="BM405" i="1"/>
  <c r="BL405" i="1"/>
  <c r="BK405" i="1"/>
  <c r="BP405" i="1" s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G405" i="1"/>
  <c r="BQ404" i="1"/>
  <c r="BO404" i="1"/>
  <c r="BN404" i="1"/>
  <c r="BM404" i="1"/>
  <c r="BL404" i="1"/>
  <c r="BK404" i="1"/>
  <c r="BP404" i="1" s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G404" i="1"/>
  <c r="BQ403" i="1"/>
  <c r="BO403" i="1"/>
  <c r="BN403" i="1"/>
  <c r="BM403" i="1"/>
  <c r="BL403" i="1"/>
  <c r="BK403" i="1"/>
  <c r="BP403" i="1" s="1"/>
  <c r="AT403" i="1"/>
  <c r="AS403" i="1"/>
  <c r="AR403" i="1"/>
  <c r="AQ403" i="1"/>
  <c r="AV403" i="1" s="1"/>
  <c r="AP403" i="1"/>
  <c r="AO403" i="1"/>
  <c r="AN403" i="1"/>
  <c r="AM403" i="1"/>
  <c r="AL403" i="1"/>
  <c r="AK403" i="1"/>
  <c r="AX403" i="1" s="1"/>
  <c r="AJ403" i="1"/>
  <c r="AI403" i="1"/>
  <c r="AG403" i="1"/>
  <c r="BQ402" i="1"/>
  <c r="BP402" i="1"/>
  <c r="BO402" i="1"/>
  <c r="BN402" i="1"/>
  <c r="BM402" i="1"/>
  <c r="BL402" i="1"/>
  <c r="BK402" i="1"/>
  <c r="AT402" i="1"/>
  <c r="AS402" i="1"/>
  <c r="AR402" i="1"/>
  <c r="AQ402" i="1"/>
  <c r="AV402" i="1" s="1"/>
  <c r="AP402" i="1"/>
  <c r="AO402" i="1"/>
  <c r="AN402" i="1"/>
  <c r="AM402" i="1"/>
  <c r="AL402" i="1"/>
  <c r="AK402" i="1"/>
  <c r="AJ402" i="1"/>
  <c r="AI402" i="1"/>
  <c r="AG402" i="1"/>
  <c r="BQ401" i="1"/>
  <c r="BO401" i="1"/>
  <c r="BN401" i="1"/>
  <c r="BM401" i="1"/>
  <c r="BL401" i="1"/>
  <c r="BK401" i="1"/>
  <c r="BP401" i="1" s="1"/>
  <c r="AT401" i="1"/>
  <c r="AS401" i="1"/>
  <c r="AR401" i="1"/>
  <c r="AQ401" i="1"/>
  <c r="AV401" i="1" s="1"/>
  <c r="AP401" i="1"/>
  <c r="AO401" i="1"/>
  <c r="AN401" i="1"/>
  <c r="AM401" i="1"/>
  <c r="AL401" i="1"/>
  <c r="AK401" i="1"/>
  <c r="AJ401" i="1"/>
  <c r="AI401" i="1"/>
  <c r="AG401" i="1"/>
  <c r="BQ400" i="1"/>
  <c r="BO400" i="1"/>
  <c r="BN400" i="1"/>
  <c r="BM400" i="1"/>
  <c r="BL400" i="1"/>
  <c r="BK400" i="1"/>
  <c r="BP400" i="1" s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G400" i="1"/>
  <c r="BQ399" i="1"/>
  <c r="BP399" i="1"/>
  <c r="BO399" i="1"/>
  <c r="BN399" i="1"/>
  <c r="BM399" i="1"/>
  <c r="BL399" i="1"/>
  <c r="BK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G399" i="1"/>
  <c r="BQ398" i="1"/>
  <c r="BO398" i="1"/>
  <c r="BN398" i="1"/>
  <c r="BM398" i="1"/>
  <c r="BL398" i="1"/>
  <c r="BK398" i="1"/>
  <c r="BP398" i="1" s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G398" i="1"/>
  <c r="BQ397" i="1"/>
  <c r="BO397" i="1"/>
  <c r="BN397" i="1"/>
  <c r="BM397" i="1"/>
  <c r="BL397" i="1"/>
  <c r="BK397" i="1"/>
  <c r="BP397" i="1" s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G397" i="1"/>
  <c r="BQ396" i="1"/>
  <c r="BO396" i="1"/>
  <c r="BN396" i="1"/>
  <c r="BM396" i="1"/>
  <c r="BL396" i="1"/>
  <c r="BK396" i="1"/>
  <c r="BP396" i="1" s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G396" i="1"/>
  <c r="BQ395" i="1"/>
  <c r="BO395" i="1"/>
  <c r="BN395" i="1"/>
  <c r="BM395" i="1"/>
  <c r="BL395" i="1"/>
  <c r="BK395" i="1"/>
  <c r="BP395" i="1" s="1"/>
  <c r="AT395" i="1"/>
  <c r="AV395" i="1" s="1"/>
  <c r="AS395" i="1"/>
  <c r="AR395" i="1"/>
  <c r="AQ395" i="1"/>
  <c r="AP395" i="1"/>
  <c r="AO395" i="1"/>
  <c r="AN395" i="1"/>
  <c r="AM395" i="1"/>
  <c r="AL395" i="1"/>
  <c r="AK395" i="1"/>
  <c r="AJ395" i="1"/>
  <c r="AI395" i="1"/>
  <c r="AG395" i="1"/>
  <c r="BQ394" i="1"/>
  <c r="BO394" i="1"/>
  <c r="BN394" i="1"/>
  <c r="BM394" i="1"/>
  <c r="BL394" i="1"/>
  <c r="BK394" i="1"/>
  <c r="BP394" i="1" s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G394" i="1"/>
  <c r="BQ393" i="1"/>
  <c r="BO393" i="1"/>
  <c r="BN393" i="1"/>
  <c r="BM393" i="1"/>
  <c r="BL393" i="1"/>
  <c r="BK393" i="1"/>
  <c r="BP393" i="1" s="1"/>
  <c r="AT393" i="1"/>
  <c r="AS393" i="1"/>
  <c r="AR393" i="1"/>
  <c r="AQ393" i="1"/>
  <c r="AV393" i="1" s="1"/>
  <c r="AP393" i="1"/>
  <c r="AO393" i="1"/>
  <c r="AN393" i="1"/>
  <c r="AM393" i="1"/>
  <c r="AL393" i="1"/>
  <c r="AK393" i="1"/>
  <c r="AJ393" i="1"/>
  <c r="AI393" i="1"/>
  <c r="AG393" i="1"/>
  <c r="BQ392" i="1"/>
  <c r="BO392" i="1"/>
  <c r="BN392" i="1"/>
  <c r="BM392" i="1"/>
  <c r="BL392" i="1"/>
  <c r="BK392" i="1"/>
  <c r="BP392" i="1" s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G392" i="1"/>
  <c r="BQ391" i="1"/>
  <c r="BP391" i="1"/>
  <c r="BO391" i="1"/>
  <c r="BN391" i="1"/>
  <c r="BM391" i="1"/>
  <c r="BL391" i="1"/>
  <c r="BK391" i="1"/>
  <c r="AT391" i="1"/>
  <c r="AV391" i="1" s="1"/>
  <c r="AS391" i="1"/>
  <c r="AR391" i="1"/>
  <c r="AQ391" i="1"/>
  <c r="AP391" i="1"/>
  <c r="AO391" i="1"/>
  <c r="AN391" i="1"/>
  <c r="AM391" i="1"/>
  <c r="AL391" i="1"/>
  <c r="AK391" i="1"/>
  <c r="AJ391" i="1"/>
  <c r="AI391" i="1"/>
  <c r="AG391" i="1"/>
  <c r="BQ390" i="1"/>
  <c r="BO390" i="1"/>
  <c r="BN390" i="1"/>
  <c r="BM390" i="1"/>
  <c r="BL390" i="1"/>
  <c r="BK390" i="1"/>
  <c r="BP390" i="1" s="1"/>
  <c r="AT390" i="1"/>
  <c r="AS390" i="1"/>
  <c r="AR390" i="1"/>
  <c r="AQ390" i="1"/>
  <c r="AV390" i="1" s="1"/>
  <c r="AP390" i="1"/>
  <c r="AO390" i="1"/>
  <c r="AN390" i="1"/>
  <c r="AM390" i="1"/>
  <c r="AL390" i="1"/>
  <c r="AK390" i="1"/>
  <c r="AJ390" i="1"/>
  <c r="AI390" i="1"/>
  <c r="AG390" i="1"/>
  <c r="BQ389" i="1"/>
  <c r="BP389" i="1"/>
  <c r="BO389" i="1"/>
  <c r="BN389" i="1"/>
  <c r="BM389" i="1"/>
  <c r="BL389" i="1"/>
  <c r="BK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G389" i="1"/>
  <c r="BQ388" i="1"/>
  <c r="BO388" i="1"/>
  <c r="BN388" i="1"/>
  <c r="BM388" i="1"/>
  <c r="BL388" i="1"/>
  <c r="BK388" i="1"/>
  <c r="BP388" i="1" s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G388" i="1"/>
  <c r="BQ387" i="1"/>
  <c r="BO387" i="1"/>
  <c r="BN387" i="1"/>
  <c r="BM387" i="1"/>
  <c r="BL387" i="1"/>
  <c r="BK387" i="1"/>
  <c r="BP387" i="1" s="1"/>
  <c r="AT387" i="1"/>
  <c r="AS387" i="1"/>
  <c r="AR387" i="1"/>
  <c r="AQ387" i="1"/>
  <c r="AV387" i="1" s="1"/>
  <c r="AP387" i="1"/>
  <c r="AO387" i="1"/>
  <c r="AN387" i="1"/>
  <c r="AM387" i="1"/>
  <c r="AL387" i="1"/>
  <c r="AK387" i="1"/>
  <c r="AJ387" i="1"/>
  <c r="AI387" i="1"/>
  <c r="AG387" i="1"/>
  <c r="BQ386" i="1"/>
  <c r="BO386" i="1"/>
  <c r="BN386" i="1"/>
  <c r="BM386" i="1"/>
  <c r="BL386" i="1"/>
  <c r="BK386" i="1"/>
  <c r="BP386" i="1" s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G386" i="1"/>
  <c r="BQ385" i="1"/>
  <c r="BP385" i="1"/>
  <c r="BO385" i="1"/>
  <c r="BN385" i="1"/>
  <c r="BM385" i="1"/>
  <c r="BL385" i="1"/>
  <c r="BK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G385" i="1"/>
  <c r="BQ384" i="1"/>
  <c r="BO384" i="1"/>
  <c r="BN384" i="1"/>
  <c r="BM384" i="1"/>
  <c r="BL384" i="1"/>
  <c r="BK384" i="1"/>
  <c r="BP384" i="1" s="1"/>
  <c r="AT384" i="1"/>
  <c r="AS384" i="1"/>
  <c r="AR384" i="1"/>
  <c r="AQ384" i="1"/>
  <c r="AV384" i="1" s="1"/>
  <c r="AP384" i="1"/>
  <c r="AO384" i="1"/>
  <c r="AN384" i="1"/>
  <c r="AM384" i="1"/>
  <c r="AL384" i="1"/>
  <c r="AK384" i="1"/>
  <c r="AX384" i="1" s="1"/>
  <c r="AJ384" i="1"/>
  <c r="AI384" i="1"/>
  <c r="AG384" i="1"/>
  <c r="BQ383" i="1"/>
  <c r="BO383" i="1"/>
  <c r="BN383" i="1"/>
  <c r="BM383" i="1"/>
  <c r="BL383" i="1"/>
  <c r="BK383" i="1"/>
  <c r="BP383" i="1" s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G383" i="1"/>
  <c r="BQ382" i="1"/>
  <c r="BP382" i="1"/>
  <c r="BO382" i="1"/>
  <c r="BN382" i="1"/>
  <c r="BM382" i="1"/>
  <c r="BL382" i="1"/>
  <c r="BK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G382" i="1"/>
  <c r="BQ381" i="1"/>
  <c r="BO381" i="1"/>
  <c r="BN381" i="1"/>
  <c r="BM381" i="1"/>
  <c r="BL381" i="1"/>
  <c r="BK381" i="1"/>
  <c r="BP381" i="1" s="1"/>
  <c r="AT381" i="1"/>
  <c r="AS381" i="1"/>
  <c r="AR381" i="1"/>
  <c r="AQ381" i="1"/>
  <c r="AV381" i="1" s="1"/>
  <c r="AP381" i="1"/>
  <c r="AO381" i="1"/>
  <c r="AN381" i="1"/>
  <c r="AM381" i="1"/>
  <c r="AL381" i="1"/>
  <c r="AK381" i="1"/>
  <c r="AJ381" i="1"/>
  <c r="AU381" i="1" s="1"/>
  <c r="AW381" i="1" s="1"/>
  <c r="AI381" i="1"/>
  <c r="AG381" i="1"/>
  <c r="BQ380" i="1"/>
  <c r="BO380" i="1"/>
  <c r="BN380" i="1"/>
  <c r="BM380" i="1"/>
  <c r="BL380" i="1"/>
  <c r="BK380" i="1"/>
  <c r="BP380" i="1" s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G380" i="1"/>
  <c r="BQ379" i="1"/>
  <c r="BP379" i="1"/>
  <c r="BO379" i="1"/>
  <c r="BN379" i="1"/>
  <c r="BM379" i="1"/>
  <c r="BL379" i="1"/>
  <c r="BK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G379" i="1"/>
  <c r="BQ378" i="1"/>
  <c r="BO378" i="1"/>
  <c r="BN378" i="1"/>
  <c r="BM378" i="1"/>
  <c r="BL378" i="1"/>
  <c r="BK378" i="1"/>
  <c r="BP378" i="1" s="1"/>
  <c r="AT378" i="1"/>
  <c r="AS378" i="1"/>
  <c r="AR378" i="1"/>
  <c r="AQ378" i="1"/>
  <c r="AV378" i="1" s="1"/>
  <c r="AP378" i="1"/>
  <c r="AO378" i="1"/>
  <c r="AN378" i="1"/>
  <c r="AM378" i="1"/>
  <c r="AL378" i="1"/>
  <c r="AK378" i="1"/>
  <c r="AJ378" i="1"/>
  <c r="AI378" i="1"/>
  <c r="AG378" i="1"/>
  <c r="BQ377" i="1"/>
  <c r="BO377" i="1"/>
  <c r="BN377" i="1"/>
  <c r="BM377" i="1"/>
  <c r="BL377" i="1"/>
  <c r="BK377" i="1"/>
  <c r="BP377" i="1" s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G377" i="1"/>
  <c r="BQ376" i="1"/>
  <c r="BO376" i="1"/>
  <c r="BN376" i="1"/>
  <c r="BM376" i="1"/>
  <c r="BL376" i="1"/>
  <c r="BK376" i="1"/>
  <c r="BP376" i="1" s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G376" i="1"/>
  <c r="BQ375" i="1"/>
  <c r="BO375" i="1"/>
  <c r="BN375" i="1"/>
  <c r="BM375" i="1"/>
  <c r="BL375" i="1"/>
  <c r="BK375" i="1"/>
  <c r="BP375" i="1" s="1"/>
  <c r="AT375" i="1"/>
  <c r="AS375" i="1"/>
  <c r="AR375" i="1"/>
  <c r="AQ375" i="1"/>
  <c r="AV375" i="1" s="1"/>
  <c r="AP375" i="1"/>
  <c r="AO375" i="1"/>
  <c r="AN375" i="1"/>
  <c r="AM375" i="1"/>
  <c r="AL375" i="1"/>
  <c r="AK375" i="1"/>
  <c r="AJ375" i="1"/>
  <c r="AI375" i="1"/>
  <c r="AG375" i="1"/>
  <c r="BQ374" i="1"/>
  <c r="BO374" i="1"/>
  <c r="BN374" i="1"/>
  <c r="BM374" i="1"/>
  <c r="BL374" i="1"/>
  <c r="BK374" i="1"/>
  <c r="BP374" i="1" s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G374" i="1"/>
  <c r="BQ373" i="1"/>
  <c r="BO373" i="1"/>
  <c r="BN373" i="1"/>
  <c r="BM373" i="1"/>
  <c r="BL373" i="1"/>
  <c r="BK373" i="1"/>
  <c r="BP373" i="1" s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G373" i="1"/>
  <c r="BQ372" i="1"/>
  <c r="BO372" i="1"/>
  <c r="BN372" i="1"/>
  <c r="BM372" i="1"/>
  <c r="BL372" i="1"/>
  <c r="BK372" i="1"/>
  <c r="BP372" i="1" s="1"/>
  <c r="AT372" i="1"/>
  <c r="AS372" i="1"/>
  <c r="AR372" i="1"/>
  <c r="AQ372" i="1"/>
  <c r="AV372" i="1" s="1"/>
  <c r="AP372" i="1"/>
  <c r="AO372" i="1"/>
  <c r="AN372" i="1"/>
  <c r="AM372" i="1"/>
  <c r="AL372" i="1"/>
  <c r="AK372" i="1"/>
  <c r="AJ372" i="1"/>
  <c r="AI372" i="1"/>
  <c r="AG372" i="1"/>
  <c r="BQ371" i="1"/>
  <c r="BO371" i="1"/>
  <c r="BN371" i="1"/>
  <c r="BM371" i="1"/>
  <c r="BL371" i="1"/>
  <c r="BK371" i="1"/>
  <c r="BP371" i="1" s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G371" i="1"/>
  <c r="BQ370" i="1"/>
  <c r="BP370" i="1"/>
  <c r="BO370" i="1"/>
  <c r="BN370" i="1"/>
  <c r="BM370" i="1"/>
  <c r="BL370" i="1"/>
  <c r="BK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G370" i="1"/>
  <c r="BQ369" i="1"/>
  <c r="BO369" i="1"/>
  <c r="BN369" i="1"/>
  <c r="BM369" i="1"/>
  <c r="BL369" i="1"/>
  <c r="BK369" i="1"/>
  <c r="BP369" i="1" s="1"/>
  <c r="AT369" i="1"/>
  <c r="AS369" i="1"/>
  <c r="AR369" i="1"/>
  <c r="AQ369" i="1"/>
  <c r="AV369" i="1" s="1"/>
  <c r="AP369" i="1"/>
  <c r="AO369" i="1"/>
  <c r="AN369" i="1"/>
  <c r="AM369" i="1"/>
  <c r="AL369" i="1"/>
  <c r="AK369" i="1"/>
  <c r="AX369" i="1" s="1"/>
  <c r="AJ369" i="1"/>
  <c r="AI369" i="1"/>
  <c r="AG369" i="1"/>
  <c r="BQ368" i="1"/>
  <c r="BO368" i="1"/>
  <c r="BN368" i="1"/>
  <c r="BM368" i="1"/>
  <c r="BL368" i="1"/>
  <c r="BK368" i="1"/>
  <c r="BP368" i="1" s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G368" i="1"/>
  <c r="BQ367" i="1"/>
  <c r="BP367" i="1"/>
  <c r="BO367" i="1"/>
  <c r="BN367" i="1"/>
  <c r="BM367" i="1"/>
  <c r="BL367" i="1"/>
  <c r="BK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G367" i="1"/>
  <c r="BQ366" i="1"/>
  <c r="BO366" i="1"/>
  <c r="BN366" i="1"/>
  <c r="BM366" i="1"/>
  <c r="BL366" i="1"/>
  <c r="BK366" i="1"/>
  <c r="BP366" i="1" s="1"/>
  <c r="AT366" i="1"/>
  <c r="AS366" i="1"/>
  <c r="AR366" i="1"/>
  <c r="AQ366" i="1"/>
  <c r="AV366" i="1" s="1"/>
  <c r="AP366" i="1"/>
  <c r="AO366" i="1"/>
  <c r="AN366" i="1"/>
  <c r="AM366" i="1"/>
  <c r="AL366" i="1"/>
  <c r="AK366" i="1"/>
  <c r="AJ366" i="1"/>
  <c r="AI366" i="1"/>
  <c r="AG366" i="1"/>
  <c r="BQ365" i="1"/>
  <c r="BO365" i="1"/>
  <c r="BN365" i="1"/>
  <c r="BM365" i="1"/>
  <c r="BL365" i="1"/>
  <c r="BK365" i="1"/>
  <c r="BP365" i="1" s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G365" i="1"/>
  <c r="BQ364" i="1"/>
  <c r="BP364" i="1"/>
  <c r="BO364" i="1"/>
  <c r="BN364" i="1"/>
  <c r="BM364" i="1"/>
  <c r="BL364" i="1"/>
  <c r="BK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G364" i="1"/>
  <c r="BQ363" i="1"/>
  <c r="BO363" i="1"/>
  <c r="BN363" i="1"/>
  <c r="BM363" i="1"/>
  <c r="BL363" i="1"/>
  <c r="BK363" i="1"/>
  <c r="BP363" i="1" s="1"/>
  <c r="AT363" i="1"/>
  <c r="AS363" i="1"/>
  <c r="AR363" i="1"/>
  <c r="AQ363" i="1"/>
  <c r="AV363" i="1" s="1"/>
  <c r="AP363" i="1"/>
  <c r="AO363" i="1"/>
  <c r="AN363" i="1"/>
  <c r="AM363" i="1"/>
  <c r="AL363" i="1"/>
  <c r="AK363" i="1"/>
  <c r="AJ363" i="1"/>
  <c r="AU363" i="1" s="1"/>
  <c r="AW363" i="1" s="1"/>
  <c r="AI363" i="1"/>
  <c r="AG363" i="1"/>
  <c r="BQ362" i="1"/>
  <c r="BO362" i="1"/>
  <c r="BN362" i="1"/>
  <c r="BM362" i="1"/>
  <c r="BL362" i="1"/>
  <c r="BK362" i="1"/>
  <c r="BP362" i="1" s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G362" i="1"/>
  <c r="BQ361" i="1"/>
  <c r="BP361" i="1"/>
  <c r="BO361" i="1"/>
  <c r="BN361" i="1"/>
  <c r="BM361" i="1"/>
  <c r="BL361" i="1"/>
  <c r="BK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G361" i="1"/>
  <c r="BQ360" i="1"/>
  <c r="BO360" i="1"/>
  <c r="BN360" i="1"/>
  <c r="BM360" i="1"/>
  <c r="BL360" i="1"/>
  <c r="BK360" i="1"/>
  <c r="BP360" i="1" s="1"/>
  <c r="AT360" i="1"/>
  <c r="AS360" i="1"/>
  <c r="AR360" i="1"/>
  <c r="AQ360" i="1"/>
  <c r="AV360" i="1" s="1"/>
  <c r="AP360" i="1"/>
  <c r="AO360" i="1"/>
  <c r="AN360" i="1"/>
  <c r="AM360" i="1"/>
  <c r="AL360" i="1"/>
  <c r="AK360" i="1"/>
  <c r="AJ360" i="1"/>
  <c r="AI360" i="1"/>
  <c r="AG360" i="1"/>
  <c r="BQ359" i="1"/>
  <c r="BO359" i="1"/>
  <c r="BN359" i="1"/>
  <c r="BM359" i="1"/>
  <c r="BL359" i="1"/>
  <c r="BK359" i="1"/>
  <c r="BP359" i="1" s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G359" i="1"/>
  <c r="BQ358" i="1"/>
  <c r="BO358" i="1"/>
  <c r="BN358" i="1"/>
  <c r="BM358" i="1"/>
  <c r="BL358" i="1"/>
  <c r="BK358" i="1"/>
  <c r="BP358" i="1" s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G358" i="1"/>
  <c r="BQ357" i="1"/>
  <c r="BO357" i="1"/>
  <c r="BN357" i="1"/>
  <c r="BM357" i="1"/>
  <c r="BL357" i="1"/>
  <c r="BK357" i="1"/>
  <c r="BP357" i="1" s="1"/>
  <c r="AT357" i="1"/>
  <c r="AS357" i="1"/>
  <c r="AR357" i="1"/>
  <c r="AQ357" i="1"/>
  <c r="AV357" i="1" s="1"/>
  <c r="AP357" i="1"/>
  <c r="AO357" i="1"/>
  <c r="AN357" i="1"/>
  <c r="AM357" i="1"/>
  <c r="AL357" i="1"/>
  <c r="AK357" i="1"/>
  <c r="AJ357" i="1"/>
  <c r="AI357" i="1"/>
  <c r="AG357" i="1"/>
  <c r="BQ356" i="1"/>
  <c r="BO356" i="1"/>
  <c r="BN356" i="1"/>
  <c r="BM356" i="1"/>
  <c r="BL356" i="1"/>
  <c r="BK356" i="1"/>
  <c r="BP356" i="1" s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G356" i="1"/>
  <c r="BQ355" i="1"/>
  <c r="BO355" i="1"/>
  <c r="BN355" i="1"/>
  <c r="BM355" i="1"/>
  <c r="BL355" i="1"/>
  <c r="BK355" i="1"/>
  <c r="BP355" i="1" s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G355" i="1"/>
  <c r="BQ354" i="1"/>
  <c r="BO354" i="1"/>
  <c r="BN354" i="1"/>
  <c r="BM354" i="1"/>
  <c r="BL354" i="1"/>
  <c r="BK354" i="1"/>
  <c r="BP354" i="1" s="1"/>
  <c r="AT354" i="1"/>
  <c r="AS354" i="1"/>
  <c r="AR354" i="1"/>
  <c r="AQ354" i="1"/>
  <c r="AV354" i="1" s="1"/>
  <c r="AP354" i="1"/>
  <c r="AO354" i="1"/>
  <c r="AN354" i="1"/>
  <c r="AM354" i="1"/>
  <c r="AL354" i="1"/>
  <c r="AK354" i="1"/>
  <c r="AJ354" i="1"/>
  <c r="AI354" i="1"/>
  <c r="AG354" i="1"/>
  <c r="BQ353" i="1"/>
  <c r="BO353" i="1"/>
  <c r="BN353" i="1"/>
  <c r="BM353" i="1"/>
  <c r="BL353" i="1"/>
  <c r="BK353" i="1"/>
  <c r="BP353" i="1" s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G353" i="1"/>
  <c r="BQ352" i="1"/>
  <c r="BP352" i="1"/>
  <c r="BO352" i="1"/>
  <c r="BN352" i="1"/>
  <c r="BM352" i="1"/>
  <c r="BL352" i="1"/>
  <c r="BK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G352" i="1"/>
  <c r="BQ351" i="1"/>
  <c r="BO351" i="1"/>
  <c r="BN351" i="1"/>
  <c r="BM351" i="1"/>
  <c r="BL351" i="1"/>
  <c r="BK351" i="1"/>
  <c r="BP351" i="1" s="1"/>
  <c r="AT351" i="1"/>
  <c r="AS351" i="1"/>
  <c r="AR351" i="1"/>
  <c r="AQ351" i="1"/>
  <c r="AV351" i="1" s="1"/>
  <c r="AP351" i="1"/>
  <c r="AO351" i="1"/>
  <c r="AN351" i="1"/>
  <c r="AM351" i="1"/>
  <c r="AL351" i="1"/>
  <c r="AK351" i="1"/>
  <c r="AJ351" i="1"/>
  <c r="AI351" i="1"/>
  <c r="AG351" i="1"/>
  <c r="BQ350" i="1"/>
  <c r="BO350" i="1"/>
  <c r="BN350" i="1"/>
  <c r="BM350" i="1"/>
  <c r="BL350" i="1"/>
  <c r="BK350" i="1"/>
  <c r="BP350" i="1" s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G350" i="1"/>
  <c r="BQ349" i="1"/>
  <c r="BP349" i="1"/>
  <c r="BO349" i="1"/>
  <c r="BN349" i="1"/>
  <c r="BM349" i="1"/>
  <c r="BL349" i="1"/>
  <c r="BK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G349" i="1"/>
  <c r="BQ348" i="1"/>
  <c r="BO348" i="1"/>
  <c r="BN348" i="1"/>
  <c r="BM348" i="1"/>
  <c r="BL348" i="1"/>
  <c r="BK348" i="1"/>
  <c r="BP348" i="1" s="1"/>
  <c r="AT348" i="1"/>
  <c r="AS348" i="1"/>
  <c r="AR348" i="1"/>
  <c r="AQ348" i="1"/>
  <c r="AV348" i="1" s="1"/>
  <c r="AP348" i="1"/>
  <c r="AO348" i="1"/>
  <c r="AN348" i="1"/>
  <c r="AM348" i="1"/>
  <c r="AL348" i="1"/>
  <c r="AK348" i="1"/>
  <c r="AJ348" i="1"/>
  <c r="AI348" i="1"/>
  <c r="AG348" i="1"/>
  <c r="BQ347" i="1"/>
  <c r="BO347" i="1"/>
  <c r="BN347" i="1"/>
  <c r="BM347" i="1"/>
  <c r="BL347" i="1"/>
  <c r="BK347" i="1"/>
  <c r="BP347" i="1" s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G347" i="1"/>
  <c r="BQ346" i="1"/>
  <c r="BP346" i="1"/>
  <c r="BO346" i="1"/>
  <c r="BN346" i="1"/>
  <c r="BM346" i="1"/>
  <c r="BL346" i="1"/>
  <c r="BK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G346" i="1"/>
  <c r="BQ345" i="1"/>
  <c r="BO345" i="1"/>
  <c r="BN345" i="1"/>
  <c r="BM345" i="1"/>
  <c r="BL345" i="1"/>
  <c r="BK345" i="1"/>
  <c r="BP345" i="1" s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G345" i="1"/>
  <c r="BQ344" i="1"/>
  <c r="BO344" i="1"/>
  <c r="BN344" i="1"/>
  <c r="BM344" i="1"/>
  <c r="BL344" i="1"/>
  <c r="BK344" i="1"/>
  <c r="BP344" i="1" s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G344" i="1"/>
  <c r="BQ343" i="1"/>
  <c r="BP343" i="1"/>
  <c r="BO343" i="1"/>
  <c r="BN343" i="1"/>
  <c r="BM343" i="1"/>
  <c r="BL343" i="1"/>
  <c r="BK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G343" i="1"/>
  <c r="BQ342" i="1"/>
  <c r="BO342" i="1"/>
  <c r="BN342" i="1"/>
  <c r="BM342" i="1"/>
  <c r="BL342" i="1"/>
  <c r="BK342" i="1"/>
  <c r="BP342" i="1" s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G342" i="1"/>
  <c r="BQ341" i="1"/>
  <c r="BO341" i="1"/>
  <c r="BN341" i="1"/>
  <c r="BM341" i="1"/>
  <c r="BL341" i="1"/>
  <c r="BK341" i="1"/>
  <c r="BP341" i="1" s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G341" i="1"/>
  <c r="BQ340" i="1"/>
  <c r="BO340" i="1"/>
  <c r="BN340" i="1"/>
  <c r="BM340" i="1"/>
  <c r="BL340" i="1"/>
  <c r="BK340" i="1"/>
  <c r="BP340" i="1" s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G340" i="1"/>
  <c r="BQ339" i="1"/>
  <c r="BO339" i="1"/>
  <c r="BN339" i="1"/>
  <c r="BM339" i="1"/>
  <c r="BL339" i="1"/>
  <c r="BK339" i="1"/>
  <c r="BP339" i="1" s="1"/>
  <c r="AT339" i="1"/>
  <c r="AS339" i="1"/>
  <c r="AR339" i="1"/>
  <c r="AQ339" i="1"/>
  <c r="AV339" i="1" s="1"/>
  <c r="AP339" i="1"/>
  <c r="AO339" i="1"/>
  <c r="AN339" i="1"/>
  <c r="AM339" i="1"/>
  <c r="AL339" i="1"/>
  <c r="AK339" i="1"/>
  <c r="AJ339" i="1"/>
  <c r="AI339" i="1"/>
  <c r="AG339" i="1"/>
  <c r="BQ338" i="1"/>
  <c r="BO338" i="1"/>
  <c r="BN338" i="1"/>
  <c r="BM338" i="1"/>
  <c r="BL338" i="1"/>
  <c r="BK338" i="1"/>
  <c r="BP338" i="1" s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G338" i="1"/>
  <c r="BQ337" i="1"/>
  <c r="BO337" i="1"/>
  <c r="BN337" i="1"/>
  <c r="BM337" i="1"/>
  <c r="BL337" i="1"/>
  <c r="BK337" i="1"/>
  <c r="BP337" i="1" s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G337" i="1"/>
  <c r="BQ336" i="1"/>
  <c r="BO336" i="1"/>
  <c r="BN336" i="1"/>
  <c r="BM336" i="1"/>
  <c r="BL336" i="1"/>
  <c r="BK336" i="1"/>
  <c r="BP336" i="1" s="1"/>
  <c r="AT336" i="1"/>
  <c r="AS336" i="1"/>
  <c r="AR336" i="1"/>
  <c r="AQ336" i="1"/>
  <c r="AV336" i="1" s="1"/>
  <c r="AP336" i="1"/>
  <c r="AO336" i="1"/>
  <c r="AN336" i="1"/>
  <c r="AM336" i="1"/>
  <c r="AL336" i="1"/>
  <c r="AK336" i="1"/>
  <c r="AJ336" i="1"/>
  <c r="AU336" i="1" s="1"/>
  <c r="AW336" i="1" s="1"/>
  <c r="AI336" i="1"/>
  <c r="AG336" i="1"/>
  <c r="BQ335" i="1"/>
  <c r="BO335" i="1"/>
  <c r="BN335" i="1"/>
  <c r="BM335" i="1"/>
  <c r="BL335" i="1"/>
  <c r="BK335" i="1"/>
  <c r="BP335" i="1" s="1"/>
  <c r="AV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G335" i="1"/>
  <c r="BQ334" i="1"/>
  <c r="BO334" i="1"/>
  <c r="BN334" i="1"/>
  <c r="BM334" i="1"/>
  <c r="BL334" i="1"/>
  <c r="BK334" i="1"/>
  <c r="BP334" i="1" s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G334" i="1"/>
  <c r="BQ333" i="1"/>
  <c r="BO333" i="1"/>
  <c r="BN333" i="1"/>
  <c r="BM333" i="1"/>
  <c r="BL333" i="1"/>
  <c r="BK333" i="1"/>
  <c r="BP333" i="1" s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G333" i="1"/>
  <c r="BQ332" i="1"/>
  <c r="BO332" i="1"/>
  <c r="BN332" i="1"/>
  <c r="BM332" i="1"/>
  <c r="BL332" i="1"/>
  <c r="BK332" i="1"/>
  <c r="BP332" i="1" s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G332" i="1"/>
  <c r="BQ331" i="1"/>
  <c r="BO331" i="1"/>
  <c r="BN331" i="1"/>
  <c r="BM331" i="1"/>
  <c r="BL331" i="1"/>
  <c r="BK331" i="1"/>
  <c r="BP331" i="1" s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G331" i="1"/>
  <c r="BQ330" i="1"/>
  <c r="BO330" i="1"/>
  <c r="BN330" i="1"/>
  <c r="BM330" i="1"/>
  <c r="BL330" i="1"/>
  <c r="BK330" i="1"/>
  <c r="BP330" i="1" s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G330" i="1"/>
  <c r="BQ329" i="1"/>
  <c r="BP329" i="1"/>
  <c r="BO329" i="1"/>
  <c r="BN329" i="1"/>
  <c r="BM329" i="1"/>
  <c r="BL329" i="1"/>
  <c r="BK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G329" i="1"/>
  <c r="BQ328" i="1"/>
  <c r="BP328" i="1"/>
  <c r="BO328" i="1"/>
  <c r="BN328" i="1"/>
  <c r="BM328" i="1"/>
  <c r="BL328" i="1"/>
  <c r="BK328" i="1"/>
  <c r="AT328" i="1"/>
  <c r="AS328" i="1"/>
  <c r="AR328" i="1"/>
  <c r="AQ328" i="1"/>
  <c r="AV328" i="1" s="1"/>
  <c r="AP328" i="1"/>
  <c r="AO328" i="1"/>
  <c r="AN328" i="1"/>
  <c r="AM328" i="1"/>
  <c r="AL328" i="1"/>
  <c r="AK328" i="1"/>
  <c r="AJ328" i="1"/>
  <c r="AI328" i="1"/>
  <c r="AG328" i="1"/>
  <c r="BQ327" i="1"/>
  <c r="BP327" i="1"/>
  <c r="BO327" i="1"/>
  <c r="BN327" i="1"/>
  <c r="BM327" i="1"/>
  <c r="BL327" i="1"/>
  <c r="BK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G327" i="1"/>
  <c r="BQ326" i="1"/>
  <c r="BP326" i="1"/>
  <c r="BO326" i="1"/>
  <c r="BN326" i="1"/>
  <c r="BM326" i="1"/>
  <c r="BL326" i="1"/>
  <c r="BK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G326" i="1"/>
  <c r="BQ325" i="1"/>
  <c r="BP325" i="1"/>
  <c r="BO325" i="1"/>
  <c r="BN325" i="1"/>
  <c r="BM325" i="1"/>
  <c r="BL325" i="1"/>
  <c r="BK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G325" i="1"/>
  <c r="BQ324" i="1"/>
  <c r="BP324" i="1"/>
  <c r="BO324" i="1"/>
  <c r="BN324" i="1"/>
  <c r="BM324" i="1"/>
  <c r="BL324" i="1"/>
  <c r="BK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G324" i="1"/>
  <c r="BQ323" i="1"/>
  <c r="BO323" i="1"/>
  <c r="BN323" i="1"/>
  <c r="BM323" i="1"/>
  <c r="BL323" i="1"/>
  <c r="BK323" i="1"/>
  <c r="BP323" i="1" s="1"/>
  <c r="AT323" i="1"/>
  <c r="AS323" i="1"/>
  <c r="AR323" i="1"/>
  <c r="AQ323" i="1"/>
  <c r="AV323" i="1" s="1"/>
  <c r="AP323" i="1"/>
  <c r="AO323" i="1"/>
  <c r="AN323" i="1"/>
  <c r="AM323" i="1"/>
  <c r="AL323" i="1"/>
  <c r="AK323" i="1"/>
  <c r="AJ323" i="1"/>
  <c r="AI323" i="1"/>
  <c r="AG323" i="1"/>
  <c r="BQ322" i="1"/>
  <c r="BO322" i="1"/>
  <c r="BN322" i="1"/>
  <c r="BM322" i="1"/>
  <c r="BL322" i="1"/>
  <c r="BK322" i="1"/>
  <c r="BP322" i="1" s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G322" i="1"/>
  <c r="BQ321" i="1"/>
  <c r="BO321" i="1"/>
  <c r="BN321" i="1"/>
  <c r="BM321" i="1"/>
  <c r="BL321" i="1"/>
  <c r="BK321" i="1"/>
  <c r="BP321" i="1" s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G321" i="1"/>
  <c r="BQ320" i="1"/>
  <c r="BO320" i="1"/>
  <c r="BN320" i="1"/>
  <c r="BM320" i="1"/>
  <c r="BL320" i="1"/>
  <c r="BK320" i="1"/>
  <c r="BP320" i="1" s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G320" i="1"/>
  <c r="BQ319" i="1"/>
  <c r="BO319" i="1"/>
  <c r="BN319" i="1"/>
  <c r="BM319" i="1"/>
  <c r="BL319" i="1"/>
  <c r="BK319" i="1"/>
  <c r="BP319" i="1" s="1"/>
  <c r="AT319" i="1"/>
  <c r="AS319" i="1"/>
  <c r="AV319" i="1" s="1"/>
  <c r="AR319" i="1"/>
  <c r="AQ319" i="1"/>
  <c r="AP319" i="1"/>
  <c r="AO319" i="1"/>
  <c r="AN319" i="1"/>
  <c r="AM319" i="1"/>
  <c r="AL319" i="1"/>
  <c r="AK319" i="1"/>
  <c r="AJ319" i="1"/>
  <c r="AI319" i="1"/>
  <c r="AG319" i="1"/>
  <c r="BQ318" i="1"/>
  <c r="BO318" i="1"/>
  <c r="BN318" i="1"/>
  <c r="BM318" i="1"/>
  <c r="BL318" i="1"/>
  <c r="BK318" i="1"/>
  <c r="BP318" i="1" s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G318" i="1"/>
  <c r="BQ317" i="1"/>
  <c r="BP317" i="1"/>
  <c r="BO317" i="1"/>
  <c r="BN317" i="1"/>
  <c r="BM317" i="1"/>
  <c r="BL317" i="1"/>
  <c r="BK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G317" i="1"/>
  <c r="BQ316" i="1"/>
  <c r="BO316" i="1"/>
  <c r="BN316" i="1"/>
  <c r="BM316" i="1"/>
  <c r="BL316" i="1"/>
  <c r="BK316" i="1"/>
  <c r="BP316" i="1" s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G316" i="1"/>
  <c r="BQ315" i="1"/>
  <c r="BP315" i="1"/>
  <c r="BO315" i="1"/>
  <c r="BN315" i="1"/>
  <c r="BM315" i="1"/>
  <c r="BL315" i="1"/>
  <c r="BK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G315" i="1"/>
  <c r="BQ314" i="1"/>
  <c r="BP314" i="1"/>
  <c r="BO314" i="1"/>
  <c r="BN314" i="1"/>
  <c r="BM314" i="1"/>
  <c r="BL314" i="1"/>
  <c r="BK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G314" i="1"/>
  <c r="BQ313" i="1"/>
  <c r="BO313" i="1"/>
  <c r="BN313" i="1"/>
  <c r="BM313" i="1"/>
  <c r="BL313" i="1"/>
  <c r="BK313" i="1"/>
  <c r="BP313" i="1" s="1"/>
  <c r="AT313" i="1"/>
  <c r="AS313" i="1"/>
  <c r="AR313" i="1"/>
  <c r="AQ313" i="1"/>
  <c r="AP313" i="1"/>
  <c r="AO313" i="1"/>
  <c r="AN313" i="1"/>
  <c r="AM313" i="1"/>
  <c r="AL313" i="1"/>
  <c r="AK313" i="1"/>
  <c r="AJ313" i="1"/>
  <c r="AX313" i="1" s="1"/>
  <c r="AI313" i="1"/>
  <c r="AG313" i="1"/>
  <c r="BQ312" i="1"/>
  <c r="BP312" i="1"/>
  <c r="BO312" i="1"/>
  <c r="BN312" i="1"/>
  <c r="BM312" i="1"/>
  <c r="BL312" i="1"/>
  <c r="BK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G312" i="1"/>
  <c r="BQ311" i="1"/>
  <c r="BP311" i="1"/>
  <c r="BO311" i="1"/>
  <c r="BN311" i="1"/>
  <c r="BM311" i="1"/>
  <c r="BL311" i="1"/>
  <c r="BK311" i="1"/>
  <c r="AT311" i="1"/>
  <c r="AV311" i="1" s="1"/>
  <c r="AS311" i="1"/>
  <c r="AR311" i="1"/>
  <c r="AQ311" i="1"/>
  <c r="AP311" i="1"/>
  <c r="AO311" i="1"/>
  <c r="AN311" i="1"/>
  <c r="AM311" i="1"/>
  <c r="AL311" i="1"/>
  <c r="AK311" i="1"/>
  <c r="AJ311" i="1"/>
  <c r="AI311" i="1"/>
  <c r="AG311" i="1"/>
  <c r="BQ310" i="1"/>
  <c r="BO310" i="1"/>
  <c r="BN310" i="1"/>
  <c r="BM310" i="1"/>
  <c r="BL310" i="1"/>
  <c r="BK310" i="1"/>
  <c r="BP310" i="1" s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G310" i="1"/>
  <c r="BQ309" i="1"/>
  <c r="BO309" i="1"/>
  <c r="BN309" i="1"/>
  <c r="BM309" i="1"/>
  <c r="BL309" i="1"/>
  <c r="BK309" i="1"/>
  <c r="BP309" i="1" s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G309" i="1"/>
  <c r="BQ308" i="1"/>
  <c r="BP308" i="1"/>
  <c r="BO308" i="1"/>
  <c r="BN308" i="1"/>
  <c r="BM308" i="1"/>
  <c r="BL308" i="1"/>
  <c r="BK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G308" i="1"/>
  <c r="BQ307" i="1"/>
  <c r="BO307" i="1"/>
  <c r="BN307" i="1"/>
  <c r="BM307" i="1"/>
  <c r="BL307" i="1"/>
  <c r="BK307" i="1"/>
  <c r="BP307" i="1" s="1"/>
  <c r="AT307" i="1"/>
  <c r="AS307" i="1"/>
  <c r="AR307" i="1"/>
  <c r="AQ307" i="1"/>
  <c r="AV307" i="1" s="1"/>
  <c r="AP307" i="1"/>
  <c r="AO307" i="1"/>
  <c r="AN307" i="1"/>
  <c r="AM307" i="1"/>
  <c r="AL307" i="1"/>
  <c r="AK307" i="1"/>
  <c r="AJ307" i="1"/>
  <c r="AI307" i="1"/>
  <c r="AG307" i="1"/>
  <c r="BQ306" i="1"/>
  <c r="BO306" i="1"/>
  <c r="BN306" i="1"/>
  <c r="BM306" i="1"/>
  <c r="BL306" i="1"/>
  <c r="BK306" i="1"/>
  <c r="BP306" i="1" s="1"/>
  <c r="AT306" i="1"/>
  <c r="AS306" i="1"/>
  <c r="AR306" i="1"/>
  <c r="AQ306" i="1"/>
  <c r="AP306" i="1"/>
  <c r="AO306" i="1"/>
  <c r="AN306" i="1"/>
  <c r="AM306" i="1"/>
  <c r="AL306" i="1"/>
  <c r="AX306" i="1" s="1"/>
  <c r="AK306" i="1"/>
  <c r="AJ306" i="1"/>
  <c r="AI306" i="1"/>
  <c r="AG306" i="1"/>
  <c r="BQ305" i="1"/>
  <c r="BP305" i="1"/>
  <c r="BO305" i="1"/>
  <c r="BN305" i="1"/>
  <c r="BM305" i="1"/>
  <c r="BL305" i="1"/>
  <c r="BK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G305" i="1"/>
  <c r="BQ304" i="1"/>
  <c r="BO304" i="1"/>
  <c r="BN304" i="1"/>
  <c r="BM304" i="1"/>
  <c r="BL304" i="1"/>
  <c r="BK304" i="1"/>
  <c r="BP304" i="1" s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G304" i="1"/>
  <c r="BQ303" i="1"/>
  <c r="BP303" i="1"/>
  <c r="BO303" i="1"/>
  <c r="BN303" i="1"/>
  <c r="BM303" i="1"/>
  <c r="BL303" i="1"/>
  <c r="BK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G303" i="1"/>
  <c r="BQ302" i="1"/>
  <c r="BO302" i="1"/>
  <c r="BN302" i="1"/>
  <c r="BM302" i="1"/>
  <c r="BL302" i="1"/>
  <c r="BK302" i="1"/>
  <c r="BP302" i="1" s="1"/>
  <c r="AT302" i="1"/>
  <c r="AS302" i="1"/>
  <c r="AR302" i="1"/>
  <c r="AQ302" i="1"/>
  <c r="AV302" i="1" s="1"/>
  <c r="AP302" i="1"/>
  <c r="AO302" i="1"/>
  <c r="AN302" i="1"/>
  <c r="AM302" i="1"/>
  <c r="AL302" i="1"/>
  <c r="AK302" i="1"/>
  <c r="AJ302" i="1"/>
  <c r="AI302" i="1"/>
  <c r="AG302" i="1"/>
  <c r="BQ301" i="1"/>
  <c r="BO301" i="1"/>
  <c r="BN301" i="1"/>
  <c r="BM301" i="1"/>
  <c r="BL301" i="1"/>
  <c r="BK301" i="1"/>
  <c r="BP301" i="1" s="1"/>
  <c r="AT301" i="1"/>
  <c r="AS301" i="1"/>
  <c r="AR301" i="1"/>
  <c r="AV301" i="1" s="1"/>
  <c r="AQ301" i="1"/>
  <c r="AP301" i="1"/>
  <c r="AO301" i="1"/>
  <c r="AN301" i="1"/>
  <c r="AM301" i="1"/>
  <c r="AL301" i="1"/>
  <c r="AK301" i="1"/>
  <c r="AJ301" i="1"/>
  <c r="AI301" i="1"/>
  <c r="AG301" i="1"/>
  <c r="BQ300" i="1"/>
  <c r="BP300" i="1"/>
  <c r="BO300" i="1"/>
  <c r="BN300" i="1"/>
  <c r="BM300" i="1"/>
  <c r="BL300" i="1"/>
  <c r="BK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G300" i="1"/>
  <c r="BQ299" i="1"/>
  <c r="BO299" i="1"/>
  <c r="BN299" i="1"/>
  <c r="BM299" i="1"/>
  <c r="BL299" i="1"/>
  <c r="BK299" i="1"/>
  <c r="BP299" i="1" s="1"/>
  <c r="AT299" i="1"/>
  <c r="AS299" i="1"/>
  <c r="AR299" i="1"/>
  <c r="AQ299" i="1"/>
  <c r="AV299" i="1" s="1"/>
  <c r="AP299" i="1"/>
  <c r="AO299" i="1"/>
  <c r="AN299" i="1"/>
  <c r="AM299" i="1"/>
  <c r="AL299" i="1"/>
  <c r="AK299" i="1"/>
  <c r="AJ299" i="1"/>
  <c r="AI299" i="1"/>
  <c r="AG299" i="1"/>
  <c r="BQ298" i="1"/>
  <c r="BO298" i="1"/>
  <c r="BN298" i="1"/>
  <c r="BM298" i="1"/>
  <c r="BL298" i="1"/>
  <c r="BK298" i="1"/>
  <c r="BP298" i="1" s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G298" i="1"/>
  <c r="BQ297" i="1"/>
  <c r="BP297" i="1"/>
  <c r="BO297" i="1"/>
  <c r="BN297" i="1"/>
  <c r="BM297" i="1"/>
  <c r="BL297" i="1"/>
  <c r="BK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G297" i="1"/>
  <c r="BQ296" i="1"/>
  <c r="BO296" i="1"/>
  <c r="BN296" i="1"/>
  <c r="BM296" i="1"/>
  <c r="BL296" i="1"/>
  <c r="BK296" i="1"/>
  <c r="BP296" i="1" s="1"/>
  <c r="AT296" i="1"/>
  <c r="AS296" i="1"/>
  <c r="AR296" i="1"/>
  <c r="AQ296" i="1"/>
  <c r="AV296" i="1" s="1"/>
  <c r="AP296" i="1"/>
  <c r="AO296" i="1"/>
  <c r="AN296" i="1"/>
  <c r="AM296" i="1"/>
  <c r="AL296" i="1"/>
  <c r="AK296" i="1"/>
  <c r="AJ296" i="1"/>
  <c r="AI296" i="1"/>
  <c r="AG296" i="1"/>
  <c r="BQ295" i="1"/>
  <c r="BO295" i="1"/>
  <c r="BN295" i="1"/>
  <c r="BM295" i="1"/>
  <c r="BL295" i="1"/>
  <c r="BK295" i="1"/>
  <c r="BP295" i="1" s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G295" i="1"/>
  <c r="BQ294" i="1"/>
  <c r="BO294" i="1"/>
  <c r="BN294" i="1"/>
  <c r="BM294" i="1"/>
  <c r="BL294" i="1"/>
  <c r="BK294" i="1"/>
  <c r="BP294" i="1" s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G294" i="1"/>
  <c r="BQ293" i="1"/>
  <c r="BO293" i="1"/>
  <c r="BN293" i="1"/>
  <c r="BM293" i="1"/>
  <c r="BL293" i="1"/>
  <c r="BK293" i="1"/>
  <c r="BP293" i="1" s="1"/>
  <c r="AT293" i="1"/>
  <c r="AS293" i="1"/>
  <c r="AR293" i="1"/>
  <c r="AQ293" i="1"/>
  <c r="AV293" i="1" s="1"/>
  <c r="AP293" i="1"/>
  <c r="AO293" i="1"/>
  <c r="AN293" i="1"/>
  <c r="AM293" i="1"/>
  <c r="AL293" i="1"/>
  <c r="AK293" i="1"/>
  <c r="AJ293" i="1"/>
  <c r="AI293" i="1"/>
  <c r="AG293" i="1"/>
  <c r="BQ292" i="1"/>
  <c r="BO292" i="1"/>
  <c r="BN292" i="1"/>
  <c r="BM292" i="1"/>
  <c r="BL292" i="1"/>
  <c r="BK292" i="1"/>
  <c r="BP292" i="1" s="1"/>
  <c r="AT292" i="1"/>
  <c r="AS292" i="1"/>
  <c r="AR292" i="1"/>
  <c r="AQ292" i="1"/>
  <c r="AV292" i="1" s="1"/>
  <c r="AP292" i="1"/>
  <c r="AO292" i="1"/>
  <c r="AN292" i="1"/>
  <c r="AM292" i="1"/>
  <c r="AL292" i="1"/>
  <c r="AK292" i="1"/>
  <c r="AJ292" i="1"/>
  <c r="AI292" i="1"/>
  <c r="AG292" i="1"/>
  <c r="BQ291" i="1"/>
  <c r="BO291" i="1"/>
  <c r="BN291" i="1"/>
  <c r="BM291" i="1"/>
  <c r="BL291" i="1"/>
  <c r="BK291" i="1"/>
  <c r="BP291" i="1" s="1"/>
  <c r="AT291" i="1"/>
  <c r="AV291" i="1" s="1"/>
  <c r="AS291" i="1"/>
  <c r="AR291" i="1"/>
  <c r="AQ291" i="1"/>
  <c r="AP291" i="1"/>
  <c r="AO291" i="1"/>
  <c r="AN291" i="1"/>
  <c r="AM291" i="1"/>
  <c r="AL291" i="1"/>
  <c r="AK291" i="1"/>
  <c r="AJ291" i="1"/>
  <c r="AI291" i="1"/>
  <c r="AG291" i="1"/>
  <c r="BQ290" i="1"/>
  <c r="BO290" i="1"/>
  <c r="BN290" i="1"/>
  <c r="BM290" i="1"/>
  <c r="BL290" i="1"/>
  <c r="BK290" i="1"/>
  <c r="BP290" i="1" s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G290" i="1"/>
  <c r="BQ289" i="1"/>
  <c r="BO289" i="1"/>
  <c r="BN289" i="1"/>
  <c r="BM289" i="1"/>
  <c r="BL289" i="1"/>
  <c r="BK289" i="1"/>
  <c r="BP289" i="1" s="1"/>
  <c r="AT289" i="1"/>
  <c r="AS289" i="1"/>
  <c r="AR289" i="1"/>
  <c r="AQ289" i="1"/>
  <c r="AV289" i="1" s="1"/>
  <c r="AP289" i="1"/>
  <c r="AO289" i="1"/>
  <c r="AN289" i="1"/>
  <c r="AM289" i="1"/>
  <c r="AL289" i="1"/>
  <c r="AK289" i="1"/>
  <c r="AJ289" i="1"/>
  <c r="AU289" i="1" s="1"/>
  <c r="AW289" i="1" s="1"/>
  <c r="AI289" i="1"/>
  <c r="AG289" i="1"/>
  <c r="BQ288" i="1"/>
  <c r="BO288" i="1"/>
  <c r="BN288" i="1"/>
  <c r="BM288" i="1"/>
  <c r="BL288" i="1"/>
  <c r="BK288" i="1"/>
  <c r="BP288" i="1" s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G288" i="1"/>
  <c r="BQ287" i="1"/>
  <c r="BO287" i="1"/>
  <c r="BN287" i="1"/>
  <c r="BM287" i="1"/>
  <c r="BL287" i="1"/>
  <c r="BK287" i="1"/>
  <c r="BP287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G287" i="1"/>
  <c r="BQ286" i="1"/>
  <c r="BO286" i="1"/>
  <c r="BN286" i="1"/>
  <c r="BM286" i="1"/>
  <c r="BL286" i="1"/>
  <c r="BK286" i="1"/>
  <c r="BP286" i="1" s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G286" i="1"/>
  <c r="BQ285" i="1"/>
  <c r="BO285" i="1"/>
  <c r="BN285" i="1"/>
  <c r="BM285" i="1"/>
  <c r="BL285" i="1"/>
  <c r="BK285" i="1"/>
  <c r="BP285" i="1" s="1"/>
  <c r="AT285" i="1"/>
  <c r="AS285" i="1"/>
  <c r="AR285" i="1"/>
  <c r="AQ285" i="1"/>
  <c r="AV285" i="1" s="1"/>
  <c r="AP285" i="1"/>
  <c r="AO285" i="1"/>
  <c r="AN285" i="1"/>
  <c r="AM285" i="1"/>
  <c r="AL285" i="1"/>
  <c r="AK285" i="1"/>
  <c r="AJ285" i="1"/>
  <c r="AI285" i="1"/>
  <c r="AG285" i="1"/>
  <c r="BQ284" i="1"/>
  <c r="BP284" i="1"/>
  <c r="BO284" i="1"/>
  <c r="BN284" i="1"/>
  <c r="BM284" i="1"/>
  <c r="BL284" i="1"/>
  <c r="BK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G284" i="1"/>
  <c r="BQ283" i="1"/>
  <c r="BO283" i="1"/>
  <c r="BN283" i="1"/>
  <c r="BM283" i="1"/>
  <c r="BL283" i="1"/>
  <c r="BK283" i="1"/>
  <c r="BP283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G283" i="1"/>
  <c r="BQ282" i="1"/>
  <c r="BO282" i="1"/>
  <c r="BN282" i="1"/>
  <c r="BM282" i="1"/>
  <c r="BL282" i="1"/>
  <c r="BK282" i="1"/>
  <c r="BP282" i="1" s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G282" i="1"/>
  <c r="BQ281" i="1"/>
  <c r="BO281" i="1"/>
  <c r="BN281" i="1"/>
  <c r="BM281" i="1"/>
  <c r="BL281" i="1"/>
  <c r="BK281" i="1"/>
  <c r="BP281" i="1" s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G281" i="1"/>
  <c r="BQ280" i="1"/>
  <c r="BO280" i="1"/>
  <c r="BN280" i="1"/>
  <c r="BM280" i="1"/>
  <c r="BL280" i="1"/>
  <c r="BK280" i="1"/>
  <c r="BP280" i="1" s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G280" i="1"/>
  <c r="BQ279" i="1"/>
  <c r="BP279" i="1"/>
  <c r="BO279" i="1"/>
  <c r="BN279" i="1"/>
  <c r="BM279" i="1"/>
  <c r="BL279" i="1"/>
  <c r="BK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G279" i="1"/>
  <c r="BQ278" i="1"/>
  <c r="BO278" i="1"/>
  <c r="BN278" i="1"/>
  <c r="BM278" i="1"/>
  <c r="BL278" i="1"/>
  <c r="BK278" i="1"/>
  <c r="BP278" i="1" s="1"/>
  <c r="BC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G278" i="1"/>
  <c r="BQ277" i="1"/>
  <c r="BO277" i="1"/>
  <c r="BN277" i="1"/>
  <c r="BM277" i="1"/>
  <c r="BL277" i="1"/>
  <c r="BK277" i="1"/>
  <c r="BP277" i="1" s="1"/>
  <c r="BC277" i="1"/>
  <c r="AT277" i="1"/>
  <c r="AS277" i="1"/>
  <c r="AR277" i="1"/>
  <c r="AQ277" i="1"/>
  <c r="AV277" i="1" s="1"/>
  <c r="AP277" i="1"/>
  <c r="AO277" i="1"/>
  <c r="AN277" i="1"/>
  <c r="AM277" i="1"/>
  <c r="AL277" i="1"/>
  <c r="AK277" i="1"/>
  <c r="AJ277" i="1"/>
  <c r="AI277" i="1"/>
  <c r="AG277" i="1"/>
  <c r="BQ276" i="1"/>
  <c r="BO276" i="1"/>
  <c r="BN276" i="1"/>
  <c r="BM276" i="1"/>
  <c r="BL276" i="1"/>
  <c r="BK276" i="1"/>
  <c r="BP276" i="1" s="1"/>
  <c r="BC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G276" i="1"/>
  <c r="BQ275" i="1"/>
  <c r="BO275" i="1"/>
  <c r="BN275" i="1"/>
  <c r="BM275" i="1"/>
  <c r="BL275" i="1"/>
  <c r="BK275" i="1"/>
  <c r="BP275" i="1" s="1"/>
  <c r="BC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G275" i="1"/>
  <c r="BQ274" i="1"/>
  <c r="BP274" i="1"/>
  <c r="BO274" i="1"/>
  <c r="BN274" i="1"/>
  <c r="BM274" i="1"/>
  <c r="BL274" i="1"/>
  <c r="BK274" i="1"/>
  <c r="BC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G274" i="1"/>
  <c r="BQ273" i="1"/>
  <c r="BO273" i="1"/>
  <c r="BN273" i="1"/>
  <c r="BM273" i="1"/>
  <c r="BL273" i="1"/>
  <c r="BK273" i="1"/>
  <c r="BP273" i="1" s="1"/>
  <c r="BC273" i="1"/>
  <c r="AT273" i="1"/>
  <c r="AS273" i="1"/>
  <c r="AR273" i="1"/>
  <c r="AQ273" i="1"/>
  <c r="AV273" i="1" s="1"/>
  <c r="AP273" i="1"/>
  <c r="AO273" i="1"/>
  <c r="AN273" i="1"/>
  <c r="AM273" i="1"/>
  <c r="AL273" i="1"/>
  <c r="AK273" i="1"/>
  <c r="AJ273" i="1"/>
  <c r="AI273" i="1"/>
  <c r="AG273" i="1"/>
  <c r="BQ272" i="1"/>
  <c r="BP272" i="1"/>
  <c r="BO272" i="1"/>
  <c r="BN272" i="1"/>
  <c r="BM272" i="1"/>
  <c r="BL272" i="1"/>
  <c r="BK272" i="1"/>
  <c r="BC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G272" i="1"/>
  <c r="BQ271" i="1"/>
  <c r="BO271" i="1"/>
  <c r="BN271" i="1"/>
  <c r="BM271" i="1"/>
  <c r="BL271" i="1"/>
  <c r="BK271" i="1"/>
  <c r="BP271" i="1" s="1"/>
  <c r="BC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G271" i="1"/>
  <c r="BQ270" i="1"/>
  <c r="BO270" i="1"/>
  <c r="BN270" i="1"/>
  <c r="BM270" i="1"/>
  <c r="BL270" i="1"/>
  <c r="BK270" i="1"/>
  <c r="BP270" i="1" s="1"/>
  <c r="BC270" i="1"/>
  <c r="AT270" i="1"/>
  <c r="AS270" i="1"/>
  <c r="AR270" i="1"/>
  <c r="AQ270" i="1"/>
  <c r="AP270" i="1"/>
  <c r="AO270" i="1"/>
  <c r="AN270" i="1"/>
  <c r="AM270" i="1"/>
  <c r="AL270" i="1"/>
  <c r="AK270" i="1"/>
  <c r="AJ270" i="1"/>
  <c r="AU270" i="1" s="1"/>
  <c r="AI270" i="1"/>
  <c r="AG270" i="1"/>
  <c r="BQ269" i="1"/>
  <c r="BO269" i="1"/>
  <c r="BN269" i="1"/>
  <c r="BM269" i="1"/>
  <c r="BL269" i="1"/>
  <c r="BK269" i="1"/>
  <c r="BP269" i="1" s="1"/>
  <c r="BC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G269" i="1"/>
  <c r="BQ268" i="1"/>
  <c r="BP268" i="1"/>
  <c r="BO268" i="1"/>
  <c r="BN268" i="1"/>
  <c r="BM268" i="1"/>
  <c r="BL268" i="1"/>
  <c r="BK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G268" i="1"/>
  <c r="BQ267" i="1"/>
  <c r="BO267" i="1"/>
  <c r="BN267" i="1"/>
  <c r="BM267" i="1"/>
  <c r="BL267" i="1"/>
  <c r="BK267" i="1"/>
  <c r="BP267" i="1" s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G267" i="1"/>
  <c r="BQ266" i="1"/>
  <c r="BO266" i="1"/>
  <c r="BN266" i="1"/>
  <c r="BM266" i="1"/>
  <c r="BL266" i="1"/>
  <c r="BK266" i="1"/>
  <c r="BP266" i="1" s="1"/>
  <c r="AT266" i="1"/>
  <c r="AS266" i="1"/>
  <c r="AR266" i="1"/>
  <c r="AQ266" i="1"/>
  <c r="AV266" i="1" s="1"/>
  <c r="AP266" i="1"/>
  <c r="AO266" i="1"/>
  <c r="AN266" i="1"/>
  <c r="AM266" i="1"/>
  <c r="AL266" i="1"/>
  <c r="AK266" i="1"/>
  <c r="AJ266" i="1"/>
  <c r="AI266" i="1"/>
  <c r="AG266" i="1"/>
  <c r="BQ265" i="1"/>
  <c r="BP265" i="1"/>
  <c r="BO265" i="1"/>
  <c r="BN265" i="1"/>
  <c r="BM265" i="1"/>
  <c r="BL265" i="1"/>
  <c r="BK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G265" i="1"/>
  <c r="BQ264" i="1"/>
  <c r="BO264" i="1"/>
  <c r="BN264" i="1"/>
  <c r="BM264" i="1"/>
  <c r="BL264" i="1"/>
  <c r="BK264" i="1"/>
  <c r="BP264" i="1" s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G264" i="1"/>
  <c r="BQ263" i="1"/>
  <c r="BO263" i="1"/>
  <c r="BN263" i="1"/>
  <c r="BM263" i="1"/>
  <c r="BL263" i="1"/>
  <c r="BK263" i="1"/>
  <c r="BP263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G263" i="1"/>
  <c r="BQ262" i="1"/>
  <c r="BO262" i="1"/>
  <c r="BN262" i="1"/>
  <c r="BM262" i="1"/>
  <c r="BL262" i="1"/>
  <c r="BK262" i="1"/>
  <c r="BP262" i="1" s="1"/>
  <c r="AT262" i="1"/>
  <c r="AS262" i="1"/>
  <c r="AR262" i="1"/>
  <c r="AQ262" i="1"/>
  <c r="AV262" i="1" s="1"/>
  <c r="AP262" i="1"/>
  <c r="AO262" i="1"/>
  <c r="AN262" i="1"/>
  <c r="AM262" i="1"/>
  <c r="AL262" i="1"/>
  <c r="AK262" i="1"/>
  <c r="AJ262" i="1"/>
  <c r="AI262" i="1"/>
  <c r="AG262" i="1"/>
  <c r="BQ261" i="1"/>
  <c r="BO261" i="1"/>
  <c r="BN261" i="1"/>
  <c r="BM261" i="1"/>
  <c r="BL261" i="1"/>
  <c r="BK261" i="1"/>
  <c r="BP261" i="1" s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G261" i="1"/>
  <c r="BQ260" i="1"/>
  <c r="BP260" i="1"/>
  <c r="BO260" i="1"/>
  <c r="BN260" i="1"/>
  <c r="BM260" i="1"/>
  <c r="BL260" i="1"/>
  <c r="BK260" i="1"/>
  <c r="AT260" i="1"/>
  <c r="AS260" i="1"/>
  <c r="AR260" i="1"/>
  <c r="AQ260" i="1"/>
  <c r="AP260" i="1"/>
  <c r="AO260" i="1"/>
  <c r="AN260" i="1"/>
  <c r="AM260" i="1"/>
  <c r="AL260" i="1"/>
  <c r="AK260" i="1"/>
  <c r="AJ260" i="1"/>
  <c r="AU260" i="1" s="1"/>
  <c r="AI260" i="1"/>
  <c r="AG260" i="1"/>
  <c r="BQ259" i="1"/>
  <c r="BO259" i="1"/>
  <c r="BN259" i="1"/>
  <c r="BM259" i="1"/>
  <c r="BL259" i="1"/>
  <c r="BK259" i="1"/>
  <c r="BP259" i="1" s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G259" i="1"/>
  <c r="BQ258" i="1"/>
  <c r="BP258" i="1"/>
  <c r="BO258" i="1"/>
  <c r="BN258" i="1"/>
  <c r="BM258" i="1"/>
  <c r="BL258" i="1"/>
  <c r="BK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G258" i="1"/>
  <c r="BQ257" i="1"/>
  <c r="BO257" i="1"/>
  <c r="BN257" i="1"/>
  <c r="BM257" i="1"/>
  <c r="BL257" i="1"/>
  <c r="BK257" i="1"/>
  <c r="BP257" i="1" s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G257" i="1"/>
  <c r="BQ256" i="1"/>
  <c r="BO256" i="1"/>
  <c r="BN256" i="1"/>
  <c r="BM256" i="1"/>
  <c r="BL256" i="1"/>
  <c r="BK256" i="1"/>
  <c r="BP256" i="1" s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G256" i="1"/>
  <c r="BQ255" i="1"/>
  <c r="BO255" i="1"/>
  <c r="BN255" i="1"/>
  <c r="BM255" i="1"/>
  <c r="BL255" i="1"/>
  <c r="BK255" i="1"/>
  <c r="BP255" i="1" s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G255" i="1"/>
  <c r="BQ254" i="1"/>
  <c r="BP254" i="1"/>
  <c r="BO254" i="1"/>
  <c r="BN254" i="1"/>
  <c r="BM254" i="1"/>
  <c r="BL254" i="1"/>
  <c r="BK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G254" i="1"/>
  <c r="BQ253" i="1"/>
  <c r="BO253" i="1"/>
  <c r="BN253" i="1"/>
  <c r="BM253" i="1"/>
  <c r="BL253" i="1"/>
  <c r="BK253" i="1"/>
  <c r="BP253" i="1" s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G253" i="1"/>
  <c r="BQ252" i="1"/>
  <c r="BO252" i="1"/>
  <c r="BN252" i="1"/>
  <c r="BM252" i="1"/>
  <c r="BL252" i="1"/>
  <c r="BK252" i="1"/>
  <c r="BP252" i="1" s="1"/>
  <c r="AT252" i="1"/>
  <c r="AS252" i="1"/>
  <c r="AR252" i="1"/>
  <c r="AQ252" i="1"/>
  <c r="AV252" i="1" s="1"/>
  <c r="AP252" i="1"/>
  <c r="AO252" i="1"/>
  <c r="AN252" i="1"/>
  <c r="AM252" i="1"/>
  <c r="AL252" i="1"/>
  <c r="AK252" i="1"/>
  <c r="AJ252" i="1"/>
  <c r="AI252" i="1"/>
  <c r="AG252" i="1"/>
  <c r="BQ251" i="1"/>
  <c r="BO251" i="1"/>
  <c r="BN251" i="1"/>
  <c r="BM251" i="1"/>
  <c r="BL251" i="1"/>
  <c r="BK251" i="1"/>
  <c r="BP251" i="1" s="1"/>
  <c r="AT251" i="1"/>
  <c r="AS251" i="1"/>
  <c r="AR251" i="1"/>
  <c r="AQ251" i="1"/>
  <c r="AP251" i="1"/>
  <c r="AO251" i="1"/>
  <c r="AN251" i="1"/>
  <c r="AM251" i="1"/>
  <c r="AL251" i="1"/>
  <c r="AU251" i="1" s="1"/>
  <c r="AK251" i="1"/>
  <c r="AJ251" i="1"/>
  <c r="AI251" i="1"/>
  <c r="AG251" i="1"/>
  <c r="BQ250" i="1"/>
  <c r="BO250" i="1"/>
  <c r="BN250" i="1"/>
  <c r="BM250" i="1"/>
  <c r="BL250" i="1"/>
  <c r="BK250" i="1"/>
  <c r="BP250" i="1" s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G250" i="1"/>
  <c r="BQ249" i="1"/>
  <c r="BO249" i="1"/>
  <c r="BN249" i="1"/>
  <c r="BM249" i="1"/>
  <c r="BL249" i="1"/>
  <c r="BK249" i="1"/>
  <c r="BP249" i="1" s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G249" i="1"/>
  <c r="BQ248" i="1"/>
  <c r="BO248" i="1"/>
  <c r="BN248" i="1"/>
  <c r="BM248" i="1"/>
  <c r="BL248" i="1"/>
  <c r="BK248" i="1"/>
  <c r="BP248" i="1" s="1"/>
  <c r="AT248" i="1"/>
  <c r="AS248" i="1"/>
  <c r="AR248" i="1"/>
  <c r="AQ248" i="1"/>
  <c r="AV248" i="1" s="1"/>
  <c r="AP248" i="1"/>
  <c r="AO248" i="1"/>
  <c r="AN248" i="1"/>
  <c r="AM248" i="1"/>
  <c r="AL248" i="1"/>
  <c r="AK248" i="1"/>
  <c r="AJ248" i="1"/>
  <c r="AU248" i="1" s="1"/>
  <c r="AW248" i="1" s="1"/>
  <c r="AI248" i="1"/>
  <c r="AG248" i="1"/>
  <c r="BQ247" i="1"/>
  <c r="BO247" i="1"/>
  <c r="BN247" i="1"/>
  <c r="BM247" i="1"/>
  <c r="BL247" i="1"/>
  <c r="BK247" i="1"/>
  <c r="BP247" i="1" s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G247" i="1"/>
  <c r="BQ246" i="1"/>
  <c r="BP246" i="1"/>
  <c r="BO246" i="1"/>
  <c r="BN246" i="1"/>
  <c r="BM246" i="1"/>
  <c r="BL246" i="1"/>
  <c r="BK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G246" i="1"/>
  <c r="BQ245" i="1"/>
  <c r="BO245" i="1"/>
  <c r="BN245" i="1"/>
  <c r="BM245" i="1"/>
  <c r="BL245" i="1"/>
  <c r="BK245" i="1"/>
  <c r="BP245" i="1" s="1"/>
  <c r="AT245" i="1"/>
  <c r="AS245" i="1"/>
  <c r="AR245" i="1"/>
  <c r="AQ245" i="1"/>
  <c r="AP245" i="1"/>
  <c r="AO245" i="1"/>
  <c r="AN245" i="1"/>
  <c r="AM245" i="1"/>
  <c r="AL245" i="1"/>
  <c r="AK245" i="1"/>
  <c r="AJ245" i="1"/>
  <c r="AU245" i="1" s="1"/>
  <c r="AI245" i="1"/>
  <c r="AG245" i="1"/>
  <c r="BQ244" i="1"/>
  <c r="BP244" i="1"/>
  <c r="BO244" i="1"/>
  <c r="BN244" i="1"/>
  <c r="BM244" i="1"/>
  <c r="BL244" i="1"/>
  <c r="BK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G244" i="1"/>
  <c r="BQ243" i="1"/>
  <c r="BO243" i="1"/>
  <c r="BN243" i="1"/>
  <c r="BM243" i="1"/>
  <c r="BL243" i="1"/>
  <c r="BK243" i="1"/>
  <c r="BP243" i="1" s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G243" i="1"/>
  <c r="BQ242" i="1"/>
  <c r="BO242" i="1"/>
  <c r="BN242" i="1"/>
  <c r="BM242" i="1"/>
  <c r="BL242" i="1"/>
  <c r="BK242" i="1"/>
  <c r="BP242" i="1" s="1"/>
  <c r="AT242" i="1"/>
  <c r="AS242" i="1"/>
  <c r="AR242" i="1"/>
  <c r="AQ242" i="1"/>
  <c r="AV242" i="1" s="1"/>
  <c r="AP242" i="1"/>
  <c r="AO242" i="1"/>
  <c r="AN242" i="1"/>
  <c r="AM242" i="1"/>
  <c r="AL242" i="1"/>
  <c r="AK242" i="1"/>
  <c r="AJ242" i="1"/>
  <c r="AI242" i="1"/>
  <c r="AG242" i="1"/>
  <c r="BQ241" i="1"/>
  <c r="BO241" i="1"/>
  <c r="BN241" i="1"/>
  <c r="BM241" i="1"/>
  <c r="BL241" i="1"/>
  <c r="BK241" i="1"/>
  <c r="BP241" i="1" s="1"/>
  <c r="AT241" i="1"/>
  <c r="AS241" i="1"/>
  <c r="AR241" i="1"/>
  <c r="AQ241" i="1"/>
  <c r="AP241" i="1"/>
  <c r="AO241" i="1"/>
  <c r="AN241" i="1"/>
  <c r="AM241" i="1"/>
  <c r="AU241" i="1" s="1"/>
  <c r="AL241" i="1"/>
  <c r="AK241" i="1"/>
  <c r="AJ241" i="1"/>
  <c r="AI241" i="1"/>
  <c r="AG241" i="1"/>
  <c r="BQ240" i="1"/>
  <c r="BO240" i="1"/>
  <c r="BN240" i="1"/>
  <c r="BM240" i="1"/>
  <c r="BL240" i="1"/>
  <c r="BK240" i="1"/>
  <c r="BP240" i="1" s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G240" i="1"/>
  <c r="BQ239" i="1"/>
  <c r="BO239" i="1"/>
  <c r="BN239" i="1"/>
  <c r="BM239" i="1"/>
  <c r="BL239" i="1"/>
  <c r="BK239" i="1"/>
  <c r="BP239" i="1" s="1"/>
  <c r="AT239" i="1"/>
  <c r="AS239" i="1"/>
  <c r="AR239" i="1"/>
  <c r="AQ239" i="1"/>
  <c r="AV239" i="1" s="1"/>
  <c r="AP239" i="1"/>
  <c r="AO239" i="1"/>
  <c r="AN239" i="1"/>
  <c r="AM239" i="1"/>
  <c r="AL239" i="1"/>
  <c r="AK239" i="1"/>
  <c r="AJ239" i="1"/>
  <c r="AU239" i="1" s="1"/>
  <c r="AW239" i="1" s="1"/>
  <c r="AI239" i="1"/>
  <c r="AG239" i="1"/>
  <c r="BQ238" i="1"/>
  <c r="BO238" i="1"/>
  <c r="BN238" i="1"/>
  <c r="BM238" i="1"/>
  <c r="BL238" i="1"/>
  <c r="BK238" i="1"/>
  <c r="BP238" i="1" s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G238" i="1"/>
  <c r="BQ237" i="1"/>
  <c r="BO237" i="1"/>
  <c r="BN237" i="1"/>
  <c r="BM237" i="1"/>
  <c r="BL237" i="1"/>
  <c r="BK237" i="1"/>
  <c r="BP237" i="1" s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G237" i="1"/>
  <c r="BQ236" i="1"/>
  <c r="BO236" i="1"/>
  <c r="BN236" i="1"/>
  <c r="BM236" i="1"/>
  <c r="BL236" i="1"/>
  <c r="BK236" i="1"/>
  <c r="BP236" i="1" s="1"/>
  <c r="AT236" i="1"/>
  <c r="AS236" i="1"/>
  <c r="AR236" i="1"/>
  <c r="AQ236" i="1"/>
  <c r="AP236" i="1"/>
  <c r="AO236" i="1"/>
  <c r="AN236" i="1"/>
  <c r="AM236" i="1"/>
  <c r="AL236" i="1"/>
  <c r="AK236" i="1"/>
  <c r="AU236" i="1" s="1"/>
  <c r="AJ236" i="1"/>
  <c r="AI236" i="1"/>
  <c r="AG236" i="1"/>
  <c r="BQ235" i="1"/>
  <c r="BO235" i="1"/>
  <c r="BN235" i="1"/>
  <c r="BM235" i="1"/>
  <c r="BL235" i="1"/>
  <c r="BK235" i="1"/>
  <c r="BP235" i="1" s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G235" i="1"/>
  <c r="BQ234" i="1"/>
  <c r="BO234" i="1"/>
  <c r="BN234" i="1"/>
  <c r="BM234" i="1"/>
  <c r="BL234" i="1"/>
  <c r="BK234" i="1"/>
  <c r="BP234" i="1" s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G234" i="1"/>
  <c r="BQ233" i="1"/>
  <c r="BP233" i="1"/>
  <c r="BO233" i="1"/>
  <c r="BN233" i="1"/>
  <c r="BM233" i="1"/>
  <c r="BL233" i="1"/>
  <c r="BK233" i="1"/>
  <c r="AT233" i="1"/>
  <c r="AS233" i="1"/>
  <c r="AR233" i="1"/>
  <c r="AQ233" i="1"/>
  <c r="AP233" i="1"/>
  <c r="AO233" i="1"/>
  <c r="AN233" i="1"/>
  <c r="AM233" i="1"/>
  <c r="AL233" i="1"/>
  <c r="AU233" i="1" s="1"/>
  <c r="AK233" i="1"/>
  <c r="AJ233" i="1"/>
  <c r="AI233" i="1"/>
  <c r="AG233" i="1"/>
  <c r="BQ232" i="1"/>
  <c r="BO232" i="1"/>
  <c r="BN232" i="1"/>
  <c r="BM232" i="1"/>
  <c r="BL232" i="1"/>
  <c r="BK232" i="1"/>
  <c r="BP232" i="1" s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G232" i="1"/>
  <c r="BQ231" i="1"/>
  <c r="BO231" i="1"/>
  <c r="BN231" i="1"/>
  <c r="BM231" i="1"/>
  <c r="BL231" i="1"/>
  <c r="BK231" i="1"/>
  <c r="BP231" i="1" s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G231" i="1"/>
  <c r="BQ230" i="1"/>
  <c r="BP230" i="1"/>
  <c r="BO230" i="1"/>
  <c r="BN230" i="1"/>
  <c r="BM230" i="1"/>
  <c r="BL230" i="1"/>
  <c r="BK230" i="1"/>
  <c r="AT230" i="1"/>
  <c r="AS230" i="1"/>
  <c r="AR230" i="1"/>
  <c r="AQ230" i="1"/>
  <c r="AP230" i="1"/>
  <c r="AO230" i="1"/>
  <c r="AN230" i="1"/>
  <c r="AM230" i="1"/>
  <c r="AL230" i="1"/>
  <c r="AK230" i="1"/>
  <c r="AJ230" i="1"/>
  <c r="AU230" i="1" s="1"/>
  <c r="AI230" i="1"/>
  <c r="AG230" i="1"/>
  <c r="BQ229" i="1"/>
  <c r="BO229" i="1"/>
  <c r="BN229" i="1"/>
  <c r="BM229" i="1"/>
  <c r="BL229" i="1"/>
  <c r="BK229" i="1"/>
  <c r="BP229" i="1" s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G229" i="1"/>
  <c r="BQ228" i="1"/>
  <c r="BO228" i="1"/>
  <c r="BN228" i="1"/>
  <c r="BM228" i="1"/>
  <c r="BL228" i="1"/>
  <c r="BK228" i="1"/>
  <c r="BP228" i="1" s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G228" i="1"/>
  <c r="BQ227" i="1"/>
  <c r="BP227" i="1"/>
  <c r="BO227" i="1"/>
  <c r="BN227" i="1"/>
  <c r="BM227" i="1"/>
  <c r="BL227" i="1"/>
  <c r="BK227" i="1"/>
  <c r="AT227" i="1"/>
  <c r="AS227" i="1"/>
  <c r="AR227" i="1"/>
  <c r="AQ227" i="1"/>
  <c r="AV227" i="1" s="1"/>
  <c r="AP227" i="1"/>
  <c r="AO227" i="1"/>
  <c r="AN227" i="1"/>
  <c r="AM227" i="1"/>
  <c r="AL227" i="1"/>
  <c r="AK227" i="1"/>
  <c r="AJ227" i="1"/>
  <c r="AI227" i="1"/>
  <c r="AG227" i="1"/>
  <c r="BQ226" i="1"/>
  <c r="BP226" i="1"/>
  <c r="BO226" i="1"/>
  <c r="BN226" i="1"/>
  <c r="BM226" i="1"/>
  <c r="BL226" i="1"/>
  <c r="BK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G226" i="1"/>
  <c r="BQ225" i="1"/>
  <c r="BO225" i="1"/>
  <c r="BN225" i="1"/>
  <c r="BM225" i="1"/>
  <c r="BL225" i="1"/>
  <c r="BK225" i="1"/>
  <c r="BP225" i="1" s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G225" i="1"/>
  <c r="BQ224" i="1"/>
  <c r="BP224" i="1"/>
  <c r="BO224" i="1"/>
  <c r="BN224" i="1"/>
  <c r="BM224" i="1"/>
  <c r="BL224" i="1"/>
  <c r="BK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G224" i="1"/>
  <c r="BQ223" i="1"/>
  <c r="BO223" i="1"/>
  <c r="BN223" i="1"/>
  <c r="BM223" i="1"/>
  <c r="BL223" i="1"/>
  <c r="BK223" i="1"/>
  <c r="BP223" i="1" s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G223" i="1"/>
  <c r="BQ222" i="1"/>
  <c r="BO222" i="1"/>
  <c r="BN222" i="1"/>
  <c r="BM222" i="1"/>
  <c r="BL222" i="1"/>
  <c r="BK222" i="1"/>
  <c r="BP222" i="1" s="1"/>
  <c r="AT222" i="1"/>
  <c r="AS222" i="1"/>
  <c r="AR222" i="1"/>
  <c r="AQ222" i="1"/>
  <c r="AP222" i="1"/>
  <c r="AO222" i="1"/>
  <c r="AN222" i="1"/>
  <c r="AM222" i="1"/>
  <c r="AL222" i="1"/>
  <c r="AK222" i="1"/>
  <c r="AU222" i="1" s="1"/>
  <c r="AJ222" i="1"/>
  <c r="AI222" i="1"/>
  <c r="AG222" i="1"/>
  <c r="BQ221" i="1"/>
  <c r="BP221" i="1"/>
  <c r="BO221" i="1"/>
  <c r="BN221" i="1"/>
  <c r="BM221" i="1"/>
  <c r="BL221" i="1"/>
  <c r="BK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G221" i="1"/>
  <c r="BQ220" i="1"/>
  <c r="BO220" i="1"/>
  <c r="BN220" i="1"/>
  <c r="BM220" i="1"/>
  <c r="BL220" i="1"/>
  <c r="BK220" i="1"/>
  <c r="BP220" i="1" s="1"/>
  <c r="AV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G220" i="1"/>
  <c r="BQ219" i="1"/>
  <c r="BO219" i="1"/>
  <c r="BN219" i="1"/>
  <c r="BM219" i="1"/>
  <c r="BL219" i="1"/>
  <c r="BK219" i="1"/>
  <c r="BP219" i="1" s="1"/>
  <c r="BC219" i="1"/>
  <c r="AT219" i="1"/>
  <c r="AS219" i="1"/>
  <c r="AV219" i="1" s="1"/>
  <c r="AR219" i="1"/>
  <c r="AQ219" i="1"/>
  <c r="AP219" i="1"/>
  <c r="AO219" i="1"/>
  <c r="AN219" i="1"/>
  <c r="AM219" i="1"/>
  <c r="AL219" i="1"/>
  <c r="AK219" i="1"/>
  <c r="AJ219" i="1"/>
  <c r="AI219" i="1"/>
  <c r="AG219" i="1"/>
  <c r="BQ218" i="1"/>
  <c r="BO218" i="1"/>
  <c r="BN218" i="1"/>
  <c r="BM218" i="1"/>
  <c r="BL218" i="1"/>
  <c r="BK218" i="1"/>
  <c r="BP218" i="1" s="1"/>
  <c r="BC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G218" i="1"/>
  <c r="BQ217" i="1"/>
  <c r="BP217" i="1"/>
  <c r="BO217" i="1"/>
  <c r="BN217" i="1"/>
  <c r="BM217" i="1"/>
  <c r="BL217" i="1"/>
  <c r="BK217" i="1"/>
  <c r="BC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G217" i="1"/>
  <c r="BQ216" i="1"/>
  <c r="BO216" i="1"/>
  <c r="BN216" i="1"/>
  <c r="BM216" i="1"/>
  <c r="BL216" i="1"/>
  <c r="BK216" i="1"/>
  <c r="BP216" i="1" s="1"/>
  <c r="BC216" i="1"/>
  <c r="AT216" i="1"/>
  <c r="AS216" i="1"/>
  <c r="AR216" i="1"/>
  <c r="AV216" i="1" s="1"/>
  <c r="AQ216" i="1"/>
  <c r="AP216" i="1"/>
  <c r="AO216" i="1"/>
  <c r="AN216" i="1"/>
  <c r="AM216" i="1"/>
  <c r="AL216" i="1"/>
  <c r="AK216" i="1"/>
  <c r="AJ216" i="1"/>
  <c r="AI216" i="1"/>
  <c r="AG216" i="1"/>
  <c r="BQ215" i="1"/>
  <c r="BO215" i="1"/>
  <c r="BN215" i="1"/>
  <c r="BM215" i="1"/>
  <c r="BL215" i="1"/>
  <c r="BK215" i="1"/>
  <c r="BP215" i="1" s="1"/>
  <c r="BC215" i="1"/>
  <c r="AV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G215" i="1"/>
  <c r="BQ214" i="1"/>
  <c r="BP214" i="1"/>
  <c r="BO214" i="1"/>
  <c r="BN214" i="1"/>
  <c r="BM214" i="1"/>
  <c r="BL214" i="1"/>
  <c r="BK214" i="1"/>
  <c r="BC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G214" i="1"/>
  <c r="BQ213" i="1"/>
  <c r="BO213" i="1"/>
  <c r="BN213" i="1"/>
  <c r="BM213" i="1"/>
  <c r="BL213" i="1"/>
  <c r="BK213" i="1"/>
  <c r="BP213" i="1" s="1"/>
  <c r="BC213" i="1"/>
  <c r="AT213" i="1"/>
  <c r="AS213" i="1"/>
  <c r="AR213" i="1"/>
  <c r="AQ213" i="1"/>
  <c r="AV213" i="1" s="1"/>
  <c r="AP213" i="1"/>
  <c r="AO213" i="1"/>
  <c r="AN213" i="1"/>
  <c r="AM213" i="1"/>
  <c r="AL213" i="1"/>
  <c r="AK213" i="1"/>
  <c r="AJ213" i="1"/>
  <c r="AI213" i="1"/>
  <c r="AG213" i="1"/>
  <c r="BQ212" i="1"/>
  <c r="BO212" i="1"/>
  <c r="BN212" i="1"/>
  <c r="BM212" i="1"/>
  <c r="BL212" i="1"/>
  <c r="BK212" i="1"/>
  <c r="BP212" i="1" s="1"/>
  <c r="BC212" i="1"/>
  <c r="AT212" i="1"/>
  <c r="AS212" i="1"/>
  <c r="AR212" i="1"/>
  <c r="AV212" i="1" s="1"/>
  <c r="AQ212" i="1"/>
  <c r="AP212" i="1"/>
  <c r="AO212" i="1"/>
  <c r="AN212" i="1"/>
  <c r="AM212" i="1"/>
  <c r="AL212" i="1"/>
  <c r="AK212" i="1"/>
  <c r="AJ212" i="1"/>
  <c r="AI212" i="1"/>
  <c r="AG212" i="1"/>
  <c r="BQ211" i="1"/>
  <c r="BO211" i="1"/>
  <c r="BN211" i="1"/>
  <c r="BM211" i="1"/>
  <c r="BL211" i="1"/>
  <c r="BK211" i="1"/>
  <c r="BP211" i="1" s="1"/>
  <c r="BC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G211" i="1"/>
  <c r="BQ210" i="1"/>
  <c r="BO210" i="1"/>
  <c r="BN210" i="1"/>
  <c r="BM210" i="1"/>
  <c r="BL210" i="1"/>
  <c r="BK210" i="1"/>
  <c r="BP210" i="1" s="1"/>
  <c r="BC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G210" i="1"/>
  <c r="BQ209" i="1"/>
  <c r="BO209" i="1"/>
  <c r="BN209" i="1"/>
  <c r="BM209" i="1"/>
  <c r="BL209" i="1"/>
  <c r="BK209" i="1"/>
  <c r="BP209" i="1" s="1"/>
  <c r="BC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G209" i="1"/>
  <c r="BQ208" i="1"/>
  <c r="BO208" i="1"/>
  <c r="BN208" i="1"/>
  <c r="BM208" i="1"/>
  <c r="BL208" i="1"/>
  <c r="BK208" i="1"/>
  <c r="BP208" i="1" s="1"/>
  <c r="BC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G208" i="1"/>
  <c r="BQ207" i="1"/>
  <c r="BO207" i="1"/>
  <c r="BN207" i="1"/>
  <c r="BM207" i="1"/>
  <c r="BL207" i="1"/>
  <c r="BK207" i="1"/>
  <c r="BP207" i="1" s="1"/>
  <c r="BC207" i="1"/>
  <c r="AT207" i="1"/>
  <c r="AS207" i="1"/>
  <c r="AR207" i="1"/>
  <c r="AQ207" i="1"/>
  <c r="AV207" i="1" s="1"/>
  <c r="AP207" i="1"/>
  <c r="AO207" i="1"/>
  <c r="AN207" i="1"/>
  <c r="AM207" i="1"/>
  <c r="AL207" i="1"/>
  <c r="AK207" i="1"/>
  <c r="AJ207" i="1"/>
  <c r="AI207" i="1"/>
  <c r="AG207" i="1"/>
  <c r="BQ206" i="1"/>
  <c r="BP206" i="1"/>
  <c r="BO206" i="1"/>
  <c r="BN206" i="1"/>
  <c r="BM206" i="1"/>
  <c r="BL206" i="1"/>
  <c r="BK206" i="1"/>
  <c r="BC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G206" i="1"/>
  <c r="BQ205" i="1"/>
  <c r="BO205" i="1"/>
  <c r="BN205" i="1"/>
  <c r="BM205" i="1"/>
  <c r="BL205" i="1"/>
  <c r="BK205" i="1"/>
  <c r="BP205" i="1" s="1"/>
  <c r="BC205" i="1"/>
  <c r="AT205" i="1"/>
  <c r="AS205" i="1"/>
  <c r="AR205" i="1"/>
  <c r="AQ205" i="1"/>
  <c r="AP205" i="1"/>
  <c r="AO205" i="1"/>
  <c r="AN205" i="1"/>
  <c r="AM205" i="1"/>
  <c r="AL205" i="1"/>
  <c r="AK205" i="1"/>
  <c r="AJ205" i="1"/>
  <c r="AX205" i="1" s="1"/>
  <c r="AI205" i="1"/>
  <c r="AG205" i="1"/>
  <c r="BQ204" i="1"/>
  <c r="BO204" i="1"/>
  <c r="BN204" i="1"/>
  <c r="BM204" i="1"/>
  <c r="BL204" i="1"/>
  <c r="BK204" i="1"/>
  <c r="BP204" i="1" s="1"/>
  <c r="AT204" i="1"/>
  <c r="AS204" i="1"/>
  <c r="AR204" i="1"/>
  <c r="AQ204" i="1"/>
  <c r="AV204" i="1" s="1"/>
  <c r="AP204" i="1"/>
  <c r="AO204" i="1"/>
  <c r="AN204" i="1"/>
  <c r="AM204" i="1"/>
  <c r="AL204" i="1"/>
  <c r="AK204" i="1"/>
  <c r="AJ204" i="1"/>
  <c r="AI204" i="1"/>
  <c r="AG204" i="1"/>
  <c r="BQ203" i="1"/>
  <c r="BP203" i="1"/>
  <c r="BO203" i="1"/>
  <c r="BN203" i="1"/>
  <c r="BM203" i="1"/>
  <c r="BL203" i="1"/>
  <c r="BK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G203" i="1"/>
  <c r="BQ202" i="1"/>
  <c r="BO202" i="1"/>
  <c r="BN202" i="1"/>
  <c r="BM202" i="1"/>
  <c r="BL202" i="1"/>
  <c r="BK202" i="1"/>
  <c r="BP202" i="1" s="1"/>
  <c r="AV202" i="1"/>
  <c r="AT202" i="1"/>
  <c r="AS202" i="1"/>
  <c r="AR202" i="1"/>
  <c r="AQ202" i="1"/>
  <c r="AP202" i="1"/>
  <c r="AO202" i="1"/>
  <c r="AN202" i="1"/>
  <c r="AM202" i="1"/>
  <c r="AL202" i="1"/>
  <c r="AK202" i="1"/>
  <c r="AJ202" i="1"/>
  <c r="AX202" i="1" s="1"/>
  <c r="AI202" i="1"/>
  <c r="AG202" i="1"/>
  <c r="BQ201" i="1"/>
  <c r="BO201" i="1"/>
  <c r="BN201" i="1"/>
  <c r="BM201" i="1"/>
  <c r="BL201" i="1"/>
  <c r="BK201" i="1"/>
  <c r="BP201" i="1" s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G201" i="1"/>
  <c r="BQ200" i="1"/>
  <c r="BO200" i="1"/>
  <c r="BN200" i="1"/>
  <c r="BM200" i="1"/>
  <c r="BL200" i="1"/>
  <c r="BK200" i="1"/>
  <c r="BP200" i="1" s="1"/>
  <c r="AT200" i="1"/>
  <c r="AS200" i="1"/>
  <c r="AV200" i="1" s="1"/>
  <c r="AR200" i="1"/>
  <c r="AQ200" i="1"/>
  <c r="AP200" i="1"/>
  <c r="AO200" i="1"/>
  <c r="AN200" i="1"/>
  <c r="AM200" i="1"/>
  <c r="AL200" i="1"/>
  <c r="AK200" i="1"/>
  <c r="AJ200" i="1"/>
  <c r="AI200" i="1"/>
  <c r="AG200" i="1"/>
  <c r="BQ199" i="1"/>
  <c r="BO199" i="1"/>
  <c r="BN199" i="1"/>
  <c r="BM199" i="1"/>
  <c r="BL199" i="1"/>
  <c r="BK199" i="1"/>
  <c r="BP199" i="1" s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G199" i="1"/>
  <c r="BQ198" i="1"/>
  <c r="BO198" i="1"/>
  <c r="BN198" i="1"/>
  <c r="BM198" i="1"/>
  <c r="BL198" i="1"/>
  <c r="BK198" i="1"/>
  <c r="BP198" i="1" s="1"/>
  <c r="AT198" i="1"/>
  <c r="AS198" i="1"/>
  <c r="AR198" i="1"/>
  <c r="AQ198" i="1"/>
  <c r="AV198" i="1" s="1"/>
  <c r="AP198" i="1"/>
  <c r="AO198" i="1"/>
  <c r="AN198" i="1"/>
  <c r="AM198" i="1"/>
  <c r="AL198" i="1"/>
  <c r="AK198" i="1"/>
  <c r="AJ198" i="1"/>
  <c r="AI198" i="1"/>
  <c r="AG198" i="1"/>
  <c r="BQ197" i="1"/>
  <c r="BP197" i="1"/>
  <c r="BO197" i="1"/>
  <c r="BN197" i="1"/>
  <c r="BM197" i="1"/>
  <c r="BL197" i="1"/>
  <c r="BK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G197" i="1"/>
  <c r="BQ196" i="1"/>
  <c r="BO196" i="1"/>
  <c r="BN196" i="1"/>
  <c r="BM196" i="1"/>
  <c r="BL196" i="1"/>
  <c r="BK196" i="1"/>
  <c r="BP196" i="1" s="1"/>
  <c r="AV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G196" i="1"/>
  <c r="BQ195" i="1"/>
  <c r="BO195" i="1"/>
  <c r="BN195" i="1"/>
  <c r="BM195" i="1"/>
  <c r="BL195" i="1"/>
  <c r="BK195" i="1"/>
  <c r="BP195" i="1" s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G195" i="1"/>
  <c r="BQ194" i="1"/>
  <c r="BP194" i="1"/>
  <c r="BO194" i="1"/>
  <c r="BN194" i="1"/>
  <c r="BM194" i="1"/>
  <c r="BL194" i="1"/>
  <c r="BK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G194" i="1"/>
  <c r="BQ193" i="1"/>
  <c r="BO193" i="1"/>
  <c r="BN193" i="1"/>
  <c r="BM193" i="1"/>
  <c r="BL193" i="1"/>
  <c r="BK193" i="1"/>
  <c r="BP193" i="1" s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G193" i="1"/>
  <c r="BQ192" i="1"/>
  <c r="BO192" i="1"/>
  <c r="BN192" i="1"/>
  <c r="BM192" i="1"/>
  <c r="BL192" i="1"/>
  <c r="BK192" i="1"/>
  <c r="BP192" i="1" s="1"/>
  <c r="AT192" i="1"/>
  <c r="AS192" i="1"/>
  <c r="AR192" i="1"/>
  <c r="AQ192" i="1"/>
  <c r="AV192" i="1" s="1"/>
  <c r="AP192" i="1"/>
  <c r="AO192" i="1"/>
  <c r="AN192" i="1"/>
  <c r="AM192" i="1"/>
  <c r="AL192" i="1"/>
  <c r="AK192" i="1"/>
  <c r="AJ192" i="1"/>
  <c r="AI192" i="1"/>
  <c r="AG192" i="1"/>
  <c r="BQ191" i="1"/>
  <c r="BP191" i="1"/>
  <c r="BO191" i="1"/>
  <c r="BN191" i="1"/>
  <c r="BM191" i="1"/>
  <c r="BL191" i="1"/>
  <c r="BK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G191" i="1"/>
  <c r="BQ190" i="1"/>
  <c r="BO190" i="1"/>
  <c r="BN190" i="1"/>
  <c r="BM190" i="1"/>
  <c r="BL190" i="1"/>
  <c r="BK190" i="1"/>
  <c r="BP190" i="1" s="1"/>
  <c r="AV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G190" i="1"/>
  <c r="BQ189" i="1"/>
  <c r="BO189" i="1"/>
  <c r="BN189" i="1"/>
  <c r="BM189" i="1"/>
  <c r="BL189" i="1"/>
  <c r="BK189" i="1"/>
  <c r="BP189" i="1" s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G189" i="1"/>
  <c r="BQ188" i="1"/>
  <c r="BO188" i="1"/>
  <c r="BN188" i="1"/>
  <c r="BM188" i="1"/>
  <c r="BL188" i="1"/>
  <c r="BK188" i="1"/>
  <c r="BP188" i="1" s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G188" i="1"/>
  <c r="BQ187" i="1"/>
  <c r="BO187" i="1"/>
  <c r="BN187" i="1"/>
  <c r="BM187" i="1"/>
  <c r="BL187" i="1"/>
  <c r="BK187" i="1"/>
  <c r="BP187" i="1" s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G187" i="1"/>
  <c r="BQ186" i="1"/>
  <c r="BO186" i="1"/>
  <c r="BN186" i="1"/>
  <c r="BM186" i="1"/>
  <c r="BL186" i="1"/>
  <c r="BK186" i="1"/>
  <c r="BP186" i="1" s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G186" i="1"/>
  <c r="BQ185" i="1"/>
  <c r="BO185" i="1"/>
  <c r="BN185" i="1"/>
  <c r="BM185" i="1"/>
  <c r="BL185" i="1"/>
  <c r="BK185" i="1"/>
  <c r="BP185" i="1" s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G185" i="1"/>
  <c r="BQ184" i="1"/>
  <c r="BO184" i="1"/>
  <c r="BN184" i="1"/>
  <c r="BM184" i="1"/>
  <c r="BL184" i="1"/>
  <c r="BK184" i="1"/>
  <c r="BP184" i="1" s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G184" i="1"/>
  <c r="BQ183" i="1"/>
  <c r="BO183" i="1"/>
  <c r="BN183" i="1"/>
  <c r="BM183" i="1"/>
  <c r="BL183" i="1"/>
  <c r="BK183" i="1"/>
  <c r="BP183" i="1" s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G183" i="1"/>
  <c r="BQ182" i="1"/>
  <c r="BO182" i="1"/>
  <c r="BN182" i="1"/>
  <c r="BM182" i="1"/>
  <c r="BL182" i="1"/>
  <c r="BK182" i="1"/>
  <c r="BP182" i="1" s="1"/>
  <c r="AT182" i="1"/>
  <c r="AS182" i="1"/>
  <c r="AV182" i="1" s="1"/>
  <c r="AR182" i="1"/>
  <c r="AQ182" i="1"/>
  <c r="AP182" i="1"/>
  <c r="AO182" i="1"/>
  <c r="AN182" i="1"/>
  <c r="AM182" i="1"/>
  <c r="AL182" i="1"/>
  <c r="AK182" i="1"/>
  <c r="AJ182" i="1"/>
  <c r="AI182" i="1"/>
  <c r="AG182" i="1"/>
  <c r="BQ181" i="1"/>
  <c r="BO181" i="1"/>
  <c r="BN181" i="1"/>
  <c r="BM181" i="1"/>
  <c r="BL181" i="1"/>
  <c r="BK181" i="1"/>
  <c r="BP181" i="1" s="1"/>
  <c r="AT181" i="1"/>
  <c r="AS181" i="1"/>
  <c r="AV181" i="1" s="1"/>
  <c r="AR181" i="1"/>
  <c r="AQ181" i="1"/>
  <c r="AP181" i="1"/>
  <c r="AO181" i="1"/>
  <c r="AN181" i="1"/>
  <c r="AM181" i="1"/>
  <c r="AL181" i="1"/>
  <c r="AK181" i="1"/>
  <c r="AJ181" i="1"/>
  <c r="AI181" i="1"/>
  <c r="AG181" i="1"/>
  <c r="BQ180" i="1"/>
  <c r="BO180" i="1"/>
  <c r="BN180" i="1"/>
  <c r="BM180" i="1"/>
  <c r="BL180" i="1"/>
  <c r="BK180" i="1"/>
  <c r="BP180" i="1" s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G180" i="1"/>
  <c r="BQ179" i="1"/>
  <c r="BO179" i="1"/>
  <c r="BN179" i="1"/>
  <c r="BM179" i="1"/>
  <c r="BL179" i="1"/>
  <c r="BK179" i="1"/>
  <c r="BP179" i="1" s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G179" i="1"/>
  <c r="BQ178" i="1"/>
  <c r="BO178" i="1"/>
  <c r="BN178" i="1"/>
  <c r="BM178" i="1"/>
  <c r="BL178" i="1"/>
  <c r="BK178" i="1"/>
  <c r="BP178" i="1" s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G178" i="1"/>
  <c r="BQ177" i="1"/>
  <c r="BO177" i="1"/>
  <c r="BN177" i="1"/>
  <c r="BM177" i="1"/>
  <c r="BL177" i="1"/>
  <c r="BK177" i="1"/>
  <c r="BP177" i="1" s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G177" i="1"/>
  <c r="BQ176" i="1"/>
  <c r="BO176" i="1"/>
  <c r="BN176" i="1"/>
  <c r="BM176" i="1"/>
  <c r="BL176" i="1"/>
  <c r="BK176" i="1"/>
  <c r="BP176" i="1" s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G176" i="1"/>
  <c r="BQ175" i="1"/>
  <c r="BO175" i="1"/>
  <c r="BN175" i="1"/>
  <c r="BM175" i="1"/>
  <c r="BL175" i="1"/>
  <c r="BK175" i="1"/>
  <c r="BP175" i="1" s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G175" i="1"/>
  <c r="BQ174" i="1"/>
  <c r="BO174" i="1"/>
  <c r="BN174" i="1"/>
  <c r="BM174" i="1"/>
  <c r="BL174" i="1"/>
  <c r="BK174" i="1"/>
  <c r="BP174" i="1" s="1"/>
  <c r="BC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G174" i="1"/>
  <c r="BQ173" i="1"/>
  <c r="BO173" i="1"/>
  <c r="BN173" i="1"/>
  <c r="BM173" i="1"/>
  <c r="BL173" i="1"/>
  <c r="BK173" i="1"/>
  <c r="BP173" i="1" s="1"/>
  <c r="BC173" i="1"/>
  <c r="AT173" i="1"/>
  <c r="AS173" i="1"/>
  <c r="AV173" i="1" s="1"/>
  <c r="AR173" i="1"/>
  <c r="AQ173" i="1"/>
  <c r="AP173" i="1"/>
  <c r="AO173" i="1"/>
  <c r="AN173" i="1"/>
  <c r="AM173" i="1"/>
  <c r="AL173" i="1"/>
  <c r="AK173" i="1"/>
  <c r="AJ173" i="1"/>
  <c r="AI173" i="1"/>
  <c r="AG173" i="1"/>
  <c r="BQ172" i="1"/>
  <c r="BO172" i="1"/>
  <c r="BN172" i="1"/>
  <c r="BM172" i="1"/>
  <c r="BL172" i="1"/>
  <c r="BK172" i="1"/>
  <c r="BP172" i="1" s="1"/>
  <c r="BC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G172" i="1"/>
  <c r="BQ171" i="1"/>
  <c r="BP171" i="1"/>
  <c r="BO171" i="1"/>
  <c r="BN171" i="1"/>
  <c r="BM171" i="1"/>
  <c r="BL171" i="1"/>
  <c r="BK171" i="1"/>
  <c r="BC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G171" i="1"/>
  <c r="BQ170" i="1"/>
  <c r="BP170" i="1"/>
  <c r="BO170" i="1"/>
  <c r="BN170" i="1"/>
  <c r="BM170" i="1"/>
  <c r="BL170" i="1"/>
  <c r="BK170" i="1"/>
  <c r="BC170" i="1"/>
  <c r="AT170" i="1"/>
  <c r="AS170" i="1"/>
  <c r="AR170" i="1"/>
  <c r="AQ170" i="1"/>
  <c r="AV170" i="1" s="1"/>
  <c r="AP170" i="1"/>
  <c r="AO170" i="1"/>
  <c r="AN170" i="1"/>
  <c r="AM170" i="1"/>
  <c r="AL170" i="1"/>
  <c r="AK170" i="1"/>
  <c r="AJ170" i="1"/>
  <c r="AI170" i="1"/>
  <c r="AG170" i="1"/>
  <c r="BQ169" i="1"/>
  <c r="BO169" i="1"/>
  <c r="BN169" i="1"/>
  <c r="BM169" i="1"/>
  <c r="BL169" i="1"/>
  <c r="BK169" i="1"/>
  <c r="BP169" i="1" s="1"/>
  <c r="BC169" i="1"/>
  <c r="AT169" i="1"/>
  <c r="AS169" i="1"/>
  <c r="AR169" i="1"/>
  <c r="AQ169" i="1"/>
  <c r="AV169" i="1" s="1"/>
  <c r="AP169" i="1"/>
  <c r="AO169" i="1"/>
  <c r="AN169" i="1"/>
  <c r="AM169" i="1"/>
  <c r="AL169" i="1"/>
  <c r="AK169" i="1"/>
  <c r="AJ169" i="1"/>
  <c r="AI169" i="1"/>
  <c r="AG169" i="1"/>
  <c r="BQ168" i="1"/>
  <c r="BO168" i="1"/>
  <c r="BN168" i="1"/>
  <c r="BM168" i="1"/>
  <c r="BL168" i="1"/>
  <c r="BK168" i="1"/>
  <c r="BP168" i="1" s="1"/>
  <c r="BC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G168" i="1"/>
  <c r="BQ167" i="1"/>
  <c r="BP167" i="1"/>
  <c r="BO167" i="1"/>
  <c r="BN167" i="1"/>
  <c r="BM167" i="1"/>
  <c r="BL167" i="1"/>
  <c r="BK167" i="1"/>
  <c r="BC167" i="1"/>
  <c r="AT167" i="1"/>
  <c r="AS167" i="1"/>
  <c r="AR167" i="1"/>
  <c r="AQ167" i="1"/>
  <c r="AV167" i="1" s="1"/>
  <c r="AP167" i="1"/>
  <c r="AO167" i="1"/>
  <c r="AN167" i="1"/>
  <c r="AM167" i="1"/>
  <c r="AL167" i="1"/>
  <c r="AK167" i="1"/>
  <c r="AJ167" i="1"/>
  <c r="AI167" i="1"/>
  <c r="AG167" i="1"/>
  <c r="BQ166" i="1"/>
  <c r="BP166" i="1"/>
  <c r="BO166" i="1"/>
  <c r="BN166" i="1"/>
  <c r="BM166" i="1"/>
  <c r="BL166" i="1"/>
  <c r="BK166" i="1"/>
  <c r="BC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G166" i="1"/>
  <c r="BQ165" i="1"/>
  <c r="BO165" i="1"/>
  <c r="BN165" i="1"/>
  <c r="BM165" i="1"/>
  <c r="BL165" i="1"/>
  <c r="BK165" i="1"/>
  <c r="BP165" i="1" s="1"/>
  <c r="BC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G165" i="1"/>
  <c r="BQ164" i="1"/>
  <c r="BO164" i="1"/>
  <c r="BN164" i="1"/>
  <c r="BM164" i="1"/>
  <c r="BL164" i="1"/>
  <c r="BK164" i="1"/>
  <c r="BP164" i="1" s="1"/>
  <c r="BC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G164" i="1"/>
  <c r="BQ163" i="1"/>
  <c r="BO163" i="1"/>
  <c r="BN163" i="1"/>
  <c r="BM163" i="1"/>
  <c r="BL163" i="1"/>
  <c r="BK163" i="1"/>
  <c r="BP163" i="1" s="1"/>
  <c r="BC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G163" i="1"/>
  <c r="BQ162" i="1"/>
  <c r="BO162" i="1"/>
  <c r="BN162" i="1"/>
  <c r="BM162" i="1"/>
  <c r="BL162" i="1"/>
  <c r="BK162" i="1"/>
  <c r="BP162" i="1" s="1"/>
  <c r="BC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G162" i="1"/>
  <c r="BQ161" i="1"/>
  <c r="BO161" i="1"/>
  <c r="BN161" i="1"/>
  <c r="BM161" i="1"/>
  <c r="BL161" i="1"/>
  <c r="BK161" i="1"/>
  <c r="BP161" i="1" s="1"/>
  <c r="BC161" i="1"/>
  <c r="AV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G161" i="1"/>
  <c r="BQ160" i="1"/>
  <c r="BO160" i="1"/>
  <c r="BN160" i="1"/>
  <c r="BM160" i="1"/>
  <c r="BL160" i="1"/>
  <c r="BK160" i="1"/>
  <c r="BP160" i="1" s="1"/>
  <c r="BC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G160" i="1"/>
  <c r="BQ159" i="1"/>
  <c r="BP159" i="1"/>
  <c r="BO159" i="1"/>
  <c r="BN159" i="1"/>
  <c r="BM159" i="1"/>
  <c r="BL159" i="1"/>
  <c r="BK159" i="1"/>
  <c r="BC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G159" i="1"/>
  <c r="BQ158" i="1"/>
  <c r="BP158" i="1"/>
  <c r="BO158" i="1"/>
  <c r="BN158" i="1"/>
  <c r="BM158" i="1"/>
  <c r="BL158" i="1"/>
  <c r="BK158" i="1"/>
  <c r="BC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G158" i="1"/>
  <c r="BQ157" i="1"/>
  <c r="BO157" i="1"/>
  <c r="BN157" i="1"/>
  <c r="BM157" i="1"/>
  <c r="BL157" i="1"/>
  <c r="BK157" i="1"/>
  <c r="BP157" i="1" s="1"/>
  <c r="BC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G157" i="1"/>
  <c r="BQ156" i="1"/>
  <c r="BO156" i="1"/>
  <c r="BN156" i="1"/>
  <c r="BM156" i="1"/>
  <c r="BL156" i="1"/>
  <c r="BK156" i="1"/>
  <c r="BP156" i="1" s="1"/>
  <c r="BC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G156" i="1"/>
  <c r="BQ155" i="1"/>
  <c r="BP155" i="1"/>
  <c r="BO155" i="1"/>
  <c r="BN155" i="1"/>
  <c r="BM155" i="1"/>
  <c r="BL155" i="1"/>
  <c r="BK155" i="1"/>
  <c r="BC155" i="1"/>
  <c r="AT155" i="1"/>
  <c r="AV155" i="1" s="1"/>
  <c r="AS155" i="1"/>
  <c r="AR155" i="1"/>
  <c r="AQ155" i="1"/>
  <c r="AP155" i="1"/>
  <c r="AO155" i="1"/>
  <c r="AN155" i="1"/>
  <c r="AM155" i="1"/>
  <c r="AL155" i="1"/>
  <c r="AK155" i="1"/>
  <c r="AJ155" i="1"/>
  <c r="AI155" i="1"/>
  <c r="AG155" i="1"/>
  <c r="BQ154" i="1"/>
  <c r="BO154" i="1"/>
  <c r="BN154" i="1"/>
  <c r="BM154" i="1"/>
  <c r="BL154" i="1"/>
  <c r="BK154" i="1"/>
  <c r="BP154" i="1" s="1"/>
  <c r="BC154" i="1"/>
  <c r="AT154" i="1"/>
  <c r="AS154" i="1"/>
  <c r="AR154" i="1"/>
  <c r="AQ154" i="1"/>
  <c r="AV154" i="1" s="1"/>
  <c r="AP154" i="1"/>
  <c r="AO154" i="1"/>
  <c r="AN154" i="1"/>
  <c r="AM154" i="1"/>
  <c r="AL154" i="1"/>
  <c r="AK154" i="1"/>
  <c r="AJ154" i="1"/>
  <c r="AI154" i="1"/>
  <c r="AG154" i="1"/>
  <c r="BQ153" i="1"/>
  <c r="BO153" i="1"/>
  <c r="BN153" i="1"/>
  <c r="BM153" i="1"/>
  <c r="BL153" i="1"/>
  <c r="BK153" i="1"/>
  <c r="BP153" i="1" s="1"/>
  <c r="BC153" i="1"/>
  <c r="AT153" i="1"/>
  <c r="AS153" i="1"/>
  <c r="AR153" i="1"/>
  <c r="AQ153" i="1"/>
  <c r="AP153" i="1"/>
  <c r="AO153" i="1"/>
  <c r="AN153" i="1"/>
  <c r="AM153" i="1"/>
  <c r="AL153" i="1"/>
  <c r="AK153" i="1"/>
  <c r="AJ153" i="1"/>
  <c r="AU153" i="1" s="1"/>
  <c r="AI153" i="1"/>
  <c r="AG153" i="1"/>
  <c r="BQ152" i="1"/>
  <c r="BP152" i="1"/>
  <c r="BO152" i="1"/>
  <c r="BN152" i="1"/>
  <c r="BM152" i="1"/>
  <c r="BL152" i="1"/>
  <c r="BK152" i="1"/>
  <c r="BC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G152" i="1"/>
  <c r="BQ151" i="1"/>
  <c r="BP151" i="1"/>
  <c r="BO151" i="1"/>
  <c r="BN151" i="1"/>
  <c r="BM151" i="1"/>
  <c r="BL151" i="1"/>
  <c r="BK151" i="1"/>
  <c r="BC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G151" i="1"/>
  <c r="BQ150" i="1"/>
  <c r="BO150" i="1"/>
  <c r="BN150" i="1"/>
  <c r="BM150" i="1"/>
  <c r="BL150" i="1"/>
  <c r="BK150" i="1"/>
  <c r="BP150" i="1" s="1"/>
  <c r="BC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G150" i="1"/>
  <c r="BQ149" i="1"/>
  <c r="BO149" i="1"/>
  <c r="BN149" i="1"/>
  <c r="BM149" i="1"/>
  <c r="BL149" i="1"/>
  <c r="BK149" i="1"/>
  <c r="BP149" i="1" s="1"/>
  <c r="BC149" i="1"/>
  <c r="AV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G149" i="1"/>
  <c r="BQ148" i="1"/>
  <c r="BO148" i="1"/>
  <c r="BN148" i="1"/>
  <c r="BM148" i="1"/>
  <c r="BL148" i="1"/>
  <c r="BK148" i="1"/>
  <c r="BP148" i="1" s="1"/>
  <c r="BC148" i="1"/>
  <c r="AT148" i="1"/>
  <c r="AS148" i="1"/>
  <c r="AR148" i="1"/>
  <c r="AQ148" i="1"/>
  <c r="AV148" i="1" s="1"/>
  <c r="AP148" i="1"/>
  <c r="AO148" i="1"/>
  <c r="AN148" i="1"/>
  <c r="AM148" i="1"/>
  <c r="AL148" i="1"/>
  <c r="AK148" i="1"/>
  <c r="AJ148" i="1"/>
  <c r="AI148" i="1"/>
  <c r="AG148" i="1"/>
  <c r="BQ147" i="1"/>
  <c r="BP147" i="1"/>
  <c r="BO147" i="1"/>
  <c r="BN147" i="1"/>
  <c r="BM147" i="1"/>
  <c r="BL147" i="1"/>
  <c r="BK147" i="1"/>
  <c r="BC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G147" i="1"/>
  <c r="BQ146" i="1"/>
  <c r="BO146" i="1"/>
  <c r="BN146" i="1"/>
  <c r="BM146" i="1"/>
  <c r="BL146" i="1"/>
  <c r="BK146" i="1"/>
  <c r="BP146" i="1" s="1"/>
  <c r="BC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G146" i="1"/>
  <c r="BQ145" i="1"/>
  <c r="BO145" i="1"/>
  <c r="BN145" i="1"/>
  <c r="BM145" i="1"/>
  <c r="BL145" i="1"/>
  <c r="BK145" i="1"/>
  <c r="BP145" i="1" s="1"/>
  <c r="BC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G145" i="1"/>
  <c r="BQ144" i="1"/>
  <c r="BO144" i="1"/>
  <c r="BN144" i="1"/>
  <c r="BM144" i="1"/>
  <c r="BL144" i="1"/>
  <c r="BK144" i="1"/>
  <c r="BP144" i="1" s="1"/>
  <c r="AT144" i="1"/>
  <c r="AS144" i="1"/>
  <c r="AR144" i="1"/>
  <c r="AQ144" i="1"/>
  <c r="AV144" i="1" s="1"/>
  <c r="AP144" i="1"/>
  <c r="AO144" i="1"/>
  <c r="AN144" i="1"/>
  <c r="AM144" i="1"/>
  <c r="AL144" i="1"/>
  <c r="AK144" i="1"/>
  <c r="AJ144" i="1"/>
  <c r="AI144" i="1"/>
  <c r="AG144" i="1"/>
  <c r="BQ143" i="1"/>
  <c r="BP143" i="1"/>
  <c r="BO143" i="1"/>
  <c r="BN143" i="1"/>
  <c r="BM143" i="1"/>
  <c r="BL143" i="1"/>
  <c r="BK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G143" i="1"/>
  <c r="BQ142" i="1"/>
  <c r="BO142" i="1"/>
  <c r="BN142" i="1"/>
  <c r="BM142" i="1"/>
  <c r="BL142" i="1"/>
  <c r="BK142" i="1"/>
  <c r="BP142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G142" i="1"/>
  <c r="BQ141" i="1"/>
  <c r="BO141" i="1"/>
  <c r="BN141" i="1"/>
  <c r="BM141" i="1"/>
  <c r="BL141" i="1"/>
  <c r="BK141" i="1"/>
  <c r="BP141" i="1" s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G141" i="1"/>
  <c r="BQ140" i="1"/>
  <c r="BO140" i="1"/>
  <c r="BN140" i="1"/>
  <c r="BM140" i="1"/>
  <c r="BL140" i="1"/>
  <c r="BK140" i="1"/>
  <c r="BP140" i="1" s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G140" i="1"/>
  <c r="BQ139" i="1"/>
  <c r="BO139" i="1"/>
  <c r="BN139" i="1"/>
  <c r="BM139" i="1"/>
  <c r="BL139" i="1"/>
  <c r="BK139" i="1"/>
  <c r="BP139" i="1" s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G139" i="1"/>
  <c r="BQ138" i="1"/>
  <c r="BO138" i="1"/>
  <c r="BN138" i="1"/>
  <c r="BM138" i="1"/>
  <c r="BL138" i="1"/>
  <c r="BK138" i="1"/>
  <c r="BP138" i="1" s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G138" i="1"/>
  <c r="BQ137" i="1"/>
  <c r="BO137" i="1"/>
  <c r="BN137" i="1"/>
  <c r="BM137" i="1"/>
  <c r="BL137" i="1"/>
  <c r="BK137" i="1"/>
  <c r="BP137" i="1" s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G137" i="1"/>
  <c r="BQ136" i="1"/>
  <c r="BP136" i="1"/>
  <c r="BO136" i="1"/>
  <c r="BN136" i="1"/>
  <c r="BM136" i="1"/>
  <c r="BL136" i="1"/>
  <c r="BK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G136" i="1"/>
  <c r="BQ135" i="1"/>
  <c r="BO135" i="1"/>
  <c r="BN135" i="1"/>
  <c r="BM135" i="1"/>
  <c r="BL135" i="1"/>
  <c r="BK135" i="1"/>
  <c r="BP135" i="1" s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G135" i="1"/>
  <c r="BQ134" i="1"/>
  <c r="BO134" i="1"/>
  <c r="BN134" i="1"/>
  <c r="BM134" i="1"/>
  <c r="BL134" i="1"/>
  <c r="BK134" i="1"/>
  <c r="BP134" i="1" s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G134" i="1"/>
  <c r="BQ133" i="1"/>
  <c r="BO133" i="1"/>
  <c r="BN133" i="1"/>
  <c r="BM133" i="1"/>
  <c r="BL133" i="1"/>
  <c r="BK133" i="1"/>
  <c r="BP133" i="1" s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G133" i="1"/>
  <c r="BQ132" i="1"/>
  <c r="BO132" i="1"/>
  <c r="BN132" i="1"/>
  <c r="BM132" i="1"/>
  <c r="BL132" i="1"/>
  <c r="BK132" i="1"/>
  <c r="BP132" i="1" s="1"/>
  <c r="AT132" i="1"/>
  <c r="AS132" i="1"/>
  <c r="AR132" i="1"/>
  <c r="AQ132" i="1"/>
  <c r="AV132" i="1" s="1"/>
  <c r="AP132" i="1"/>
  <c r="AO132" i="1"/>
  <c r="AN132" i="1"/>
  <c r="AM132" i="1"/>
  <c r="AL132" i="1"/>
  <c r="AK132" i="1"/>
  <c r="AJ132" i="1"/>
  <c r="AI132" i="1"/>
  <c r="AG132" i="1"/>
  <c r="BQ131" i="1"/>
  <c r="BO131" i="1"/>
  <c r="BN131" i="1"/>
  <c r="BM131" i="1"/>
  <c r="BL131" i="1"/>
  <c r="BK131" i="1"/>
  <c r="BP131" i="1" s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G131" i="1"/>
  <c r="BQ130" i="1"/>
  <c r="BP130" i="1"/>
  <c r="BO130" i="1"/>
  <c r="BN130" i="1"/>
  <c r="BM130" i="1"/>
  <c r="BL130" i="1"/>
  <c r="BK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G130" i="1"/>
  <c r="BQ129" i="1"/>
  <c r="BO129" i="1"/>
  <c r="BN129" i="1"/>
  <c r="BM129" i="1"/>
  <c r="BL129" i="1"/>
  <c r="BK129" i="1"/>
  <c r="BP129" i="1" s="1"/>
  <c r="AT129" i="1"/>
  <c r="AS129" i="1"/>
  <c r="AR129" i="1"/>
  <c r="AQ129" i="1"/>
  <c r="AV129" i="1" s="1"/>
  <c r="AP129" i="1"/>
  <c r="AO129" i="1"/>
  <c r="AN129" i="1"/>
  <c r="AM129" i="1"/>
  <c r="AL129" i="1"/>
  <c r="AK129" i="1"/>
  <c r="AJ129" i="1"/>
  <c r="AI129" i="1"/>
  <c r="AG129" i="1"/>
  <c r="BQ128" i="1"/>
  <c r="BO128" i="1"/>
  <c r="BN128" i="1"/>
  <c r="BM128" i="1"/>
  <c r="BL128" i="1"/>
  <c r="BK128" i="1"/>
  <c r="BP128" i="1" s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G128" i="1"/>
  <c r="BQ127" i="1"/>
  <c r="BP127" i="1"/>
  <c r="BO127" i="1"/>
  <c r="BN127" i="1"/>
  <c r="BM127" i="1"/>
  <c r="BL127" i="1"/>
  <c r="BK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G127" i="1"/>
  <c r="BQ126" i="1"/>
  <c r="BO126" i="1"/>
  <c r="BN126" i="1"/>
  <c r="BM126" i="1"/>
  <c r="BL126" i="1"/>
  <c r="BK126" i="1"/>
  <c r="BP126" i="1" s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G126" i="1"/>
  <c r="BQ125" i="1"/>
  <c r="BP125" i="1"/>
  <c r="BO125" i="1"/>
  <c r="BN125" i="1"/>
  <c r="BM125" i="1"/>
  <c r="BL125" i="1"/>
  <c r="BK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G125" i="1"/>
  <c r="BQ124" i="1"/>
  <c r="BP124" i="1"/>
  <c r="BO124" i="1"/>
  <c r="BN124" i="1"/>
  <c r="BM124" i="1"/>
  <c r="BL124" i="1"/>
  <c r="BK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G124" i="1"/>
  <c r="BQ123" i="1"/>
  <c r="BO123" i="1"/>
  <c r="BN123" i="1"/>
  <c r="BM123" i="1"/>
  <c r="BL123" i="1"/>
  <c r="BK123" i="1"/>
  <c r="BP123" i="1" s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G123" i="1"/>
  <c r="BQ122" i="1"/>
  <c r="BO122" i="1"/>
  <c r="BN122" i="1"/>
  <c r="BM122" i="1"/>
  <c r="BL122" i="1"/>
  <c r="BK122" i="1"/>
  <c r="BP122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G122" i="1"/>
  <c r="BQ121" i="1"/>
  <c r="BP121" i="1"/>
  <c r="BO121" i="1"/>
  <c r="BN121" i="1"/>
  <c r="BM121" i="1"/>
  <c r="BL121" i="1"/>
  <c r="BK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G121" i="1"/>
  <c r="BQ120" i="1"/>
  <c r="BO120" i="1"/>
  <c r="BN120" i="1"/>
  <c r="BM120" i="1"/>
  <c r="BL120" i="1"/>
  <c r="BK120" i="1"/>
  <c r="BP120" i="1" s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G120" i="1"/>
  <c r="BQ119" i="1"/>
  <c r="BO119" i="1"/>
  <c r="BN119" i="1"/>
  <c r="BM119" i="1"/>
  <c r="BL119" i="1"/>
  <c r="BK119" i="1"/>
  <c r="BP119" i="1" s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G119" i="1"/>
  <c r="BQ118" i="1"/>
  <c r="BP118" i="1"/>
  <c r="BO118" i="1"/>
  <c r="BN118" i="1"/>
  <c r="BM118" i="1"/>
  <c r="BL118" i="1"/>
  <c r="BK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G118" i="1"/>
  <c r="BQ117" i="1"/>
  <c r="BO117" i="1"/>
  <c r="BN117" i="1"/>
  <c r="BM117" i="1"/>
  <c r="BL117" i="1"/>
  <c r="BK117" i="1"/>
  <c r="BP117" i="1" s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G117" i="1"/>
  <c r="BQ116" i="1"/>
  <c r="BO116" i="1"/>
  <c r="BN116" i="1"/>
  <c r="BM116" i="1"/>
  <c r="BL116" i="1"/>
  <c r="BK116" i="1"/>
  <c r="BP116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G116" i="1"/>
  <c r="BQ115" i="1"/>
  <c r="BO115" i="1"/>
  <c r="BN115" i="1"/>
  <c r="BM115" i="1"/>
  <c r="BL115" i="1"/>
  <c r="BK115" i="1"/>
  <c r="BP115" i="1" s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G115" i="1"/>
  <c r="BQ114" i="1"/>
  <c r="BO114" i="1"/>
  <c r="BN114" i="1"/>
  <c r="BM114" i="1"/>
  <c r="BL114" i="1"/>
  <c r="BK114" i="1"/>
  <c r="BP114" i="1" s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G114" i="1"/>
  <c r="BQ113" i="1"/>
  <c r="BO113" i="1"/>
  <c r="BN113" i="1"/>
  <c r="BM113" i="1"/>
  <c r="BL113" i="1"/>
  <c r="BK113" i="1"/>
  <c r="BP113" i="1" s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G113" i="1"/>
  <c r="BQ112" i="1"/>
  <c r="BO112" i="1"/>
  <c r="BN112" i="1"/>
  <c r="BM112" i="1"/>
  <c r="BL112" i="1"/>
  <c r="BK112" i="1"/>
  <c r="BP112" i="1" s="1"/>
  <c r="AT112" i="1"/>
  <c r="AS112" i="1"/>
  <c r="AR112" i="1"/>
  <c r="AQ112" i="1"/>
  <c r="AP112" i="1"/>
  <c r="AO112" i="1"/>
  <c r="AN112" i="1"/>
  <c r="AM112" i="1"/>
  <c r="AL112" i="1"/>
  <c r="AK112" i="1"/>
  <c r="AJ112" i="1"/>
  <c r="AU112" i="1" s="1"/>
  <c r="AI112" i="1"/>
  <c r="AG112" i="1"/>
  <c r="BQ111" i="1"/>
  <c r="BO111" i="1"/>
  <c r="BN111" i="1"/>
  <c r="BM111" i="1"/>
  <c r="BL111" i="1"/>
  <c r="BK111" i="1"/>
  <c r="BP111" i="1" s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G111" i="1"/>
  <c r="BQ110" i="1"/>
  <c r="BP110" i="1"/>
  <c r="BO110" i="1"/>
  <c r="BN110" i="1"/>
  <c r="BM110" i="1"/>
  <c r="BL110" i="1"/>
  <c r="BK110" i="1"/>
  <c r="BC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G110" i="1"/>
  <c r="BQ109" i="1"/>
  <c r="BO109" i="1"/>
  <c r="BN109" i="1"/>
  <c r="BM109" i="1"/>
  <c r="BL109" i="1"/>
  <c r="BK109" i="1"/>
  <c r="BP109" i="1" s="1"/>
  <c r="BC109" i="1"/>
  <c r="AT109" i="1"/>
  <c r="AS109" i="1"/>
  <c r="AR109" i="1"/>
  <c r="AQ109" i="1"/>
  <c r="AV109" i="1" s="1"/>
  <c r="AP109" i="1"/>
  <c r="AO109" i="1"/>
  <c r="AN109" i="1"/>
  <c r="AM109" i="1"/>
  <c r="AL109" i="1"/>
  <c r="AK109" i="1"/>
  <c r="AJ109" i="1"/>
  <c r="AI109" i="1"/>
  <c r="AG109" i="1"/>
  <c r="BQ108" i="1"/>
  <c r="BO108" i="1"/>
  <c r="BN108" i="1"/>
  <c r="BM108" i="1"/>
  <c r="BL108" i="1"/>
  <c r="BK108" i="1"/>
  <c r="BP108" i="1" s="1"/>
  <c r="BC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G108" i="1"/>
  <c r="BQ107" i="1"/>
  <c r="BP107" i="1"/>
  <c r="BO107" i="1"/>
  <c r="BN107" i="1"/>
  <c r="BM107" i="1"/>
  <c r="BL107" i="1"/>
  <c r="BK107" i="1"/>
  <c r="BC107" i="1"/>
  <c r="AT107" i="1"/>
  <c r="AS107" i="1"/>
  <c r="AR107" i="1"/>
  <c r="AQ107" i="1"/>
  <c r="AV107" i="1" s="1"/>
  <c r="AP107" i="1"/>
  <c r="AO107" i="1"/>
  <c r="AN107" i="1"/>
  <c r="AM107" i="1"/>
  <c r="AL107" i="1"/>
  <c r="AK107" i="1"/>
  <c r="AJ107" i="1"/>
  <c r="AI107" i="1"/>
  <c r="AG107" i="1"/>
  <c r="BQ106" i="1"/>
  <c r="BP106" i="1"/>
  <c r="BO106" i="1"/>
  <c r="BN106" i="1"/>
  <c r="BM106" i="1"/>
  <c r="BL106" i="1"/>
  <c r="BK106" i="1"/>
  <c r="BC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G106" i="1"/>
  <c r="BQ105" i="1"/>
  <c r="BO105" i="1"/>
  <c r="BN105" i="1"/>
  <c r="BM105" i="1"/>
  <c r="BL105" i="1"/>
  <c r="BK105" i="1"/>
  <c r="BP105" i="1" s="1"/>
  <c r="BC105" i="1"/>
  <c r="AV105" i="1"/>
  <c r="AT105" i="1"/>
  <c r="AS105" i="1"/>
  <c r="AR105" i="1"/>
  <c r="AQ105" i="1"/>
  <c r="AP105" i="1"/>
  <c r="AO105" i="1"/>
  <c r="AN105" i="1"/>
  <c r="AM105" i="1"/>
  <c r="AL105" i="1"/>
  <c r="AK105" i="1"/>
  <c r="AJ105" i="1"/>
  <c r="AU105" i="1" s="1"/>
  <c r="AW105" i="1" s="1"/>
  <c r="AI105" i="1"/>
  <c r="AG105" i="1"/>
  <c r="BQ104" i="1"/>
  <c r="BO104" i="1"/>
  <c r="BN104" i="1"/>
  <c r="BM104" i="1"/>
  <c r="BL104" i="1"/>
  <c r="BK104" i="1"/>
  <c r="BP104" i="1" s="1"/>
  <c r="BC104" i="1"/>
  <c r="AV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G104" i="1"/>
  <c r="BQ103" i="1"/>
  <c r="BO103" i="1"/>
  <c r="BN103" i="1"/>
  <c r="BM103" i="1"/>
  <c r="BL103" i="1"/>
  <c r="BK103" i="1"/>
  <c r="BP103" i="1" s="1"/>
  <c r="BC103" i="1"/>
  <c r="AT103" i="1"/>
  <c r="AS103" i="1"/>
  <c r="AR103" i="1"/>
  <c r="AV103" i="1" s="1"/>
  <c r="AQ103" i="1"/>
  <c r="AP103" i="1"/>
  <c r="AO103" i="1"/>
  <c r="AN103" i="1"/>
  <c r="AM103" i="1"/>
  <c r="AL103" i="1"/>
  <c r="AK103" i="1"/>
  <c r="AJ103" i="1"/>
  <c r="AU103" i="1" s="1"/>
  <c r="AI103" i="1"/>
  <c r="AG103" i="1"/>
  <c r="BQ102" i="1"/>
  <c r="BO102" i="1"/>
  <c r="BN102" i="1"/>
  <c r="BM102" i="1"/>
  <c r="BL102" i="1"/>
  <c r="BK102" i="1"/>
  <c r="BP102" i="1" s="1"/>
  <c r="BC102" i="1"/>
  <c r="AT102" i="1"/>
  <c r="AS102" i="1"/>
  <c r="AR102" i="1"/>
  <c r="AQ102" i="1"/>
  <c r="AV102" i="1" s="1"/>
  <c r="AP102" i="1"/>
  <c r="AO102" i="1"/>
  <c r="AN102" i="1"/>
  <c r="AM102" i="1"/>
  <c r="AL102" i="1"/>
  <c r="AK102" i="1"/>
  <c r="AJ102" i="1"/>
  <c r="AI102" i="1"/>
  <c r="AG102" i="1"/>
  <c r="BQ101" i="1"/>
  <c r="BO101" i="1"/>
  <c r="BN101" i="1"/>
  <c r="BM101" i="1"/>
  <c r="BL101" i="1"/>
  <c r="BK101" i="1"/>
  <c r="BP101" i="1" s="1"/>
  <c r="BC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G101" i="1"/>
  <c r="BQ100" i="1"/>
  <c r="BO100" i="1"/>
  <c r="BN100" i="1"/>
  <c r="BM100" i="1"/>
  <c r="BL100" i="1"/>
  <c r="BK100" i="1"/>
  <c r="BP100" i="1" s="1"/>
  <c r="BC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G100" i="1"/>
  <c r="BQ99" i="1"/>
  <c r="BP99" i="1"/>
  <c r="BO99" i="1"/>
  <c r="BN99" i="1"/>
  <c r="BM99" i="1"/>
  <c r="BL99" i="1"/>
  <c r="BK99" i="1"/>
  <c r="BC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G99" i="1"/>
  <c r="BQ98" i="1"/>
  <c r="BP98" i="1"/>
  <c r="BO98" i="1"/>
  <c r="BN98" i="1"/>
  <c r="BM98" i="1"/>
  <c r="BL98" i="1"/>
  <c r="BK98" i="1"/>
  <c r="BC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G98" i="1"/>
  <c r="BQ97" i="1"/>
  <c r="BO97" i="1"/>
  <c r="BN97" i="1"/>
  <c r="BM97" i="1"/>
  <c r="BL97" i="1"/>
  <c r="BK97" i="1"/>
  <c r="BP97" i="1" s="1"/>
  <c r="BC97" i="1"/>
  <c r="AT97" i="1"/>
  <c r="AS97" i="1"/>
  <c r="AR97" i="1"/>
  <c r="AQ97" i="1"/>
  <c r="AV97" i="1" s="1"/>
  <c r="AP97" i="1"/>
  <c r="AO97" i="1"/>
  <c r="AN97" i="1"/>
  <c r="AM97" i="1"/>
  <c r="AL97" i="1"/>
  <c r="AK97" i="1"/>
  <c r="AJ97" i="1"/>
  <c r="AI97" i="1"/>
  <c r="AG97" i="1"/>
  <c r="BQ96" i="1"/>
  <c r="BO96" i="1"/>
  <c r="BN96" i="1"/>
  <c r="BM96" i="1"/>
  <c r="BL96" i="1"/>
  <c r="BK96" i="1"/>
  <c r="BP96" i="1" s="1"/>
  <c r="BC96" i="1"/>
  <c r="AV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G96" i="1"/>
  <c r="BQ95" i="1"/>
  <c r="BO95" i="1"/>
  <c r="BN95" i="1"/>
  <c r="BM95" i="1"/>
  <c r="BL95" i="1"/>
  <c r="BK95" i="1"/>
  <c r="BP95" i="1" s="1"/>
  <c r="BC95" i="1"/>
  <c r="AT95" i="1"/>
  <c r="AS95" i="1"/>
  <c r="AR95" i="1"/>
  <c r="AQ95" i="1"/>
  <c r="AV95" i="1" s="1"/>
  <c r="AP95" i="1"/>
  <c r="AO95" i="1"/>
  <c r="AN95" i="1"/>
  <c r="AM95" i="1"/>
  <c r="AL95" i="1"/>
  <c r="AK95" i="1"/>
  <c r="AJ95" i="1"/>
  <c r="AI95" i="1"/>
  <c r="AG95" i="1"/>
  <c r="BQ94" i="1"/>
  <c r="BO94" i="1"/>
  <c r="BN94" i="1"/>
  <c r="BM94" i="1"/>
  <c r="BL94" i="1"/>
  <c r="BK94" i="1"/>
  <c r="BP94" i="1" s="1"/>
  <c r="BC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G94" i="1"/>
  <c r="BQ93" i="1"/>
  <c r="BO93" i="1"/>
  <c r="BN93" i="1"/>
  <c r="BM93" i="1"/>
  <c r="BL93" i="1"/>
  <c r="BK93" i="1"/>
  <c r="BP93" i="1" s="1"/>
  <c r="BC93" i="1"/>
  <c r="AT93" i="1"/>
  <c r="AS93" i="1"/>
  <c r="AR93" i="1"/>
  <c r="AQ93" i="1"/>
  <c r="AV93" i="1" s="1"/>
  <c r="AP93" i="1"/>
  <c r="AO93" i="1"/>
  <c r="AN93" i="1"/>
  <c r="AM93" i="1"/>
  <c r="AL93" i="1"/>
  <c r="AK93" i="1"/>
  <c r="AJ93" i="1"/>
  <c r="AI93" i="1"/>
  <c r="AG93" i="1"/>
  <c r="BQ92" i="1"/>
  <c r="BO92" i="1"/>
  <c r="BN92" i="1"/>
  <c r="BM92" i="1"/>
  <c r="BL92" i="1"/>
  <c r="BK92" i="1"/>
  <c r="BP92" i="1" s="1"/>
  <c r="BC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G92" i="1"/>
  <c r="BQ91" i="1"/>
  <c r="BO91" i="1"/>
  <c r="BN91" i="1"/>
  <c r="BM91" i="1"/>
  <c r="BL91" i="1"/>
  <c r="BK91" i="1"/>
  <c r="BP91" i="1" s="1"/>
  <c r="BC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G91" i="1"/>
  <c r="BQ90" i="1"/>
  <c r="BO90" i="1"/>
  <c r="BN90" i="1"/>
  <c r="BM90" i="1"/>
  <c r="BL90" i="1"/>
  <c r="BK90" i="1"/>
  <c r="BP90" i="1" s="1"/>
  <c r="BC90" i="1"/>
  <c r="AT90" i="1"/>
  <c r="AS90" i="1"/>
  <c r="AR90" i="1"/>
  <c r="AQ90" i="1"/>
  <c r="AV90" i="1" s="1"/>
  <c r="AP90" i="1"/>
  <c r="AO90" i="1"/>
  <c r="AN90" i="1"/>
  <c r="AM90" i="1"/>
  <c r="AL90" i="1"/>
  <c r="AK90" i="1"/>
  <c r="AJ90" i="1"/>
  <c r="AI90" i="1"/>
  <c r="AG90" i="1"/>
  <c r="BQ89" i="1"/>
  <c r="BO89" i="1"/>
  <c r="BN89" i="1"/>
  <c r="BM89" i="1"/>
  <c r="BL89" i="1"/>
  <c r="BK89" i="1"/>
  <c r="BP89" i="1" s="1"/>
  <c r="BC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G89" i="1"/>
  <c r="BQ88" i="1"/>
  <c r="BP88" i="1"/>
  <c r="BO88" i="1"/>
  <c r="BN88" i="1"/>
  <c r="BM88" i="1"/>
  <c r="BL88" i="1"/>
  <c r="BK88" i="1"/>
  <c r="BC88" i="1"/>
  <c r="AT88" i="1"/>
  <c r="AS88" i="1"/>
  <c r="AR88" i="1"/>
  <c r="AQ88" i="1"/>
  <c r="AV88" i="1" s="1"/>
  <c r="AP88" i="1"/>
  <c r="AO88" i="1"/>
  <c r="AN88" i="1"/>
  <c r="AM88" i="1"/>
  <c r="AL88" i="1"/>
  <c r="AK88" i="1"/>
  <c r="AJ88" i="1"/>
  <c r="AI88" i="1"/>
  <c r="AG88" i="1"/>
  <c r="BQ87" i="1"/>
  <c r="BP87" i="1"/>
  <c r="BO87" i="1"/>
  <c r="BN87" i="1"/>
  <c r="BM87" i="1"/>
  <c r="BL87" i="1"/>
  <c r="BK87" i="1"/>
  <c r="BC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G87" i="1"/>
  <c r="BQ86" i="1"/>
  <c r="BO86" i="1"/>
  <c r="BN86" i="1"/>
  <c r="BM86" i="1"/>
  <c r="BL86" i="1"/>
  <c r="BK86" i="1"/>
  <c r="BP86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G86" i="1"/>
  <c r="BQ85" i="1"/>
  <c r="BP85" i="1"/>
  <c r="BO85" i="1"/>
  <c r="BN85" i="1"/>
  <c r="BM85" i="1"/>
  <c r="BL85" i="1"/>
  <c r="BK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G85" i="1"/>
  <c r="BQ84" i="1"/>
  <c r="BP84" i="1"/>
  <c r="BO84" i="1"/>
  <c r="BN84" i="1"/>
  <c r="BM84" i="1"/>
  <c r="BL84" i="1"/>
  <c r="BK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G84" i="1"/>
  <c r="BQ83" i="1"/>
  <c r="BO83" i="1"/>
  <c r="BN83" i="1"/>
  <c r="BM83" i="1"/>
  <c r="BL83" i="1"/>
  <c r="BK83" i="1"/>
  <c r="BP83" i="1" s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G83" i="1"/>
  <c r="BQ82" i="1"/>
  <c r="BP82" i="1"/>
  <c r="BO82" i="1"/>
  <c r="BN82" i="1"/>
  <c r="BM82" i="1"/>
  <c r="BL82" i="1"/>
  <c r="BK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G82" i="1"/>
  <c r="BQ81" i="1"/>
  <c r="BP81" i="1"/>
  <c r="BO81" i="1"/>
  <c r="BN81" i="1"/>
  <c r="BM81" i="1"/>
  <c r="BL81" i="1"/>
  <c r="BK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G81" i="1"/>
  <c r="BQ80" i="1"/>
  <c r="BO80" i="1"/>
  <c r="BN80" i="1"/>
  <c r="BM80" i="1"/>
  <c r="BL80" i="1"/>
  <c r="BK80" i="1"/>
  <c r="BP80" i="1" s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G80" i="1"/>
  <c r="BQ79" i="1"/>
  <c r="BP79" i="1"/>
  <c r="BO79" i="1"/>
  <c r="BN79" i="1"/>
  <c r="BM79" i="1"/>
  <c r="BL79" i="1"/>
  <c r="BK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G79" i="1"/>
  <c r="BQ78" i="1"/>
  <c r="BP78" i="1"/>
  <c r="BO78" i="1"/>
  <c r="BN78" i="1"/>
  <c r="BM78" i="1"/>
  <c r="BL78" i="1"/>
  <c r="BK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G78" i="1"/>
  <c r="BQ77" i="1"/>
  <c r="BO77" i="1"/>
  <c r="BN77" i="1"/>
  <c r="BM77" i="1"/>
  <c r="BL77" i="1"/>
  <c r="BK77" i="1"/>
  <c r="BP77" i="1" s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G77" i="1"/>
  <c r="BQ76" i="1"/>
  <c r="BO76" i="1"/>
  <c r="BN76" i="1"/>
  <c r="BM76" i="1"/>
  <c r="BL76" i="1"/>
  <c r="BK76" i="1"/>
  <c r="BP76" i="1" s="1"/>
  <c r="AT76" i="1"/>
  <c r="AS76" i="1"/>
  <c r="AR76" i="1"/>
  <c r="AQ76" i="1"/>
  <c r="AV76" i="1" s="1"/>
  <c r="AP76" i="1"/>
  <c r="AO76" i="1"/>
  <c r="AN76" i="1"/>
  <c r="AM76" i="1"/>
  <c r="AL76" i="1"/>
  <c r="AK76" i="1"/>
  <c r="AJ76" i="1"/>
  <c r="AI76" i="1"/>
  <c r="AG76" i="1"/>
  <c r="BQ75" i="1"/>
  <c r="BO75" i="1"/>
  <c r="BN75" i="1"/>
  <c r="BM75" i="1"/>
  <c r="BL75" i="1"/>
  <c r="BK75" i="1"/>
  <c r="BP75" i="1" s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G75" i="1"/>
  <c r="BQ74" i="1"/>
  <c r="BO74" i="1"/>
  <c r="BN74" i="1"/>
  <c r="BM74" i="1"/>
  <c r="BL74" i="1"/>
  <c r="BK74" i="1"/>
  <c r="BP74" i="1" s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G74" i="1"/>
  <c r="BQ73" i="1"/>
  <c r="BO73" i="1"/>
  <c r="BN73" i="1"/>
  <c r="BM73" i="1"/>
  <c r="BL73" i="1"/>
  <c r="BK73" i="1"/>
  <c r="BP73" i="1" s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G73" i="1"/>
  <c r="BQ72" i="1"/>
  <c r="BO72" i="1"/>
  <c r="BN72" i="1"/>
  <c r="BM72" i="1"/>
  <c r="BL72" i="1"/>
  <c r="BK72" i="1"/>
  <c r="BP72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G72" i="1"/>
  <c r="BQ71" i="1"/>
  <c r="BO71" i="1"/>
  <c r="BN71" i="1"/>
  <c r="BM71" i="1"/>
  <c r="BL71" i="1"/>
  <c r="BK71" i="1"/>
  <c r="BP71" i="1" s="1"/>
  <c r="AT71" i="1"/>
  <c r="AS71" i="1"/>
  <c r="AR71" i="1"/>
  <c r="AQ71" i="1"/>
  <c r="AV71" i="1" s="1"/>
  <c r="AP71" i="1"/>
  <c r="AO71" i="1"/>
  <c r="AN71" i="1"/>
  <c r="AM71" i="1"/>
  <c r="AL71" i="1"/>
  <c r="AK71" i="1"/>
  <c r="AJ71" i="1"/>
  <c r="AI71" i="1"/>
  <c r="AG71" i="1"/>
  <c r="BQ70" i="1"/>
  <c r="BO70" i="1"/>
  <c r="BN70" i="1"/>
  <c r="BM70" i="1"/>
  <c r="BL70" i="1"/>
  <c r="BK70" i="1"/>
  <c r="BP70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G70" i="1"/>
  <c r="BQ69" i="1"/>
  <c r="BO69" i="1"/>
  <c r="BN69" i="1"/>
  <c r="BM69" i="1"/>
  <c r="BL69" i="1"/>
  <c r="BK69" i="1"/>
  <c r="BP69" i="1" s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G69" i="1"/>
  <c r="BQ68" i="1"/>
  <c r="BO68" i="1"/>
  <c r="BN68" i="1"/>
  <c r="BM68" i="1"/>
  <c r="BL68" i="1"/>
  <c r="BK68" i="1"/>
  <c r="BP68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G68" i="1"/>
  <c r="BQ67" i="1"/>
  <c r="BO67" i="1"/>
  <c r="BN67" i="1"/>
  <c r="BM67" i="1"/>
  <c r="BL67" i="1"/>
  <c r="BK67" i="1"/>
  <c r="BP67" i="1" s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G67" i="1"/>
  <c r="BQ66" i="1"/>
  <c r="BO66" i="1"/>
  <c r="BN66" i="1"/>
  <c r="BM66" i="1"/>
  <c r="BL66" i="1"/>
  <c r="BK66" i="1"/>
  <c r="BP66" i="1" s="1"/>
  <c r="AT66" i="1"/>
  <c r="AS66" i="1"/>
  <c r="AR66" i="1"/>
  <c r="AQ66" i="1"/>
  <c r="AV66" i="1" s="1"/>
  <c r="AP66" i="1"/>
  <c r="AO66" i="1"/>
  <c r="AN66" i="1"/>
  <c r="AM66" i="1"/>
  <c r="AL66" i="1"/>
  <c r="AK66" i="1"/>
  <c r="AJ66" i="1"/>
  <c r="AI66" i="1"/>
  <c r="AG66" i="1"/>
  <c r="BQ65" i="1"/>
  <c r="BO65" i="1"/>
  <c r="BN65" i="1"/>
  <c r="BM65" i="1"/>
  <c r="BL65" i="1"/>
  <c r="BK65" i="1"/>
  <c r="BP65" i="1" s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G65" i="1"/>
  <c r="BQ64" i="1"/>
  <c r="BO64" i="1"/>
  <c r="BN64" i="1"/>
  <c r="BM64" i="1"/>
  <c r="BL64" i="1"/>
  <c r="BK64" i="1"/>
  <c r="BP64" i="1" s="1"/>
  <c r="AT64" i="1"/>
  <c r="AS64" i="1"/>
  <c r="AR64" i="1"/>
  <c r="AQ64" i="1"/>
  <c r="AV64" i="1" s="1"/>
  <c r="AP64" i="1"/>
  <c r="AO64" i="1"/>
  <c r="AN64" i="1"/>
  <c r="AM64" i="1"/>
  <c r="AL64" i="1"/>
  <c r="AK64" i="1"/>
  <c r="AJ64" i="1"/>
  <c r="AI64" i="1"/>
  <c r="AG64" i="1"/>
  <c r="BQ63" i="1"/>
  <c r="BO63" i="1"/>
  <c r="BN63" i="1"/>
  <c r="BM63" i="1"/>
  <c r="BL63" i="1"/>
  <c r="BK63" i="1"/>
  <c r="BP63" i="1" s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G63" i="1"/>
  <c r="BQ62" i="1"/>
  <c r="BO62" i="1"/>
  <c r="BN62" i="1"/>
  <c r="BM62" i="1"/>
  <c r="BL62" i="1"/>
  <c r="BK62" i="1"/>
  <c r="BP62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G62" i="1"/>
  <c r="BQ61" i="1"/>
  <c r="BO61" i="1"/>
  <c r="BN61" i="1"/>
  <c r="BM61" i="1"/>
  <c r="BL61" i="1"/>
  <c r="BK61" i="1"/>
  <c r="BP61" i="1" s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G61" i="1"/>
  <c r="BQ60" i="1"/>
  <c r="BO60" i="1"/>
  <c r="BN60" i="1"/>
  <c r="BM60" i="1"/>
  <c r="BL60" i="1"/>
  <c r="BK60" i="1"/>
  <c r="BP60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G60" i="1"/>
  <c r="BQ59" i="1"/>
  <c r="BO59" i="1"/>
  <c r="BN59" i="1"/>
  <c r="BM59" i="1"/>
  <c r="BL59" i="1"/>
  <c r="BK59" i="1"/>
  <c r="BP59" i="1" s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G59" i="1"/>
  <c r="BQ58" i="1"/>
  <c r="BO58" i="1"/>
  <c r="BN58" i="1"/>
  <c r="BM58" i="1"/>
  <c r="BL58" i="1"/>
  <c r="BK58" i="1"/>
  <c r="BP58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G58" i="1"/>
  <c r="BQ57" i="1"/>
  <c r="BO57" i="1"/>
  <c r="BN57" i="1"/>
  <c r="BM57" i="1"/>
  <c r="BL57" i="1"/>
  <c r="BK57" i="1"/>
  <c r="BP57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G57" i="1"/>
  <c r="BQ56" i="1"/>
  <c r="BO56" i="1"/>
  <c r="BN56" i="1"/>
  <c r="BM56" i="1"/>
  <c r="BL56" i="1"/>
  <c r="BK56" i="1"/>
  <c r="BP56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G56" i="1"/>
  <c r="BQ55" i="1"/>
  <c r="BO55" i="1"/>
  <c r="BN55" i="1"/>
  <c r="BM55" i="1"/>
  <c r="BL55" i="1"/>
  <c r="BK55" i="1"/>
  <c r="BP55" i="1" s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G55" i="1"/>
  <c r="BQ54" i="1"/>
  <c r="BO54" i="1"/>
  <c r="BN54" i="1"/>
  <c r="BM54" i="1"/>
  <c r="BL54" i="1"/>
  <c r="BK54" i="1"/>
  <c r="BP54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G54" i="1"/>
  <c r="BQ53" i="1"/>
  <c r="BO53" i="1"/>
  <c r="BN53" i="1"/>
  <c r="BM53" i="1"/>
  <c r="BL53" i="1"/>
  <c r="BK53" i="1"/>
  <c r="BP53" i="1" s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G53" i="1"/>
  <c r="BQ52" i="1"/>
  <c r="BO52" i="1"/>
  <c r="BN52" i="1"/>
  <c r="BM52" i="1"/>
  <c r="BL52" i="1"/>
  <c r="BK52" i="1"/>
  <c r="BP52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G52" i="1"/>
  <c r="BQ51" i="1"/>
  <c r="BO51" i="1"/>
  <c r="BN51" i="1"/>
  <c r="BM51" i="1"/>
  <c r="BL51" i="1"/>
  <c r="BK51" i="1"/>
  <c r="BP51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G51" i="1"/>
  <c r="BQ50" i="1"/>
  <c r="BO50" i="1"/>
  <c r="BN50" i="1"/>
  <c r="BM50" i="1"/>
  <c r="BL50" i="1"/>
  <c r="BK50" i="1"/>
  <c r="BP50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G50" i="1"/>
  <c r="BQ49" i="1"/>
  <c r="BO49" i="1"/>
  <c r="BN49" i="1"/>
  <c r="BM49" i="1"/>
  <c r="BL49" i="1"/>
  <c r="BK49" i="1"/>
  <c r="BP49" i="1" s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G49" i="1"/>
  <c r="BQ48" i="1"/>
  <c r="BO48" i="1"/>
  <c r="BN48" i="1"/>
  <c r="BM48" i="1"/>
  <c r="BL48" i="1"/>
  <c r="BK48" i="1"/>
  <c r="BP48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G48" i="1"/>
  <c r="BQ47" i="1"/>
  <c r="BO47" i="1"/>
  <c r="BN47" i="1"/>
  <c r="BM47" i="1"/>
  <c r="BL47" i="1"/>
  <c r="BK47" i="1"/>
  <c r="BP47" i="1" s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G47" i="1"/>
  <c r="BQ46" i="1"/>
  <c r="BO46" i="1"/>
  <c r="BN46" i="1"/>
  <c r="BM46" i="1"/>
  <c r="BL46" i="1"/>
  <c r="BK46" i="1"/>
  <c r="BP46" i="1" s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G46" i="1"/>
  <c r="BQ45" i="1"/>
  <c r="BO45" i="1"/>
  <c r="BN45" i="1"/>
  <c r="BM45" i="1"/>
  <c r="BL45" i="1"/>
  <c r="BK45" i="1"/>
  <c r="BP45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G45" i="1"/>
  <c r="BQ44" i="1"/>
  <c r="BO44" i="1"/>
  <c r="BN44" i="1"/>
  <c r="BM44" i="1"/>
  <c r="BL44" i="1"/>
  <c r="BK44" i="1"/>
  <c r="BP44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G44" i="1"/>
  <c r="BQ43" i="1"/>
  <c r="BO43" i="1"/>
  <c r="BN43" i="1"/>
  <c r="BM43" i="1"/>
  <c r="BL43" i="1"/>
  <c r="BK43" i="1"/>
  <c r="BP43" i="1" s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G43" i="1"/>
  <c r="BQ42" i="1"/>
  <c r="BO42" i="1"/>
  <c r="BN42" i="1"/>
  <c r="BM42" i="1"/>
  <c r="BL42" i="1"/>
  <c r="BK42" i="1"/>
  <c r="BP42" i="1" s="1"/>
  <c r="AT42" i="1"/>
  <c r="AS42" i="1"/>
  <c r="AR42" i="1"/>
  <c r="AQ42" i="1"/>
  <c r="AV42" i="1" s="1"/>
  <c r="AP42" i="1"/>
  <c r="AO42" i="1"/>
  <c r="AN42" i="1"/>
  <c r="AM42" i="1"/>
  <c r="AL42" i="1"/>
  <c r="AK42" i="1"/>
  <c r="AJ42" i="1"/>
  <c r="AI42" i="1"/>
  <c r="AG42" i="1"/>
  <c r="BQ41" i="1"/>
  <c r="BO41" i="1"/>
  <c r="BN41" i="1"/>
  <c r="BM41" i="1"/>
  <c r="BL41" i="1"/>
  <c r="BK41" i="1"/>
  <c r="BP41" i="1" s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G41" i="1"/>
  <c r="BQ40" i="1"/>
  <c r="BO40" i="1"/>
  <c r="BN40" i="1"/>
  <c r="BM40" i="1"/>
  <c r="BL40" i="1"/>
  <c r="BK40" i="1"/>
  <c r="BP40" i="1" s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G40" i="1"/>
  <c r="BQ39" i="1"/>
  <c r="BO39" i="1"/>
  <c r="BN39" i="1"/>
  <c r="BM39" i="1"/>
  <c r="BL39" i="1"/>
  <c r="BK39" i="1"/>
  <c r="BP39" i="1" s="1"/>
  <c r="AT39" i="1"/>
  <c r="AS39" i="1"/>
  <c r="AR39" i="1"/>
  <c r="AQ39" i="1"/>
  <c r="AV39" i="1" s="1"/>
  <c r="AP39" i="1"/>
  <c r="AO39" i="1"/>
  <c r="AN39" i="1"/>
  <c r="AM39" i="1"/>
  <c r="AL39" i="1"/>
  <c r="AK39" i="1"/>
  <c r="AJ39" i="1"/>
  <c r="AI39" i="1"/>
  <c r="AG39" i="1"/>
  <c r="BQ38" i="1"/>
  <c r="BO38" i="1"/>
  <c r="BN38" i="1"/>
  <c r="BM38" i="1"/>
  <c r="BL38" i="1"/>
  <c r="BK38" i="1"/>
  <c r="BP38" i="1" s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G38" i="1"/>
  <c r="BQ37" i="1"/>
  <c r="BO37" i="1"/>
  <c r="BN37" i="1"/>
  <c r="BM37" i="1"/>
  <c r="BL37" i="1"/>
  <c r="BK37" i="1"/>
  <c r="BP37" i="1" s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G37" i="1"/>
  <c r="BQ36" i="1"/>
  <c r="BO36" i="1"/>
  <c r="BN36" i="1"/>
  <c r="BM36" i="1"/>
  <c r="BL36" i="1"/>
  <c r="BK36" i="1"/>
  <c r="BP36" i="1" s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G36" i="1"/>
  <c r="BQ35" i="1"/>
  <c r="BO35" i="1"/>
  <c r="BN35" i="1"/>
  <c r="BM35" i="1"/>
  <c r="BL35" i="1"/>
  <c r="BK35" i="1"/>
  <c r="BP35" i="1" s="1"/>
  <c r="AT35" i="1"/>
  <c r="AS35" i="1"/>
  <c r="AR35" i="1"/>
  <c r="AQ35" i="1"/>
  <c r="AV35" i="1" s="1"/>
  <c r="AP35" i="1"/>
  <c r="AO35" i="1"/>
  <c r="AN35" i="1"/>
  <c r="AM35" i="1"/>
  <c r="AL35" i="1"/>
  <c r="AK35" i="1"/>
  <c r="AJ35" i="1"/>
  <c r="AI35" i="1"/>
  <c r="AG35" i="1"/>
  <c r="BQ34" i="1"/>
  <c r="BO34" i="1"/>
  <c r="BN34" i="1"/>
  <c r="BM34" i="1"/>
  <c r="BL34" i="1"/>
  <c r="BK34" i="1"/>
  <c r="BP34" i="1" s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G34" i="1"/>
  <c r="BQ33" i="1"/>
  <c r="BO33" i="1"/>
  <c r="BN33" i="1"/>
  <c r="BM33" i="1"/>
  <c r="BL33" i="1"/>
  <c r="BK33" i="1"/>
  <c r="BP33" i="1" s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G33" i="1"/>
  <c r="BQ32" i="1"/>
  <c r="BN32" i="1"/>
  <c r="BM32" i="1"/>
  <c r="BL32" i="1"/>
  <c r="BK32" i="1"/>
  <c r="BP32" i="1" s="1"/>
  <c r="BD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Y32" i="1"/>
  <c r="BO32" i="1" s="1"/>
  <c r="BQ31" i="1"/>
  <c r="BN31" i="1"/>
  <c r="BM31" i="1"/>
  <c r="BL31" i="1"/>
  <c r="BK31" i="1"/>
  <c r="BP31" i="1" s="1"/>
  <c r="BD31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G31" i="1"/>
  <c r="Y31" i="1"/>
  <c r="BO31" i="1" s="1"/>
  <c r="BQ30" i="1"/>
  <c r="BN30" i="1"/>
  <c r="BM30" i="1"/>
  <c r="BL30" i="1"/>
  <c r="BK30" i="1"/>
  <c r="BP30" i="1" s="1"/>
  <c r="BD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Y30" i="1"/>
  <c r="AG30" i="1" s="1"/>
  <c r="BQ29" i="1"/>
  <c r="BN29" i="1"/>
  <c r="BM29" i="1"/>
  <c r="BL29" i="1"/>
  <c r="BK29" i="1"/>
  <c r="BP29" i="1" s="1"/>
  <c r="BD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Y29" i="1"/>
  <c r="BO29" i="1" s="1"/>
  <c r="BQ28" i="1"/>
  <c r="BN28" i="1"/>
  <c r="BM28" i="1"/>
  <c r="BL28" i="1"/>
  <c r="BK28" i="1"/>
  <c r="BP28" i="1" s="1"/>
  <c r="BD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Y28" i="1"/>
  <c r="AG28" i="1" s="1"/>
  <c r="BQ27" i="1"/>
  <c r="BN27" i="1"/>
  <c r="BM27" i="1"/>
  <c r="BL27" i="1"/>
  <c r="BK27" i="1"/>
  <c r="BP27" i="1" s="1"/>
  <c r="BD27" i="1"/>
  <c r="AT27" i="1"/>
  <c r="AS27" i="1"/>
  <c r="AR27" i="1"/>
  <c r="AQ27" i="1"/>
  <c r="AP27" i="1"/>
  <c r="AO27" i="1"/>
  <c r="AN27" i="1"/>
  <c r="AM27" i="1"/>
  <c r="AL27" i="1"/>
  <c r="AK27" i="1"/>
  <c r="AJ27" i="1"/>
  <c r="AU27" i="1" s="1"/>
  <c r="AI27" i="1"/>
  <c r="Y27" i="1"/>
  <c r="AG27" i="1" s="1"/>
  <c r="BQ26" i="1"/>
  <c r="BN26" i="1"/>
  <c r="BM26" i="1"/>
  <c r="BL26" i="1"/>
  <c r="BK26" i="1"/>
  <c r="BP26" i="1" s="1"/>
  <c r="BD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Y26" i="1"/>
  <c r="BO26" i="1" s="1"/>
  <c r="BQ25" i="1"/>
  <c r="BN25" i="1"/>
  <c r="BM25" i="1"/>
  <c r="BL25" i="1"/>
  <c r="BK25" i="1"/>
  <c r="BP25" i="1" s="1"/>
  <c r="BD25" i="1"/>
  <c r="AT25" i="1"/>
  <c r="AS25" i="1"/>
  <c r="AR25" i="1"/>
  <c r="AQ25" i="1"/>
  <c r="AV25" i="1" s="1"/>
  <c r="AP25" i="1"/>
  <c r="AO25" i="1"/>
  <c r="AN25" i="1"/>
  <c r="AM25" i="1"/>
  <c r="AL25" i="1"/>
  <c r="AK25" i="1"/>
  <c r="AJ25" i="1"/>
  <c r="AI25" i="1"/>
  <c r="Y25" i="1"/>
  <c r="BO25" i="1" s="1"/>
  <c r="BQ24" i="1"/>
  <c r="BO24" i="1"/>
  <c r="BN24" i="1"/>
  <c r="BM24" i="1"/>
  <c r="BL24" i="1"/>
  <c r="BK24" i="1"/>
  <c r="BP24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G24" i="1"/>
  <c r="BQ23" i="1"/>
  <c r="BO23" i="1"/>
  <c r="BN23" i="1"/>
  <c r="BM23" i="1"/>
  <c r="BL23" i="1"/>
  <c r="BK23" i="1"/>
  <c r="BP23" i="1" s="1"/>
  <c r="AT23" i="1"/>
  <c r="AS23" i="1"/>
  <c r="AR23" i="1"/>
  <c r="AV23" i="1" s="1"/>
  <c r="AQ23" i="1"/>
  <c r="AP23" i="1"/>
  <c r="AO23" i="1"/>
  <c r="AN23" i="1"/>
  <c r="AM23" i="1"/>
  <c r="AL23" i="1"/>
  <c r="AK23" i="1"/>
  <c r="AJ23" i="1"/>
  <c r="AI23" i="1"/>
  <c r="AG23" i="1"/>
  <c r="BQ22" i="1"/>
  <c r="BP22" i="1"/>
  <c r="BO22" i="1"/>
  <c r="BN22" i="1"/>
  <c r="BM22" i="1"/>
  <c r="BL22" i="1"/>
  <c r="BK22" i="1"/>
  <c r="AT22" i="1"/>
  <c r="AS22" i="1"/>
  <c r="AR22" i="1"/>
  <c r="AQ22" i="1"/>
  <c r="AV22" i="1" s="1"/>
  <c r="AP22" i="1"/>
  <c r="AO22" i="1"/>
  <c r="AN22" i="1"/>
  <c r="AM22" i="1"/>
  <c r="AL22" i="1"/>
  <c r="AK22" i="1"/>
  <c r="AJ22" i="1"/>
  <c r="AI22" i="1"/>
  <c r="AG22" i="1"/>
  <c r="BQ21" i="1"/>
  <c r="BP21" i="1"/>
  <c r="BO21" i="1"/>
  <c r="BN21" i="1"/>
  <c r="BM21" i="1"/>
  <c r="BL21" i="1"/>
  <c r="BK21" i="1"/>
  <c r="AT21" i="1"/>
  <c r="AS21" i="1"/>
  <c r="AR21" i="1"/>
  <c r="AV21" i="1" s="1"/>
  <c r="AQ21" i="1"/>
  <c r="AP21" i="1"/>
  <c r="AO21" i="1"/>
  <c r="AN21" i="1"/>
  <c r="AM21" i="1"/>
  <c r="AL21" i="1"/>
  <c r="AK21" i="1"/>
  <c r="AJ21" i="1"/>
  <c r="AI21" i="1"/>
  <c r="AG21" i="1"/>
  <c r="BQ20" i="1"/>
  <c r="BO20" i="1"/>
  <c r="BN20" i="1"/>
  <c r="BM20" i="1"/>
  <c r="BL20" i="1"/>
  <c r="BK20" i="1"/>
  <c r="BP20" i="1" s="1"/>
  <c r="BD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G20" i="1"/>
  <c r="BQ19" i="1"/>
  <c r="BO19" i="1"/>
  <c r="BN19" i="1"/>
  <c r="BM19" i="1"/>
  <c r="BL19" i="1"/>
  <c r="BK19" i="1"/>
  <c r="BP19" i="1" s="1"/>
  <c r="BD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G19" i="1"/>
  <c r="BQ18" i="1"/>
  <c r="BN18" i="1"/>
  <c r="BM18" i="1"/>
  <c r="BL18" i="1"/>
  <c r="BK18" i="1"/>
  <c r="BP18" i="1" s="1"/>
  <c r="BC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Y18" i="1"/>
  <c r="AG18" i="1" s="1"/>
  <c r="BQ17" i="1"/>
  <c r="BN17" i="1"/>
  <c r="BM17" i="1"/>
  <c r="BL17" i="1"/>
  <c r="BK17" i="1"/>
  <c r="BP17" i="1" s="1"/>
  <c r="BC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G17" i="1"/>
  <c r="Y17" i="1"/>
  <c r="BO17" i="1" s="1"/>
  <c r="BQ16" i="1"/>
  <c r="BP16" i="1"/>
  <c r="BN16" i="1"/>
  <c r="BM16" i="1"/>
  <c r="BL16" i="1"/>
  <c r="BK16" i="1"/>
  <c r="BC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Y16" i="1"/>
  <c r="AG16" i="1" s="1"/>
  <c r="BQ15" i="1"/>
  <c r="BP15" i="1"/>
  <c r="BN15" i="1"/>
  <c r="BM15" i="1"/>
  <c r="BL15" i="1"/>
  <c r="BK15" i="1"/>
  <c r="BC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G15" i="1"/>
  <c r="Y15" i="1"/>
  <c r="BQ14" i="1"/>
  <c r="BO14" i="1"/>
  <c r="BN14" i="1"/>
  <c r="BM14" i="1"/>
  <c r="BL14" i="1"/>
  <c r="BK14" i="1"/>
  <c r="BP14" i="1" s="1"/>
  <c r="AT14" i="1"/>
  <c r="AS14" i="1"/>
  <c r="AR14" i="1"/>
  <c r="AQ14" i="1"/>
  <c r="AV14" i="1" s="1"/>
  <c r="AP14" i="1"/>
  <c r="AO14" i="1"/>
  <c r="AN14" i="1"/>
  <c r="AM14" i="1"/>
  <c r="AL14" i="1"/>
  <c r="AK14" i="1"/>
  <c r="AJ14" i="1"/>
  <c r="AI14" i="1"/>
  <c r="AG14" i="1"/>
  <c r="BQ13" i="1"/>
  <c r="BO13" i="1"/>
  <c r="BN13" i="1"/>
  <c r="BM13" i="1"/>
  <c r="BL13" i="1"/>
  <c r="BK13" i="1"/>
  <c r="BP13" i="1" s="1"/>
  <c r="AU13" i="1"/>
  <c r="AT13" i="1"/>
  <c r="AV13" i="1" s="1"/>
  <c r="AS13" i="1"/>
  <c r="AR13" i="1"/>
  <c r="AQ13" i="1"/>
  <c r="AP13" i="1"/>
  <c r="AO13" i="1"/>
  <c r="AN13" i="1"/>
  <c r="AM13" i="1"/>
  <c r="AL13" i="1"/>
  <c r="AK13" i="1"/>
  <c r="AJ13" i="1"/>
  <c r="AI13" i="1"/>
  <c r="AG13" i="1"/>
  <c r="BQ12" i="1"/>
  <c r="BO12" i="1"/>
  <c r="BN12" i="1"/>
  <c r="BM12" i="1"/>
  <c r="BL12" i="1"/>
  <c r="BK12" i="1"/>
  <c r="BP12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G12" i="1"/>
  <c r="BQ11" i="1"/>
  <c r="BO11" i="1"/>
  <c r="BN11" i="1"/>
  <c r="BM11" i="1"/>
  <c r="BL11" i="1"/>
  <c r="BK11" i="1"/>
  <c r="BP11" i="1" s="1"/>
  <c r="AT11" i="1"/>
  <c r="AS11" i="1"/>
  <c r="AR11" i="1"/>
  <c r="AQ11" i="1"/>
  <c r="AV11" i="1" s="1"/>
  <c r="AP11" i="1"/>
  <c r="AO11" i="1"/>
  <c r="AN11" i="1"/>
  <c r="AM11" i="1"/>
  <c r="AL11" i="1"/>
  <c r="AK11" i="1"/>
  <c r="AJ11" i="1"/>
  <c r="AI11" i="1"/>
  <c r="AG11" i="1"/>
  <c r="BQ10" i="1"/>
  <c r="BO10" i="1"/>
  <c r="BN10" i="1"/>
  <c r="BM10" i="1"/>
  <c r="BL10" i="1"/>
  <c r="BK10" i="1"/>
  <c r="BP10" i="1" s="1"/>
  <c r="AT10" i="1"/>
  <c r="AS10" i="1"/>
  <c r="AR10" i="1"/>
  <c r="AV10" i="1" s="1"/>
  <c r="AQ10" i="1"/>
  <c r="AP10" i="1"/>
  <c r="AO10" i="1"/>
  <c r="AN10" i="1"/>
  <c r="AM10" i="1"/>
  <c r="AL10" i="1"/>
  <c r="AK10" i="1"/>
  <c r="AJ10" i="1"/>
  <c r="AI10" i="1"/>
  <c r="AG10" i="1"/>
  <c r="BQ9" i="1"/>
  <c r="BO9" i="1"/>
  <c r="BN9" i="1"/>
  <c r="BM9" i="1"/>
  <c r="BL9" i="1"/>
  <c r="BK9" i="1"/>
  <c r="BP9" i="1" s="1"/>
  <c r="AT9" i="1"/>
  <c r="AS9" i="1"/>
  <c r="AR9" i="1"/>
  <c r="AQ9" i="1"/>
  <c r="AP9" i="1"/>
  <c r="AO9" i="1"/>
  <c r="AN9" i="1"/>
  <c r="AM9" i="1"/>
  <c r="AL9" i="1"/>
  <c r="AK9" i="1"/>
  <c r="AJ9" i="1"/>
  <c r="AI9" i="1"/>
  <c r="AG9" i="1"/>
  <c r="BQ8" i="1"/>
  <c r="BO8" i="1"/>
  <c r="BN8" i="1"/>
  <c r="BM8" i="1"/>
  <c r="BL8" i="1"/>
  <c r="BK8" i="1"/>
  <c r="BP8" i="1" s="1"/>
  <c r="AT8" i="1"/>
  <c r="AS8" i="1"/>
  <c r="AR8" i="1"/>
  <c r="AQ8" i="1"/>
  <c r="AP8" i="1"/>
  <c r="AO8" i="1"/>
  <c r="AN8" i="1"/>
  <c r="AM8" i="1"/>
  <c r="AL8" i="1"/>
  <c r="AK8" i="1"/>
  <c r="AJ8" i="1"/>
  <c r="AU8" i="1" s="1"/>
  <c r="AI8" i="1"/>
  <c r="AG8" i="1"/>
  <c r="BQ7" i="1"/>
  <c r="BO7" i="1"/>
  <c r="BN7" i="1"/>
  <c r="BM7" i="1"/>
  <c r="BL7" i="1"/>
  <c r="BK7" i="1"/>
  <c r="BP7" i="1" s="1"/>
  <c r="AT7" i="1"/>
  <c r="AS7" i="1"/>
  <c r="AR7" i="1"/>
  <c r="AV7" i="1" s="1"/>
  <c r="AQ7" i="1"/>
  <c r="AP7" i="1"/>
  <c r="AO7" i="1"/>
  <c r="AN7" i="1"/>
  <c r="AM7" i="1"/>
  <c r="AL7" i="1"/>
  <c r="AK7" i="1"/>
  <c r="AJ7" i="1"/>
  <c r="AI7" i="1"/>
  <c r="AG7" i="1"/>
  <c r="BQ6" i="1"/>
  <c r="BO6" i="1"/>
  <c r="BN6" i="1"/>
  <c r="BM6" i="1"/>
  <c r="BL6" i="1"/>
  <c r="BK6" i="1"/>
  <c r="BP6" i="1" s="1"/>
  <c r="AT6" i="1"/>
  <c r="AS6" i="1"/>
  <c r="AR6" i="1"/>
  <c r="AQ6" i="1"/>
  <c r="AV6" i="1" s="1"/>
  <c r="AP6" i="1"/>
  <c r="AO6" i="1"/>
  <c r="AN6" i="1"/>
  <c r="AM6" i="1"/>
  <c r="AL6" i="1"/>
  <c r="AK6" i="1"/>
  <c r="AJ6" i="1"/>
  <c r="AI6" i="1"/>
  <c r="AG6" i="1"/>
  <c r="BQ5" i="1"/>
  <c r="BO5" i="1"/>
  <c r="BN5" i="1"/>
  <c r="BM5" i="1"/>
  <c r="BL5" i="1"/>
  <c r="BK5" i="1"/>
  <c r="BP5" i="1" s="1"/>
  <c r="AT5" i="1"/>
  <c r="AS5" i="1"/>
  <c r="AR5" i="1"/>
  <c r="AQ5" i="1"/>
  <c r="AP5" i="1"/>
  <c r="AO5" i="1"/>
  <c r="AN5" i="1"/>
  <c r="AM5" i="1"/>
  <c r="AL5" i="1"/>
  <c r="AK5" i="1"/>
  <c r="AJ5" i="1"/>
  <c r="AI5" i="1"/>
  <c r="AG5" i="1"/>
  <c r="BQ4" i="1"/>
  <c r="BO4" i="1"/>
  <c r="BN4" i="1"/>
  <c r="BM4" i="1"/>
  <c r="BL4" i="1"/>
  <c r="BK4" i="1"/>
  <c r="BP4" i="1" s="1"/>
  <c r="AT4" i="1"/>
  <c r="AS4" i="1"/>
  <c r="AR4" i="1"/>
  <c r="AQ4" i="1"/>
  <c r="AP4" i="1"/>
  <c r="AO4" i="1"/>
  <c r="AN4" i="1"/>
  <c r="AM4" i="1"/>
  <c r="AL4" i="1"/>
  <c r="AK4" i="1"/>
  <c r="AJ4" i="1"/>
  <c r="AU4" i="1" s="1"/>
  <c r="AI4" i="1"/>
  <c r="AG4" i="1"/>
  <c r="BQ3" i="1"/>
  <c r="BP3" i="1"/>
  <c r="BO3" i="1"/>
  <c r="BN3" i="1"/>
  <c r="BM3" i="1"/>
  <c r="BL3" i="1"/>
  <c r="BK3" i="1"/>
  <c r="AT3" i="1"/>
  <c r="AS3" i="1"/>
  <c r="AR3" i="1"/>
  <c r="AQ3" i="1"/>
  <c r="AP3" i="1"/>
  <c r="AO3" i="1"/>
  <c r="AN3" i="1"/>
  <c r="AM3" i="1"/>
  <c r="AL3" i="1"/>
  <c r="AK3" i="1"/>
  <c r="AJ3" i="1"/>
  <c r="AI3" i="1"/>
  <c r="AG3" i="1"/>
  <c r="C7" i="4" l="1"/>
  <c r="C5" i="4"/>
  <c r="AF232" i="7"/>
  <c r="BM273" i="7"/>
  <c r="AU146" i="1"/>
  <c r="AU183" i="1"/>
  <c r="AU188" i="1"/>
  <c r="AU242" i="1"/>
  <c r="AW242" i="1" s="1"/>
  <c r="AU555" i="1"/>
  <c r="AX558" i="1"/>
  <c r="AX635" i="1"/>
  <c r="AU9" i="1"/>
  <c r="AX172" i="1"/>
  <c r="AU195" i="1"/>
  <c r="AX325" i="1"/>
  <c r="AX351" i="1"/>
  <c r="AX366" i="1"/>
  <c r="AU516" i="1"/>
  <c r="AW516" i="1" s="1"/>
  <c r="AU586" i="1"/>
  <c r="AX611" i="1"/>
  <c r="BM236" i="7"/>
  <c r="BM238" i="7"/>
  <c r="BM268" i="7"/>
  <c r="AU212" i="1"/>
  <c r="AW212" i="1" s="1"/>
  <c r="AU598" i="1"/>
  <c r="AU599" i="1"/>
  <c r="AU162" i="1"/>
  <c r="AU296" i="1"/>
  <c r="AX348" i="1"/>
  <c r="AX580" i="1"/>
  <c r="AU10" i="1"/>
  <c r="AX24" i="1"/>
  <c r="AX43" i="1"/>
  <c r="AU58" i="1"/>
  <c r="AU70" i="1"/>
  <c r="AX75" i="1"/>
  <c r="AU117" i="1"/>
  <c r="AU182" i="1"/>
  <c r="AU187" i="1"/>
  <c r="AW187" i="1" s="1"/>
  <c r="AU189" i="1"/>
  <c r="AU227" i="1"/>
  <c r="AW227" i="1" s="1"/>
  <c r="AX272" i="1"/>
  <c r="AU5" i="1"/>
  <c r="AX31" i="1"/>
  <c r="AU174" i="1"/>
  <c r="AU224" i="1"/>
  <c r="AU252" i="1"/>
  <c r="AU264" i="1"/>
  <c r="AX330" i="1"/>
  <c r="AX441" i="1"/>
  <c r="AU615" i="1"/>
  <c r="AU627" i="1"/>
  <c r="AX104" i="1"/>
  <c r="AX220" i="1"/>
  <c r="AX275" i="1"/>
  <c r="AU531" i="1"/>
  <c r="D13" i="4"/>
  <c r="AU131" i="1"/>
  <c r="E13" i="4"/>
  <c r="AU97" i="1"/>
  <c r="AX126" i="1"/>
  <c r="AU228" i="1"/>
  <c r="AU268" i="1"/>
  <c r="AW268" i="1" s="1"/>
  <c r="AU372" i="1"/>
  <c r="AW372" i="1" s="1"/>
  <c r="AU431" i="1"/>
  <c r="AU467" i="1"/>
  <c r="AU483" i="1"/>
  <c r="AX487" i="1"/>
  <c r="AU488" i="1"/>
  <c r="AU12" i="1"/>
  <c r="AX96" i="1"/>
  <c r="AU116" i="1"/>
  <c r="AU201" i="1"/>
  <c r="AX245" i="1"/>
  <c r="AU354" i="1"/>
  <c r="AW354" i="1" s="1"/>
  <c r="AX462" i="1"/>
  <c r="AX523" i="1"/>
  <c r="BM226" i="7"/>
  <c r="BM228" i="7"/>
  <c r="C13" i="4"/>
  <c r="AF229" i="7"/>
  <c r="BM225" i="7"/>
  <c r="BM237" i="7"/>
  <c r="A13" i="4"/>
  <c r="AF235" i="7"/>
  <c r="B13" i="4"/>
  <c r="AW97" i="1"/>
  <c r="AW230" i="1"/>
  <c r="AW233" i="1"/>
  <c r="AU16" i="1"/>
  <c r="AX23" i="1"/>
  <c r="BO28" i="1"/>
  <c r="AV37" i="1"/>
  <c r="AV9" i="1"/>
  <c r="AW9" i="1" s="1"/>
  <c r="AV12" i="1"/>
  <c r="AU28" i="1"/>
  <c r="AU62" i="1"/>
  <c r="AX67" i="1"/>
  <c r="AV68" i="1"/>
  <c r="AU74" i="1"/>
  <c r="AX95" i="1"/>
  <c r="AV98" i="1"/>
  <c r="AU134" i="1"/>
  <c r="AV135" i="1"/>
  <c r="AU157" i="1"/>
  <c r="AV158" i="1"/>
  <c r="AX167" i="1"/>
  <c r="AU171" i="1"/>
  <c r="AU175" i="1"/>
  <c r="AV186" i="1"/>
  <c r="AX187" i="1"/>
  <c r="AX189" i="1"/>
  <c r="AV194" i="1"/>
  <c r="AX195" i="1"/>
  <c r="AX203" i="1"/>
  <c r="AU208" i="1"/>
  <c r="AV209" i="1"/>
  <c r="AX214" i="1"/>
  <c r="AU225" i="1"/>
  <c r="AU232" i="1"/>
  <c r="AU235" i="1"/>
  <c r="AV236" i="1"/>
  <c r="AW236" i="1" s="1"/>
  <c r="AX247" i="1"/>
  <c r="AV254" i="1"/>
  <c r="AU256" i="1"/>
  <c r="AV268" i="1"/>
  <c r="AV279" i="1"/>
  <c r="AV282" i="1"/>
  <c r="AX315" i="1"/>
  <c r="AV333" i="1"/>
  <c r="AU334" i="1"/>
  <c r="AX360" i="1"/>
  <c r="AX378" i="1"/>
  <c r="AV410" i="1"/>
  <c r="AU435" i="1"/>
  <c r="AW435" i="1" s="1"/>
  <c r="AU502" i="1"/>
  <c r="AX563" i="1"/>
  <c r="AU649" i="1"/>
  <c r="AX32" i="1"/>
  <c r="AU53" i="1"/>
  <c r="AU65" i="1"/>
  <c r="AW65" i="1" s="1"/>
  <c r="BO27" i="1"/>
  <c r="AX30" i="1"/>
  <c r="AU33" i="1"/>
  <c r="AX38" i="1"/>
  <c r="AU45" i="1"/>
  <c r="AW45" i="1" s="1"/>
  <c r="AX50" i="1"/>
  <c r="AV51" i="1"/>
  <c r="AU57" i="1"/>
  <c r="AX62" i="1"/>
  <c r="AV63" i="1"/>
  <c r="AU69" i="1"/>
  <c r="AW69" i="1" s="1"/>
  <c r="AX74" i="1"/>
  <c r="AV75" i="1"/>
  <c r="AU79" i="1"/>
  <c r="AU82" i="1"/>
  <c r="AU85" i="1"/>
  <c r="AX88" i="1"/>
  <c r="AU90" i="1"/>
  <c r="AW90" i="1" s="1"/>
  <c r="AX92" i="1"/>
  <c r="AU99" i="1"/>
  <c r="AX102" i="1"/>
  <c r="AX171" i="1"/>
  <c r="AX174" i="1"/>
  <c r="AX191" i="1"/>
  <c r="AX197" i="1"/>
  <c r="AX258" i="1"/>
  <c r="AX301" i="1"/>
  <c r="AV322" i="1"/>
  <c r="AX323" i="1"/>
  <c r="AU339" i="1"/>
  <c r="AU357" i="1"/>
  <c r="AW357" i="1" s="1"/>
  <c r="AU375" i="1"/>
  <c r="AW375" i="1" s="1"/>
  <c r="AV434" i="1"/>
  <c r="AV518" i="1"/>
  <c r="AX556" i="1"/>
  <c r="AU557" i="1"/>
  <c r="AW557" i="1" s="1"/>
  <c r="AV561" i="1"/>
  <c r="AX587" i="1"/>
  <c r="AU619" i="1"/>
  <c r="AW619" i="1" s="1"/>
  <c r="AW631" i="1"/>
  <c r="AU80" i="1"/>
  <c r="AW103" i="1"/>
  <c r="AV24" i="1"/>
  <c r="AG25" i="1"/>
  <c r="AV28" i="1"/>
  <c r="BO30" i="1"/>
  <c r="AX45" i="1"/>
  <c r="AX49" i="1"/>
  <c r="AU52" i="1"/>
  <c r="AX57" i="1"/>
  <c r="AU64" i="1"/>
  <c r="AW64" i="1" s="1"/>
  <c r="AX69" i="1"/>
  <c r="AV70" i="1"/>
  <c r="AU76" i="1"/>
  <c r="AW76" i="1" s="1"/>
  <c r="AX79" i="1"/>
  <c r="AX82" i="1"/>
  <c r="AX85" i="1"/>
  <c r="AU92" i="1"/>
  <c r="AV106" i="1"/>
  <c r="AU128" i="1"/>
  <c r="AX144" i="1"/>
  <c r="AV162" i="1"/>
  <c r="AV176" i="1"/>
  <c r="AU177" i="1"/>
  <c r="AW177" i="1" s="1"/>
  <c r="AV188" i="1"/>
  <c r="AU198" i="1"/>
  <c r="AW198" i="1" s="1"/>
  <c r="AX210" i="1"/>
  <c r="AX218" i="1"/>
  <c r="AX227" i="1"/>
  <c r="AU231" i="1"/>
  <c r="AU238" i="1"/>
  <c r="AX244" i="1"/>
  <c r="AX250" i="1"/>
  <c r="AX252" i="1"/>
  <c r="AU261" i="1"/>
  <c r="AX273" i="1"/>
  <c r="AX357" i="1"/>
  <c r="AX375" i="1"/>
  <c r="AV466" i="1"/>
  <c r="AU495" i="1"/>
  <c r="AX575" i="1"/>
  <c r="AV614" i="1"/>
  <c r="AV679" i="1"/>
  <c r="AU77" i="1"/>
  <c r="AW77" i="1" s="1"/>
  <c r="AU6" i="1"/>
  <c r="AW6" i="1" s="1"/>
  <c r="AU7" i="1"/>
  <c r="AW7" i="1" s="1"/>
  <c r="AU17" i="1"/>
  <c r="AW17" i="1" s="1"/>
  <c r="BO16" i="1"/>
  <c r="AX19" i="1"/>
  <c r="AV20" i="1"/>
  <c r="AX22" i="1"/>
  <c r="AX26" i="1"/>
  <c r="AG32" i="1"/>
  <c r="AU35" i="1"/>
  <c r="AW35" i="1" s="1"/>
  <c r="AV53" i="1"/>
  <c r="AU59" i="1"/>
  <c r="AX64" i="1"/>
  <c r="AV65" i="1"/>
  <c r="AU71" i="1"/>
  <c r="AW71" i="1" s="1"/>
  <c r="AX76" i="1"/>
  <c r="AV77" i="1"/>
  <c r="AV80" i="1"/>
  <c r="AV83" i="1"/>
  <c r="AV86" i="1"/>
  <c r="AX91" i="1"/>
  <c r="AU94" i="1"/>
  <c r="AU107" i="1"/>
  <c r="AW107" i="1" s="1"/>
  <c r="AU114" i="1"/>
  <c r="AW114" i="1" s="1"/>
  <c r="AU125" i="1"/>
  <c r="AV126" i="1"/>
  <c r="AX141" i="1"/>
  <c r="AU163" i="1"/>
  <c r="AW163" i="1" s="1"/>
  <c r="AX166" i="1"/>
  <c r="AU168" i="1"/>
  <c r="AW168" i="1" s="1"/>
  <c r="AV172" i="1"/>
  <c r="AV183" i="1"/>
  <c r="AW183" i="1" s="1"/>
  <c r="AU184" i="1"/>
  <c r="AX204" i="1"/>
  <c r="AV205" i="1"/>
  <c r="AX213" i="1"/>
  <c r="AX224" i="1"/>
  <c r="AX230" i="1"/>
  <c r="AU234" i="1"/>
  <c r="AU244" i="1"/>
  <c r="AU247" i="1"/>
  <c r="AU272" i="1"/>
  <c r="AX393" i="1"/>
  <c r="AX642" i="1"/>
  <c r="AX643" i="1"/>
  <c r="AV3" i="1"/>
  <c r="AV8" i="1"/>
  <c r="AV27" i="1"/>
  <c r="AU42" i="1"/>
  <c r="AX47" i="1"/>
  <c r="AV48" i="1"/>
  <c r="AU54" i="1"/>
  <c r="AU66" i="1"/>
  <c r="AW66" i="1" s="1"/>
  <c r="AX71" i="1"/>
  <c r="AV72" i="1"/>
  <c r="AX106" i="1"/>
  <c r="AU110" i="1"/>
  <c r="AU111" i="1"/>
  <c r="AU119" i="1"/>
  <c r="AW119" i="1" s="1"/>
  <c r="AV120" i="1"/>
  <c r="AU122" i="1"/>
  <c r="AV123" i="1"/>
  <c r="AX138" i="1"/>
  <c r="AX147" i="1"/>
  <c r="AV150" i="1"/>
  <c r="AX159" i="1"/>
  <c r="AX162" i="1"/>
  <c r="AX170" i="1"/>
  <c r="AX173" i="1"/>
  <c r="AV178" i="1"/>
  <c r="AU179" i="1"/>
  <c r="AW179" i="1" s="1"/>
  <c r="AX192" i="1"/>
  <c r="AV193" i="1"/>
  <c r="AX194" i="1"/>
  <c r="AX198" i="1"/>
  <c r="AX200" i="1"/>
  <c r="AV208" i="1"/>
  <c r="AU210" i="1"/>
  <c r="AU221" i="1"/>
  <c r="AW221" i="1" s="1"/>
  <c r="AX233" i="1"/>
  <c r="AU237" i="1"/>
  <c r="AU240" i="1"/>
  <c r="AX246" i="1"/>
  <c r="AV253" i="1"/>
  <c r="AV256" i="1"/>
  <c r="AX260" i="1"/>
  <c r="AV267" i="1"/>
  <c r="AV275" i="1"/>
  <c r="AV287" i="1"/>
  <c r="AX354" i="1"/>
  <c r="AX372" i="1"/>
  <c r="AW432" i="1"/>
  <c r="AV510" i="1"/>
  <c r="AX527" i="1"/>
  <c r="AV583" i="1"/>
  <c r="AW583" i="1" s="1"/>
  <c r="AX623" i="1"/>
  <c r="AV636" i="1"/>
  <c r="AU688" i="1"/>
  <c r="AW339" i="1"/>
  <c r="AU83" i="1"/>
  <c r="AV5" i="1"/>
  <c r="AV17" i="1"/>
  <c r="AU26" i="1"/>
  <c r="AX15" i="1"/>
  <c r="AU21" i="1"/>
  <c r="AW21" i="1" s="1"/>
  <c r="AU25" i="1"/>
  <c r="AW25" i="1" s="1"/>
  <c r="AU37" i="1"/>
  <c r="AW37" i="1" s="1"/>
  <c r="AX42" i="1"/>
  <c r="AX46" i="1"/>
  <c r="AU61" i="1"/>
  <c r="AX66" i="1"/>
  <c r="AV67" i="1"/>
  <c r="AU73" i="1"/>
  <c r="AW73" i="1" s="1"/>
  <c r="AU78" i="1"/>
  <c r="AU81" i="1"/>
  <c r="AU84" i="1"/>
  <c r="AU87" i="1"/>
  <c r="AV89" i="1"/>
  <c r="AX94" i="1"/>
  <c r="AX97" i="1"/>
  <c r="AX98" i="1"/>
  <c r="AV108" i="1"/>
  <c r="AV117" i="1"/>
  <c r="AW117" i="1" s="1"/>
  <c r="AX135" i="1"/>
  <c r="AV164" i="1"/>
  <c r="AV185" i="1"/>
  <c r="AX186" i="1"/>
  <c r="AX188" i="1"/>
  <c r="AV199" i="1"/>
  <c r="AU203" i="1"/>
  <c r="AX206" i="1"/>
  <c r="AX209" i="1"/>
  <c r="AV211" i="1"/>
  <c r="AX212" i="1"/>
  <c r="AV214" i="1"/>
  <c r="AU216" i="1"/>
  <c r="AW216" i="1" s="1"/>
  <c r="AX216" i="1"/>
  <c r="AX217" i="1"/>
  <c r="AX236" i="1"/>
  <c r="AU243" i="1"/>
  <c r="AU249" i="1"/>
  <c r="AU263" i="1"/>
  <c r="AV264" i="1"/>
  <c r="AX282" i="1"/>
  <c r="AX285" i="1"/>
  <c r="AV304" i="1"/>
  <c r="AU351" i="1"/>
  <c r="AW351" i="1" s="1"/>
  <c r="AU369" i="1"/>
  <c r="AW369" i="1" s="1"/>
  <c r="AV456" i="1"/>
  <c r="AU477" i="1"/>
  <c r="AU571" i="1"/>
  <c r="AW571" i="1" s="1"/>
  <c r="AV584" i="1"/>
  <c r="AV4" i="1"/>
  <c r="AU14" i="1"/>
  <c r="AW14" i="1" s="1"/>
  <c r="AU15" i="1"/>
  <c r="AV16" i="1"/>
  <c r="AU56" i="1"/>
  <c r="AU68" i="1"/>
  <c r="AX73" i="1"/>
  <c r="AV74" i="1"/>
  <c r="AX78" i="1"/>
  <c r="AX81" i="1"/>
  <c r="AX84" i="1"/>
  <c r="AX87" i="1"/>
  <c r="AV92" i="1"/>
  <c r="AU98" i="1"/>
  <c r="AX105" i="1"/>
  <c r="AX132" i="1"/>
  <c r="AU156" i="1"/>
  <c r="AV160" i="1"/>
  <c r="AU165" i="1"/>
  <c r="AX169" i="1"/>
  <c r="AV171" i="1"/>
  <c r="AV180" i="1"/>
  <c r="AU181" i="1"/>
  <c r="AU186" i="1"/>
  <c r="AU191" i="1"/>
  <c r="AU197" i="1"/>
  <c r="AU206" i="1"/>
  <c r="AX239" i="1"/>
  <c r="AX242" i="1"/>
  <c r="AU246" i="1"/>
  <c r="AV250" i="1"/>
  <c r="AX268" i="1"/>
  <c r="AU269" i="1"/>
  <c r="AU310" i="1"/>
  <c r="AV315" i="1"/>
  <c r="AV318" i="1"/>
  <c r="AX333" i="1"/>
  <c r="AX387" i="1"/>
  <c r="AV396" i="1"/>
  <c r="AV501" i="1"/>
  <c r="AV607" i="1"/>
  <c r="AU657" i="1"/>
  <c r="AU3" i="1"/>
  <c r="AW3" i="1" s="1"/>
  <c r="AV33" i="1"/>
  <c r="AX39" i="1"/>
  <c r="AX44" i="1"/>
  <c r="AV45" i="1"/>
  <c r="AU51" i="1"/>
  <c r="AW51" i="1" s="1"/>
  <c r="AV57" i="1"/>
  <c r="AU63" i="1"/>
  <c r="AW63" i="1" s="1"/>
  <c r="AX68" i="1"/>
  <c r="AV69" i="1"/>
  <c r="AU75" i="1"/>
  <c r="AV79" i="1"/>
  <c r="AW79" i="1" s="1"/>
  <c r="AV82" i="1"/>
  <c r="AV85" i="1"/>
  <c r="AX90" i="1"/>
  <c r="AU91" i="1"/>
  <c r="AU93" i="1"/>
  <c r="AW93" i="1" s="1"/>
  <c r="AV99" i="1"/>
  <c r="AX101" i="1"/>
  <c r="AU104" i="1"/>
  <c r="AW104" i="1" s="1"/>
  <c r="AU106" i="1"/>
  <c r="AW106" i="1" s="1"/>
  <c r="AU109" i="1"/>
  <c r="AW109" i="1" s="1"/>
  <c r="AU113" i="1"/>
  <c r="AX129" i="1"/>
  <c r="AX153" i="1"/>
  <c r="AX158" i="1"/>
  <c r="AV168" i="1"/>
  <c r="AV175" i="1"/>
  <c r="AU176" i="1"/>
  <c r="AV187" i="1"/>
  <c r="AU194" i="1"/>
  <c r="AW194" i="1" s="1"/>
  <c r="AU200" i="1"/>
  <c r="AW200" i="1" s="1"/>
  <c r="AU209" i="1"/>
  <c r="AW209" i="1" s="1"/>
  <c r="AU215" i="1"/>
  <c r="AW215" i="1" s="1"/>
  <c r="AX248" i="1"/>
  <c r="AX251" i="1"/>
  <c r="AW252" i="1"/>
  <c r="AU348" i="1"/>
  <c r="AW348" i="1" s="1"/>
  <c r="AU366" i="1"/>
  <c r="AW366" i="1" s="1"/>
  <c r="AU384" i="1"/>
  <c r="AW384" i="1" s="1"/>
  <c r="AU423" i="1"/>
  <c r="AW423" i="1" s="1"/>
  <c r="AV427" i="1"/>
  <c r="AV446" i="1"/>
  <c r="AU497" i="1"/>
  <c r="AW497" i="1" s="1"/>
  <c r="AV535" i="1"/>
  <c r="AU579" i="1"/>
  <c r="AU603" i="1"/>
  <c r="AV629" i="1"/>
  <c r="AX666" i="1"/>
  <c r="AX93" i="1"/>
  <c r="AU118" i="1"/>
  <c r="AX120" i="1"/>
  <c r="AX123" i="1"/>
  <c r="AU143" i="1"/>
  <c r="AX149" i="1"/>
  <c r="AU169" i="1"/>
  <c r="AW169" i="1" s="1"/>
  <c r="AV177" i="1"/>
  <c r="AU178" i="1"/>
  <c r="AX190" i="1"/>
  <c r="AX193" i="1"/>
  <c r="AV195" i="1"/>
  <c r="AX196" i="1"/>
  <c r="AV201" i="1"/>
  <c r="AV218" i="1"/>
  <c r="AU257" i="1"/>
  <c r="AU275" i="1"/>
  <c r="AW275" i="1" s="1"/>
  <c r="AW444" i="1"/>
  <c r="AU659" i="1"/>
  <c r="AX34" i="1"/>
  <c r="AX70" i="1"/>
  <c r="AX100" i="1"/>
  <c r="AU36" i="1"/>
  <c r="AX41" i="1"/>
  <c r="AU48" i="1"/>
  <c r="AU60" i="1"/>
  <c r="AX65" i="1"/>
  <c r="AU72" i="1"/>
  <c r="AW72" i="1" s="1"/>
  <c r="AX77" i="1"/>
  <c r="AX80" i="1"/>
  <c r="AX83" i="1"/>
  <c r="AX86" i="1"/>
  <c r="AX89" i="1"/>
  <c r="AV91" i="1"/>
  <c r="AV94" i="1"/>
  <c r="AX103" i="1"/>
  <c r="AX108" i="1"/>
  <c r="AU115" i="1"/>
  <c r="AU140" i="1"/>
  <c r="AV141" i="1"/>
  <c r="AU150" i="1"/>
  <c r="AW150" i="1" s="1"/>
  <c r="AV156" i="1"/>
  <c r="AV163" i="1"/>
  <c r="AU164" i="1"/>
  <c r="AV166" i="1"/>
  <c r="AV184" i="1"/>
  <c r="AU185" i="1"/>
  <c r="AV189" i="1"/>
  <c r="AU205" i="1"/>
  <c r="AX219" i="1"/>
  <c r="AU223" i="1"/>
  <c r="AV224" i="1"/>
  <c r="AW224" i="1" s="1"/>
  <c r="AU226" i="1"/>
  <c r="AW226" i="1" s="1"/>
  <c r="AU229" i="1"/>
  <c r="AV230" i="1"/>
  <c r="AU259" i="1"/>
  <c r="AV260" i="1"/>
  <c r="AW260" i="1" s="1"/>
  <c r="AX345" i="1"/>
  <c r="AX363" i="1"/>
  <c r="AX381" i="1"/>
  <c r="AW417" i="1"/>
  <c r="AU86" i="1"/>
  <c r="AW86" i="1" s="1"/>
  <c r="AW10" i="1"/>
  <c r="AX20" i="1"/>
  <c r="AU11" i="1"/>
  <c r="AW11" i="1" s="1"/>
  <c r="AG26" i="1"/>
  <c r="N12" i="4" s="1"/>
  <c r="AX40" i="1"/>
  <c r="AX48" i="1"/>
  <c r="AU55" i="1"/>
  <c r="AU67" i="1"/>
  <c r="AW67" i="1" s="1"/>
  <c r="AX72" i="1"/>
  <c r="AV73" i="1"/>
  <c r="AV78" i="1"/>
  <c r="AV81" i="1"/>
  <c r="AV84" i="1"/>
  <c r="AV87" i="1"/>
  <c r="AU95" i="1"/>
  <c r="AW95" i="1" s="1"/>
  <c r="AU100" i="1"/>
  <c r="AV110" i="1"/>
  <c r="AV113" i="1"/>
  <c r="AU137" i="1"/>
  <c r="AV138" i="1"/>
  <c r="AX160" i="1"/>
  <c r="AV174" i="1"/>
  <c r="AW174" i="1" s="1"/>
  <c r="AV179" i="1"/>
  <c r="AU180" i="1"/>
  <c r="AW180" i="1" s="1"/>
  <c r="AU193" i="1"/>
  <c r="AU199" i="1"/>
  <c r="AX201" i="1"/>
  <c r="AU214" i="1"/>
  <c r="AW214" i="1" s="1"/>
  <c r="AV221" i="1"/>
  <c r="AV233" i="1"/>
  <c r="AX270" i="1"/>
  <c r="AV288" i="1"/>
  <c r="AW296" i="1"/>
  <c r="AV306" i="1"/>
  <c r="AX318" i="1"/>
  <c r="AV325" i="1"/>
  <c r="AU360" i="1"/>
  <c r="AW360" i="1" s="1"/>
  <c r="AU378" i="1"/>
  <c r="AW378" i="1" s="1"/>
  <c r="AV405" i="1"/>
  <c r="AV476" i="1"/>
  <c r="AV525" i="1"/>
  <c r="AV526" i="1"/>
  <c r="AV569" i="1"/>
  <c r="AV622" i="1"/>
  <c r="AU254" i="1"/>
  <c r="AX271" i="1"/>
  <c r="AV274" i="1"/>
  <c r="AU276" i="1"/>
  <c r="AV284" i="1"/>
  <c r="AX288" i="1"/>
  <c r="AX291" i="1"/>
  <c r="AX309" i="1"/>
  <c r="AU312" i="1"/>
  <c r="AV317" i="1"/>
  <c r="AV327" i="1"/>
  <c r="AV330" i="1"/>
  <c r="AX341" i="1"/>
  <c r="AU392" i="1"/>
  <c r="AX404" i="1"/>
  <c r="AX414" i="1"/>
  <c r="AU420" i="1"/>
  <c r="AV441" i="1"/>
  <c r="AX444" i="1"/>
  <c r="AX453" i="1"/>
  <c r="AV455" i="1"/>
  <c r="AV475" i="1"/>
  <c r="AX483" i="1"/>
  <c r="AV499" i="1"/>
  <c r="AV500" i="1"/>
  <c r="AU504" i="1"/>
  <c r="AV533" i="1"/>
  <c r="AX578" i="1"/>
  <c r="AV598" i="1"/>
  <c r="AV605" i="1"/>
  <c r="AV612" i="1"/>
  <c r="AX659" i="1"/>
  <c r="AX674" i="1"/>
  <c r="AV678" i="1"/>
  <c r="AF230" i="7"/>
  <c r="BM267" i="7"/>
  <c r="BM224" i="7"/>
  <c r="AF269" i="7"/>
  <c r="AX279" i="1"/>
  <c r="AU290" i="1"/>
  <c r="AU305" i="1"/>
  <c r="AX308" i="1"/>
  <c r="AV310" i="1"/>
  <c r="AV320" i="1"/>
  <c r="AU340" i="1"/>
  <c r="AU343" i="1"/>
  <c r="AX394" i="1"/>
  <c r="AV398" i="1"/>
  <c r="AV415" i="1"/>
  <c r="AX455" i="1"/>
  <c r="AV457" i="1"/>
  <c r="AV472" i="1"/>
  <c r="AV490" i="1"/>
  <c r="AV511" i="1"/>
  <c r="AU559" i="1"/>
  <c r="AW559" i="1" s="1"/>
  <c r="AX566" i="1"/>
  <c r="AV568" i="1"/>
  <c r="AV576" i="1"/>
  <c r="AX583" i="1"/>
  <c r="AX597" i="1"/>
  <c r="AU611" i="1"/>
  <c r="AW611" i="1" s="1"/>
  <c r="AU644" i="1"/>
  <c r="AV647" i="1"/>
  <c r="AX669" i="1"/>
  <c r="AX685" i="1"/>
  <c r="AU287" i="1"/>
  <c r="AW287" i="1" s="1"/>
  <c r="AV295" i="1"/>
  <c r="AV298" i="1"/>
  <c r="AX311" i="1"/>
  <c r="AV313" i="1"/>
  <c r="AV316" i="1"/>
  <c r="AX321" i="1"/>
  <c r="AU324" i="1"/>
  <c r="AW324" i="1" s="1"/>
  <c r="AV326" i="1"/>
  <c r="AV329" i="1"/>
  <c r="AX391" i="1"/>
  <c r="AV404" i="1"/>
  <c r="AV424" i="1"/>
  <c r="AU426" i="1"/>
  <c r="AW426" i="1" s="1"/>
  <c r="AV436" i="1"/>
  <c r="AV447" i="1"/>
  <c r="AV452" i="1"/>
  <c r="AU454" i="1"/>
  <c r="AU470" i="1"/>
  <c r="AW470" i="1" s="1"/>
  <c r="AU478" i="1"/>
  <c r="AU506" i="1"/>
  <c r="AU524" i="1"/>
  <c r="AX530" i="1"/>
  <c r="AX532" i="1"/>
  <c r="AU533" i="1"/>
  <c r="AW533" i="1" s="1"/>
  <c r="AV545" i="1"/>
  <c r="AV562" i="1"/>
  <c r="AV563" i="1"/>
  <c r="AV593" i="1"/>
  <c r="AV601" i="1"/>
  <c r="AX604" i="1"/>
  <c r="AU605" i="1"/>
  <c r="AW605" i="1" s="1"/>
  <c r="AX626" i="1"/>
  <c r="AU653" i="1"/>
  <c r="AV665" i="1"/>
  <c r="AV671" i="1"/>
  <c r="AV681" i="1"/>
  <c r="AU685" i="1"/>
  <c r="AW685" i="1" s="1"/>
  <c r="AF223" i="7"/>
  <c r="AX262" i="1"/>
  <c r="AX264" i="1"/>
  <c r="AX267" i="1"/>
  <c r="AU274" i="1"/>
  <c r="AW274" i="1" s="1"/>
  <c r="AU278" i="1"/>
  <c r="AV280" i="1"/>
  <c r="AU281" i="1"/>
  <c r="AV283" i="1"/>
  <c r="AV286" i="1"/>
  <c r="AV297" i="1"/>
  <c r="AV300" i="1"/>
  <c r="AX337" i="1"/>
  <c r="AV412" i="1"/>
  <c r="AU438" i="1"/>
  <c r="AW438" i="1" s="1"/>
  <c r="AV458" i="1"/>
  <c r="AU462" i="1"/>
  <c r="AU479" i="1"/>
  <c r="AW479" i="1" s="1"/>
  <c r="AV513" i="1"/>
  <c r="AV514" i="1"/>
  <c r="AU542" i="1"/>
  <c r="AW542" i="1" s="1"/>
  <c r="AV544" i="1"/>
  <c r="AV586" i="1"/>
  <c r="AU590" i="1"/>
  <c r="AW590" i="1" s="1"/>
  <c r="AV592" i="1"/>
  <c r="AV600" i="1"/>
  <c r="AX606" i="1"/>
  <c r="AX621" i="1"/>
  <c r="AX628" i="1"/>
  <c r="AU629" i="1"/>
  <c r="AW629" i="1" s="1"/>
  <c r="AV632" i="1"/>
  <c r="AU635" i="1"/>
  <c r="AU654" i="1"/>
  <c r="AW654" i="1" s="1"/>
  <c r="AV673" i="1"/>
  <c r="AV680" i="1"/>
  <c r="AX294" i="1"/>
  <c r="AX303" i="1"/>
  <c r="AV309" i="1"/>
  <c r="AX327" i="1"/>
  <c r="AV332" i="1"/>
  <c r="AV359" i="1"/>
  <c r="AV362" i="1"/>
  <c r="AV365" i="1"/>
  <c r="AV368" i="1"/>
  <c r="AV371" i="1"/>
  <c r="AV374" i="1"/>
  <c r="AV377" i="1"/>
  <c r="AV380" i="1"/>
  <c r="AV383" i="1"/>
  <c r="AV386" i="1"/>
  <c r="AV414" i="1"/>
  <c r="AU425" i="1"/>
  <c r="AW425" i="1" s="1"/>
  <c r="AU437" i="1"/>
  <c r="AW437" i="1" s="1"/>
  <c r="AU451" i="1"/>
  <c r="AW451" i="1" s="1"/>
  <c r="AV453" i="1"/>
  <c r="AV463" i="1"/>
  <c r="AU466" i="1"/>
  <c r="AW466" i="1" s="1"/>
  <c r="AV467" i="1"/>
  <c r="AX470" i="1"/>
  <c r="AV473" i="1"/>
  <c r="AU493" i="1"/>
  <c r="AV496" i="1"/>
  <c r="AU518" i="1"/>
  <c r="AW518" i="1" s="1"/>
  <c r="AU525" i="1"/>
  <c r="AW525" i="1" s="1"/>
  <c r="AU526" i="1"/>
  <c r="AW526" i="1" s="1"/>
  <c r="AU551" i="1"/>
  <c r="AX568" i="1"/>
  <c r="AU569" i="1"/>
  <c r="AV572" i="1"/>
  <c r="AU575" i="1"/>
  <c r="AX576" i="1"/>
  <c r="AV587" i="1"/>
  <c r="AW587" i="1" s="1"/>
  <c r="AV617" i="1"/>
  <c r="AV625" i="1"/>
  <c r="AX630" i="1"/>
  <c r="AX646" i="1"/>
  <c r="AV649" i="1"/>
  <c r="AX670" i="1"/>
  <c r="AU671" i="1"/>
  <c r="AX687" i="1"/>
  <c r="AV389" i="1"/>
  <c r="AV392" i="1"/>
  <c r="AV397" i="1"/>
  <c r="AV400" i="1"/>
  <c r="AV406" i="1"/>
  <c r="AV417" i="1"/>
  <c r="AU439" i="1"/>
  <c r="AW439" i="1" s="1"/>
  <c r="AV443" i="1"/>
  <c r="AV448" i="1"/>
  <c r="AX460" i="1"/>
  <c r="AU461" i="1"/>
  <c r="AX489" i="1"/>
  <c r="AV504" i="1"/>
  <c r="AU510" i="1"/>
  <c r="AW510" i="1" s="1"/>
  <c r="AX511" i="1"/>
  <c r="AV522" i="1"/>
  <c r="AV538" i="1"/>
  <c r="AV539" i="1"/>
  <c r="AV565" i="1"/>
  <c r="AX570" i="1"/>
  <c r="AU607" i="1"/>
  <c r="AW607" i="1" s="1"/>
  <c r="AV610" i="1"/>
  <c r="AX614" i="1"/>
  <c r="AV624" i="1"/>
  <c r="AX631" i="1"/>
  <c r="AX653" i="1"/>
  <c r="AX654" i="1"/>
  <c r="AX679" i="1"/>
  <c r="AX421" i="1"/>
  <c r="AX486" i="1"/>
  <c r="AX498" i="1"/>
  <c r="AX544" i="1"/>
  <c r="AU545" i="1"/>
  <c r="AX571" i="1"/>
  <c r="AX592" i="1"/>
  <c r="AU593" i="1"/>
  <c r="AW599" i="1"/>
  <c r="AX600" i="1"/>
  <c r="AX641" i="1"/>
  <c r="AU647" i="1"/>
  <c r="AW647" i="1" s="1"/>
  <c r="AX656" i="1"/>
  <c r="AV666" i="1"/>
  <c r="AV667" i="1"/>
  <c r="AW667" i="1" s="1"/>
  <c r="AU409" i="1"/>
  <c r="AW409" i="1" s="1"/>
  <c r="AU424" i="1"/>
  <c r="AW424" i="1" s="1"/>
  <c r="AU430" i="1"/>
  <c r="AU450" i="1"/>
  <c r="AW450" i="1" s="1"/>
  <c r="AX475" i="1"/>
  <c r="AX482" i="1"/>
  <c r="AX491" i="1"/>
  <c r="AX495" i="1"/>
  <c r="AU535" i="1"/>
  <c r="AW535" i="1" s="1"/>
  <c r="AX546" i="1"/>
  <c r="AV557" i="1"/>
  <c r="AV581" i="1"/>
  <c r="AW581" i="1" s="1"/>
  <c r="AX594" i="1"/>
  <c r="AU638" i="1"/>
  <c r="AW638" i="1" s="1"/>
  <c r="AX277" i="1"/>
  <c r="AV308" i="1"/>
  <c r="AV321" i="1"/>
  <c r="AV331" i="1"/>
  <c r="AV334" i="1"/>
  <c r="AV337" i="1"/>
  <c r="AV343" i="1"/>
  <c r="AW343" i="1" s="1"/>
  <c r="AV349" i="1"/>
  <c r="AV352" i="1"/>
  <c r="AV355" i="1"/>
  <c r="AV358" i="1"/>
  <c r="AV361" i="1"/>
  <c r="AV364" i="1"/>
  <c r="AV367" i="1"/>
  <c r="AV370" i="1"/>
  <c r="AV373" i="1"/>
  <c r="AV376" i="1"/>
  <c r="AV379" i="1"/>
  <c r="AV382" i="1"/>
  <c r="AV385" i="1"/>
  <c r="AV388" i="1"/>
  <c r="AV394" i="1"/>
  <c r="AV419" i="1"/>
  <c r="AV420" i="1"/>
  <c r="AW420" i="1" s="1"/>
  <c r="AX432" i="1"/>
  <c r="AV449" i="1"/>
  <c r="AV464" i="1"/>
  <c r="AX494" i="1"/>
  <c r="AX521" i="1"/>
  <c r="AV524" i="1"/>
  <c r="AV530" i="1"/>
  <c r="AV556" i="1"/>
  <c r="AV574" i="1"/>
  <c r="AV580" i="1"/>
  <c r="AV588" i="1"/>
  <c r="AX616" i="1"/>
  <c r="AU617" i="1"/>
  <c r="AV620" i="1"/>
  <c r="AU623" i="1"/>
  <c r="AW623" i="1" s="1"/>
  <c r="AX624" i="1"/>
  <c r="AV635" i="1"/>
  <c r="AV659" i="1"/>
  <c r="AU664" i="1"/>
  <c r="AW664" i="1" s="1"/>
  <c r="AU666" i="1"/>
  <c r="AW666" i="1" s="1"/>
  <c r="AU690" i="1"/>
  <c r="AW690" i="1" s="1"/>
  <c r="AX690" i="1"/>
  <c r="AV278" i="1"/>
  <c r="AX297" i="1"/>
  <c r="AU322" i="1"/>
  <c r="AW322" i="1" s="1"/>
  <c r="AV324" i="1"/>
  <c r="AX335" i="1"/>
  <c r="AU344" i="1"/>
  <c r="AW344" i="1" s="1"/>
  <c r="AU347" i="1"/>
  <c r="AU350" i="1"/>
  <c r="AU353" i="1"/>
  <c r="AU356" i="1"/>
  <c r="AU359" i="1"/>
  <c r="AU362" i="1"/>
  <c r="AU365" i="1"/>
  <c r="AU368" i="1"/>
  <c r="AU371" i="1"/>
  <c r="AU374" i="1"/>
  <c r="AU377" i="1"/>
  <c r="AU380" i="1"/>
  <c r="AW380" i="1" s="1"/>
  <c r="AV399" i="1"/>
  <c r="AV408" i="1"/>
  <c r="AU414" i="1"/>
  <c r="AU418" i="1"/>
  <c r="AU429" i="1"/>
  <c r="AU442" i="1"/>
  <c r="AV445" i="1"/>
  <c r="AX458" i="1"/>
  <c r="AV460" i="1"/>
  <c r="AV470" i="1"/>
  <c r="AX484" i="1"/>
  <c r="AV485" i="1"/>
  <c r="AX490" i="1"/>
  <c r="AX496" i="1"/>
  <c r="AV498" i="1"/>
  <c r="AX512" i="1"/>
  <c r="AX515" i="1"/>
  <c r="AV540" i="1"/>
  <c r="AV550" i="1"/>
  <c r="AV551" i="1"/>
  <c r="AX554" i="1"/>
  <c r="AU563" i="1"/>
  <c r="AW563" i="1" s="1"/>
  <c r="AV575" i="1"/>
  <c r="AU595" i="1"/>
  <c r="AW595" i="1" s="1"/>
  <c r="AV613" i="1"/>
  <c r="AX618" i="1"/>
  <c r="AU641" i="1"/>
  <c r="AV645" i="1"/>
  <c r="AV651" i="1"/>
  <c r="AX681" i="1"/>
  <c r="AX682" i="1"/>
  <c r="AV685" i="1"/>
  <c r="AW27" i="1"/>
  <c r="AX4" i="1"/>
  <c r="AW12" i="1"/>
  <c r="AX8" i="1"/>
  <c r="AG29" i="1"/>
  <c r="AX3" i="1"/>
  <c r="F11" i="4"/>
  <c r="F13" i="4" s="1"/>
  <c r="X7" i="4"/>
  <c r="X5" i="4"/>
  <c r="X3" i="4"/>
  <c r="BO15" i="1"/>
  <c r="AX35" i="1"/>
  <c r="AV41" i="1"/>
  <c r="AV44" i="1"/>
  <c r="AV47" i="1"/>
  <c r="AV50" i="1"/>
  <c r="AX61" i="1"/>
  <c r="AV62" i="1"/>
  <c r="AW62" i="1" s="1"/>
  <c r="AW68" i="1"/>
  <c r="AW98" i="1"/>
  <c r="AW4" i="1"/>
  <c r="AU39" i="1"/>
  <c r="AW39" i="1" s="1"/>
  <c r="AX56" i="1"/>
  <c r="AX7" i="1"/>
  <c r="AX16" i="1"/>
  <c r="AX27" i="1"/>
  <c r="AX28" i="1"/>
  <c r="AW42" i="1"/>
  <c r="AW48" i="1"/>
  <c r="AX51" i="1"/>
  <c r="AV52" i="1"/>
  <c r="AW52" i="1" s="1"/>
  <c r="AX63" i="1"/>
  <c r="AW70" i="1"/>
  <c r="AX17" i="1"/>
  <c r="AX58" i="1"/>
  <c r="AV59" i="1"/>
  <c r="AW83" i="1"/>
  <c r="AW118" i="1"/>
  <c r="AX11" i="1"/>
  <c r="AX18" i="1"/>
  <c r="AX29" i="1"/>
  <c r="AW53" i="1"/>
  <c r="AU24" i="1"/>
  <c r="AW24" i="1" s="1"/>
  <c r="AX25" i="1"/>
  <c r="AU29" i="1"/>
  <c r="AU34" i="1"/>
  <c r="AV36" i="1"/>
  <c r="AW36" i="1" s="1"/>
  <c r="AU38" i="1"/>
  <c r="AV40" i="1"/>
  <c r="AV43" i="1"/>
  <c r="AV46" i="1"/>
  <c r="AV49" i="1"/>
  <c r="AX53" i="1"/>
  <c r="AV54" i="1"/>
  <c r="AW54" i="1" s="1"/>
  <c r="AW13" i="1"/>
  <c r="AX6" i="1"/>
  <c r="AX10" i="1"/>
  <c r="AX14" i="1"/>
  <c r="BO18" i="1"/>
  <c r="AV19" i="1"/>
  <c r="AU23" i="1"/>
  <c r="AW23" i="1" s="1"/>
  <c r="AV30" i="1"/>
  <c r="AW55" i="1"/>
  <c r="AX60" i="1"/>
  <c r="AV61" i="1"/>
  <c r="AU22" i="1"/>
  <c r="AW22" i="1" s="1"/>
  <c r="AV32" i="1"/>
  <c r="AX33" i="1"/>
  <c r="AX37" i="1"/>
  <c r="AU41" i="1"/>
  <c r="AW41" i="1" s="1"/>
  <c r="AU44" i="1"/>
  <c r="AW44" i="1" s="1"/>
  <c r="AU47" i="1"/>
  <c r="AW47" i="1" s="1"/>
  <c r="AU50" i="1"/>
  <c r="AW50" i="1" s="1"/>
  <c r="AX55" i="1"/>
  <c r="AV56" i="1"/>
  <c r="AW56" i="1" s="1"/>
  <c r="AW5" i="1"/>
  <c r="AW82" i="1"/>
  <c r="AW85" i="1"/>
  <c r="AW99" i="1"/>
  <c r="AX5" i="1"/>
  <c r="AX9" i="1"/>
  <c r="AX13" i="1"/>
  <c r="AX21" i="1"/>
  <c r="AV29" i="1"/>
  <c r="AU32" i="1"/>
  <c r="AV58" i="1"/>
  <c r="AW58" i="1" s="1"/>
  <c r="AV18" i="1"/>
  <c r="AU20" i="1"/>
  <c r="AW20" i="1" s="1"/>
  <c r="AU31" i="1"/>
  <c r="AW31" i="1" s="1"/>
  <c r="AX36" i="1"/>
  <c r="AX52" i="1"/>
  <c r="AW59" i="1"/>
  <c r="H14" i="4"/>
  <c r="J14" i="4" s="1"/>
  <c r="AW8" i="1"/>
  <c r="AU19" i="1"/>
  <c r="AV26" i="1"/>
  <c r="AW26" i="1" s="1"/>
  <c r="AU30" i="1"/>
  <c r="AV34" i="1"/>
  <c r="AV38" i="1"/>
  <c r="AU40" i="1"/>
  <c r="AU43" i="1"/>
  <c r="AW43" i="1" s="1"/>
  <c r="AU46" i="1"/>
  <c r="AU49" i="1"/>
  <c r="AW49" i="1" s="1"/>
  <c r="AX59" i="1"/>
  <c r="AV60" i="1"/>
  <c r="AW60" i="1" s="1"/>
  <c r="AW110" i="1"/>
  <c r="AV15" i="1"/>
  <c r="AW15" i="1" s="1"/>
  <c r="AX12" i="1"/>
  <c r="AX54" i="1"/>
  <c r="AV55" i="1"/>
  <c r="AW61" i="1"/>
  <c r="AV114" i="1"/>
  <c r="AU88" i="1"/>
  <c r="AW88" i="1" s="1"/>
  <c r="AX99" i="1"/>
  <c r="AU101" i="1"/>
  <c r="AU108" i="1"/>
  <c r="AW108" i="1" s="1"/>
  <c r="AU120" i="1"/>
  <c r="AW120" i="1" s="1"/>
  <c r="AV121" i="1"/>
  <c r="AU123" i="1"/>
  <c r="AW123" i="1" s="1"/>
  <c r="AV124" i="1"/>
  <c r="AU126" i="1"/>
  <c r="AW126" i="1" s="1"/>
  <c r="AV127" i="1"/>
  <c r="AU129" i="1"/>
  <c r="AW129" i="1" s="1"/>
  <c r="AV130" i="1"/>
  <c r="AU132" i="1"/>
  <c r="AW132" i="1" s="1"/>
  <c r="AV133" i="1"/>
  <c r="AU135" i="1"/>
  <c r="AW135" i="1" s="1"/>
  <c r="AV136" i="1"/>
  <c r="AU138" i="1"/>
  <c r="AW138" i="1" s="1"/>
  <c r="AV139" i="1"/>
  <c r="AU141" i="1"/>
  <c r="AW141" i="1" s="1"/>
  <c r="AV142" i="1"/>
  <c r="AU144" i="1"/>
  <c r="AW144" i="1" s="1"/>
  <c r="AW181" i="1"/>
  <c r="AW186" i="1"/>
  <c r="AW197" i="1"/>
  <c r="AU89" i="1"/>
  <c r="AW89" i="1" s="1"/>
  <c r="AX111" i="1"/>
  <c r="AX115" i="1"/>
  <c r="AX119" i="1"/>
  <c r="AX122" i="1"/>
  <c r="AX125" i="1"/>
  <c r="AX128" i="1"/>
  <c r="AX131" i="1"/>
  <c r="AX134" i="1"/>
  <c r="AX137" i="1"/>
  <c r="AX140" i="1"/>
  <c r="AX143" i="1"/>
  <c r="AV145" i="1"/>
  <c r="AX146" i="1"/>
  <c r="AU147" i="1"/>
  <c r="AW147" i="1" s="1"/>
  <c r="AV151" i="1"/>
  <c r="AX157" i="1"/>
  <c r="AV159" i="1"/>
  <c r="AX161" i="1"/>
  <c r="AU161" i="1"/>
  <c r="AW161" i="1" s="1"/>
  <c r="AW176" i="1"/>
  <c r="AX107" i="1"/>
  <c r="AX109" i="1"/>
  <c r="AX110" i="1"/>
  <c r="AU152" i="1"/>
  <c r="AX165" i="1"/>
  <c r="AW188" i="1"/>
  <c r="AX152" i="1"/>
  <c r="AW178" i="1"/>
  <c r="AX114" i="1"/>
  <c r="AX118" i="1"/>
  <c r="AW137" i="1"/>
  <c r="AW146" i="1"/>
  <c r="AX156" i="1"/>
  <c r="AW157" i="1"/>
  <c r="AW164" i="1"/>
  <c r="AX168" i="1"/>
  <c r="AW185" i="1"/>
  <c r="AW205" i="1"/>
  <c r="AU18" i="1"/>
  <c r="AW18" i="1" s="1"/>
  <c r="AV112" i="1"/>
  <c r="AW112" i="1" s="1"/>
  <c r="AV116" i="1"/>
  <c r="AW116" i="1" s="1"/>
  <c r="AX121" i="1"/>
  <c r="AX124" i="1"/>
  <c r="AX127" i="1"/>
  <c r="AX130" i="1"/>
  <c r="AX133" i="1"/>
  <c r="AX136" i="1"/>
  <c r="AX139" i="1"/>
  <c r="AX142" i="1"/>
  <c r="AX145" i="1"/>
  <c r="AV153" i="1"/>
  <c r="AX164" i="1"/>
  <c r="AW193" i="1"/>
  <c r="AW199" i="1"/>
  <c r="AV101" i="1"/>
  <c r="AU151" i="1"/>
  <c r="AX155" i="1"/>
  <c r="AU155" i="1"/>
  <c r="AW155" i="1" s="1"/>
  <c r="AW175" i="1"/>
  <c r="AW208" i="1"/>
  <c r="AV100" i="1"/>
  <c r="AX113" i="1"/>
  <c r="AX117" i="1"/>
  <c r="AV147" i="1"/>
  <c r="AX150" i="1"/>
  <c r="AU159" i="1"/>
  <c r="AV165" i="1"/>
  <c r="AW165" i="1" s="1"/>
  <c r="AW182" i="1"/>
  <c r="AW241" i="1"/>
  <c r="AU96" i="1"/>
  <c r="AW96" i="1" s="1"/>
  <c r="AV111" i="1"/>
  <c r="AW111" i="1" s="1"/>
  <c r="AV115" i="1"/>
  <c r="AW115" i="1" s="1"/>
  <c r="AV119" i="1"/>
  <c r="AU121" i="1"/>
  <c r="AV122" i="1"/>
  <c r="AW122" i="1" s="1"/>
  <c r="AU124" i="1"/>
  <c r="AV125" i="1"/>
  <c r="AW125" i="1" s="1"/>
  <c r="AU127" i="1"/>
  <c r="AW127" i="1" s="1"/>
  <c r="AV128" i="1"/>
  <c r="AW128" i="1" s="1"/>
  <c r="AU130" i="1"/>
  <c r="AV131" i="1"/>
  <c r="AW131" i="1" s="1"/>
  <c r="AU133" i="1"/>
  <c r="AV134" i="1"/>
  <c r="AW134" i="1" s="1"/>
  <c r="AU136" i="1"/>
  <c r="AV137" i="1"/>
  <c r="AU139" i="1"/>
  <c r="AV140" i="1"/>
  <c r="AW140" i="1" s="1"/>
  <c r="AU142" i="1"/>
  <c r="AV143" i="1"/>
  <c r="AU145" i="1"/>
  <c r="AW145" i="1" s="1"/>
  <c r="AU149" i="1"/>
  <c r="AW149" i="1" s="1"/>
  <c r="AX154" i="1"/>
  <c r="AV146" i="1"/>
  <c r="AV152" i="1"/>
  <c r="AV157" i="1"/>
  <c r="AW244" i="1"/>
  <c r="AU102" i="1"/>
  <c r="AW102" i="1" s="1"/>
  <c r="AX112" i="1"/>
  <c r="AX116" i="1"/>
  <c r="AW153" i="1"/>
  <c r="AW210" i="1"/>
  <c r="AV118" i="1"/>
  <c r="AX148" i="1"/>
  <c r="AU148" i="1"/>
  <c r="AW148" i="1" s="1"/>
  <c r="AW249" i="1"/>
  <c r="AV210" i="1"/>
  <c r="AV223" i="1"/>
  <c r="AW223" i="1" s="1"/>
  <c r="AV229" i="1"/>
  <c r="AW229" i="1" s="1"/>
  <c r="AV235" i="1"/>
  <c r="AW235" i="1" s="1"/>
  <c r="AV241" i="1"/>
  <c r="AU250" i="1"/>
  <c r="AW250" i="1" s="1"/>
  <c r="AX253" i="1"/>
  <c r="AV255" i="1"/>
  <c r="AU262" i="1"/>
  <c r="AW262" i="1" s="1"/>
  <c r="AX151" i="1"/>
  <c r="AU154" i="1"/>
  <c r="AW154" i="1" s="1"/>
  <c r="AX163" i="1"/>
  <c r="AU166" i="1"/>
  <c r="AW166" i="1" s="1"/>
  <c r="AX175" i="1"/>
  <c r="AX176" i="1"/>
  <c r="AX177" i="1"/>
  <c r="AX178" i="1"/>
  <c r="AX179" i="1"/>
  <c r="AX180" i="1"/>
  <c r="AX181" i="1"/>
  <c r="AX182" i="1"/>
  <c r="AX183" i="1"/>
  <c r="AX184" i="1"/>
  <c r="AX185" i="1"/>
  <c r="AX199" i="1"/>
  <c r="AV206" i="1"/>
  <c r="AX225" i="1"/>
  <c r="AX231" i="1"/>
  <c r="AX237" i="1"/>
  <c r="AX243" i="1"/>
  <c r="AU167" i="1"/>
  <c r="AW167" i="1" s="1"/>
  <c r="AU196" i="1"/>
  <c r="AW196" i="1" s="1"/>
  <c r="AV197" i="1"/>
  <c r="AV222" i="1"/>
  <c r="AW222" i="1" s="1"/>
  <c r="AV228" i="1"/>
  <c r="AW228" i="1" s="1"/>
  <c r="AV234" i="1"/>
  <c r="AW234" i="1" s="1"/>
  <c r="AV240" i="1"/>
  <c r="AW240" i="1" s="1"/>
  <c r="AX249" i="1"/>
  <c r="AX256" i="1"/>
  <c r="AX261" i="1"/>
  <c r="AW195" i="1"/>
  <c r="AW340" i="1"/>
  <c r="AU267" i="1"/>
  <c r="AW267" i="1" s="1"/>
  <c r="AU158" i="1"/>
  <c r="AU170" i="1"/>
  <c r="AW170" i="1" s="1"/>
  <c r="AU211" i="1"/>
  <c r="AW211" i="1" s="1"/>
  <c r="AU213" i="1"/>
  <c r="AW213" i="1" s="1"/>
  <c r="AX223" i="1"/>
  <c r="AX229" i="1"/>
  <c r="AX235" i="1"/>
  <c r="AX241" i="1"/>
  <c r="AW264" i="1"/>
  <c r="AU192" i="1"/>
  <c r="AW192" i="1" s="1"/>
  <c r="AU204" i="1"/>
  <c r="AW204" i="1" s="1"/>
  <c r="AU207" i="1"/>
  <c r="AW207" i="1" s="1"/>
  <c r="AX208" i="1"/>
  <c r="AX211" i="1"/>
  <c r="AV226" i="1"/>
  <c r="AV232" i="1"/>
  <c r="AW232" i="1" s="1"/>
  <c r="AV238" i="1"/>
  <c r="AW238" i="1" s="1"/>
  <c r="AV244" i="1"/>
  <c r="AX255" i="1"/>
  <c r="AU258" i="1"/>
  <c r="AU160" i="1"/>
  <c r="AW160" i="1" s="1"/>
  <c r="AU172" i="1"/>
  <c r="AW172" i="1" s="1"/>
  <c r="AX207" i="1"/>
  <c r="AU217" i="1"/>
  <c r="AU219" i="1"/>
  <c r="AW219" i="1" s="1"/>
  <c r="AX222" i="1"/>
  <c r="AX228" i="1"/>
  <c r="AX234" i="1"/>
  <c r="AX240" i="1"/>
  <c r="AX254" i="1"/>
  <c r="AU255" i="1"/>
  <c r="AW255" i="1" s="1"/>
  <c r="AX259" i="1"/>
  <c r="AU266" i="1"/>
  <c r="AW266" i="1" s="1"/>
  <c r="AW310" i="1"/>
  <c r="AU173" i="1"/>
  <c r="AW173" i="1" s="1"/>
  <c r="AU190" i="1"/>
  <c r="AW190" i="1" s="1"/>
  <c r="AV191" i="1"/>
  <c r="AW191" i="1" s="1"/>
  <c r="AU202" i="1"/>
  <c r="AW202" i="1" s="1"/>
  <c r="AV203" i="1"/>
  <c r="AW203" i="1" s="1"/>
  <c r="AX215" i="1"/>
  <c r="AU218" i="1"/>
  <c r="AW218" i="1" s="1"/>
  <c r="AU220" i="1"/>
  <c r="AW220" i="1" s="1"/>
  <c r="AX221" i="1"/>
  <c r="AV225" i="1"/>
  <c r="AW225" i="1" s="1"/>
  <c r="AV231" i="1"/>
  <c r="AW231" i="1" s="1"/>
  <c r="AV237" i="1"/>
  <c r="AW237" i="1" s="1"/>
  <c r="AV243" i="1"/>
  <c r="AW243" i="1" s="1"/>
  <c r="AX263" i="1"/>
  <c r="AX269" i="1"/>
  <c r="AW189" i="1"/>
  <c r="AW201" i="1"/>
  <c r="AW254" i="1"/>
  <c r="AW263" i="1"/>
  <c r="AX286" i="1"/>
  <c r="AX226" i="1"/>
  <c r="AX232" i="1"/>
  <c r="AX238" i="1"/>
  <c r="AX257" i="1"/>
  <c r="AX265" i="1"/>
  <c r="AV249" i="1"/>
  <c r="AU253" i="1"/>
  <c r="AW253" i="1" s="1"/>
  <c r="AV261" i="1"/>
  <c r="AW261" i="1" s="1"/>
  <c r="AU265" i="1"/>
  <c r="AV272" i="1"/>
  <c r="AW272" i="1" s="1"/>
  <c r="AV276" i="1"/>
  <c r="AX278" i="1"/>
  <c r="AU285" i="1"/>
  <c r="AW285" i="1" s="1"/>
  <c r="AV290" i="1"/>
  <c r="AW290" i="1" s="1"/>
  <c r="AU301" i="1"/>
  <c r="AW301" i="1" s="1"/>
  <c r="AV305" i="1"/>
  <c r="AW305" i="1" s="1"/>
  <c r="AU320" i="1"/>
  <c r="AX320" i="1"/>
  <c r="AU332" i="1"/>
  <c r="AW332" i="1" s="1"/>
  <c r="AX332" i="1"/>
  <c r="AX395" i="1"/>
  <c r="AX398" i="1"/>
  <c r="AX411" i="1"/>
  <c r="AV418" i="1"/>
  <c r="AX266" i="1"/>
  <c r="AU284" i="1"/>
  <c r="AW284" i="1" s="1"/>
  <c r="AU292" i="1"/>
  <c r="AW292" i="1" s="1"/>
  <c r="AX292" i="1"/>
  <c r="AU300" i="1"/>
  <c r="AU307" i="1"/>
  <c r="AW307" i="1" s="1"/>
  <c r="AX307" i="1"/>
  <c r="AU338" i="1"/>
  <c r="AU342" i="1"/>
  <c r="AU346" i="1"/>
  <c r="AX392" i="1"/>
  <c r="AU410" i="1"/>
  <c r="AW410" i="1" s="1"/>
  <c r="AV247" i="1"/>
  <c r="AW247" i="1" s="1"/>
  <c r="AV259" i="1"/>
  <c r="AW259" i="1" s="1"/>
  <c r="AU277" i="1"/>
  <c r="AW277" i="1" s="1"/>
  <c r="AV281" i="1"/>
  <c r="AW281" i="1" s="1"/>
  <c r="AX284" i="1"/>
  <c r="AU299" i="1"/>
  <c r="AW299" i="1" s="1"/>
  <c r="AX300" i="1"/>
  <c r="AV312" i="1"/>
  <c r="AW312" i="1" s="1"/>
  <c r="AX407" i="1"/>
  <c r="AV246" i="1"/>
  <c r="AW246" i="1" s="1"/>
  <c r="AV258" i="1"/>
  <c r="AV270" i="1"/>
  <c r="AW270" i="1" s="1"/>
  <c r="AU283" i="1"/>
  <c r="AW283" i="1" s="1"/>
  <c r="AX283" i="1"/>
  <c r="AU298" i="1"/>
  <c r="AW298" i="1" s="1"/>
  <c r="AX299" i="1"/>
  <c r="AU314" i="1"/>
  <c r="AX314" i="1"/>
  <c r="AX319" i="1"/>
  <c r="AU326" i="1"/>
  <c r="AW326" i="1" s="1"/>
  <c r="AX326" i="1"/>
  <c r="AX331" i="1"/>
  <c r="AX349" i="1"/>
  <c r="AX352" i="1"/>
  <c r="AX355" i="1"/>
  <c r="AX358" i="1"/>
  <c r="AX361" i="1"/>
  <c r="AX364" i="1"/>
  <c r="AX367" i="1"/>
  <c r="AX370" i="1"/>
  <c r="AX373" i="1"/>
  <c r="AX376" i="1"/>
  <c r="AX379" i="1"/>
  <c r="AX382" i="1"/>
  <c r="AX385" i="1"/>
  <c r="AV217" i="1"/>
  <c r="AV245" i="1"/>
  <c r="AW245" i="1" s="1"/>
  <c r="AV257" i="1"/>
  <c r="AW257" i="1" s="1"/>
  <c r="AV269" i="1"/>
  <c r="AW269" i="1" s="1"/>
  <c r="AU273" i="1"/>
  <c r="AW273" i="1" s="1"/>
  <c r="AX274" i="1"/>
  <c r="AX276" i="1"/>
  <c r="AU297" i="1"/>
  <c r="AW297" i="1" s="1"/>
  <c r="AX298" i="1"/>
  <c r="AU337" i="1"/>
  <c r="AU403" i="1"/>
  <c r="AW403" i="1" s="1"/>
  <c r="AX409" i="1"/>
  <c r="AU421" i="1"/>
  <c r="AW421" i="1" s="1"/>
  <c r="AX290" i="1"/>
  <c r="AX305" i="1"/>
  <c r="AV347" i="1"/>
  <c r="AW347" i="1" s="1"/>
  <c r="AV350" i="1"/>
  <c r="AV353" i="1"/>
  <c r="AV356" i="1"/>
  <c r="AX296" i="1"/>
  <c r="AX336" i="1"/>
  <c r="AU390" i="1"/>
  <c r="AW390" i="1" s="1"/>
  <c r="AX390" i="1"/>
  <c r="AU412" i="1"/>
  <c r="AW412" i="1" s="1"/>
  <c r="AX281" i="1"/>
  <c r="AU295" i="1"/>
  <c r="AW295" i="1" s="1"/>
  <c r="AX295" i="1"/>
  <c r="AU304" i="1"/>
  <c r="AW304" i="1" s="1"/>
  <c r="AX304" i="1"/>
  <c r="AX312" i="1"/>
  <c r="AX324" i="1"/>
  <c r="AX433" i="1"/>
  <c r="AU433" i="1"/>
  <c r="AW433" i="1" s="1"/>
  <c r="AV265" i="1"/>
  <c r="AU271" i="1"/>
  <c r="AW271" i="1" s="1"/>
  <c r="AU288" i="1"/>
  <c r="AW288" i="1" s="1"/>
  <c r="AX289" i="1"/>
  <c r="AV294" i="1"/>
  <c r="AV303" i="1"/>
  <c r="AU311" i="1"/>
  <c r="AW311" i="1" s="1"/>
  <c r="AU317" i="1"/>
  <c r="AW317" i="1" s="1"/>
  <c r="AX317" i="1"/>
  <c r="AU323" i="1"/>
  <c r="AW323" i="1" s="1"/>
  <c r="AU329" i="1"/>
  <c r="AW329" i="1" s="1"/>
  <c r="AX329" i="1"/>
  <c r="AU335" i="1"/>
  <c r="AW335" i="1" s="1"/>
  <c r="AV338" i="1"/>
  <c r="AX340" i="1"/>
  <c r="AV342" i="1"/>
  <c r="AX344" i="1"/>
  <c r="AV346" i="1"/>
  <c r="AU280" i="1"/>
  <c r="AW280" i="1" s="1"/>
  <c r="AX280" i="1"/>
  <c r="AV251" i="1"/>
  <c r="AW251" i="1" s="1"/>
  <c r="AV263" i="1"/>
  <c r="AX287" i="1"/>
  <c r="AU309" i="1"/>
  <c r="AW309" i="1" s="1"/>
  <c r="AX310" i="1"/>
  <c r="AV314" i="1"/>
  <c r="AU316" i="1"/>
  <c r="AW316" i="1" s="1"/>
  <c r="AX316" i="1"/>
  <c r="AU321" i="1"/>
  <c r="AW321" i="1" s="1"/>
  <c r="AX322" i="1"/>
  <c r="AU328" i="1"/>
  <c r="AW328" i="1" s="1"/>
  <c r="AX328" i="1"/>
  <c r="AU333" i="1"/>
  <c r="AX334" i="1"/>
  <c r="AU411" i="1"/>
  <c r="AW411" i="1" s="1"/>
  <c r="AU286" i="1"/>
  <c r="AW286" i="1" s="1"/>
  <c r="AU293" i="1"/>
  <c r="AW293" i="1" s="1"/>
  <c r="AX293" i="1"/>
  <c r="AU302" i="1"/>
  <c r="AW302" i="1" s="1"/>
  <c r="AX302" i="1"/>
  <c r="AU308" i="1"/>
  <c r="AW308" i="1" s="1"/>
  <c r="AW419" i="1"/>
  <c r="AV271" i="1"/>
  <c r="AU282" i="1"/>
  <c r="AW282" i="1" s="1"/>
  <c r="AU294" i="1"/>
  <c r="AU306" i="1"/>
  <c r="AW306" i="1" s="1"/>
  <c r="AU318" i="1"/>
  <c r="AW318" i="1" s="1"/>
  <c r="AU330" i="1"/>
  <c r="AW330" i="1" s="1"/>
  <c r="AX339" i="1"/>
  <c r="AV341" i="1"/>
  <c r="AX343" i="1"/>
  <c r="AV345" i="1"/>
  <c r="AX347" i="1"/>
  <c r="AX350" i="1"/>
  <c r="AX353" i="1"/>
  <c r="AX356" i="1"/>
  <c r="AX359" i="1"/>
  <c r="AX362" i="1"/>
  <c r="AX365" i="1"/>
  <c r="AX368" i="1"/>
  <c r="AX371" i="1"/>
  <c r="AX374" i="1"/>
  <c r="AX377" i="1"/>
  <c r="AX380" i="1"/>
  <c r="AX383" i="1"/>
  <c r="AX386" i="1"/>
  <c r="AX399" i="1"/>
  <c r="AU415" i="1"/>
  <c r="AW415" i="1" s="1"/>
  <c r="AU428" i="1"/>
  <c r="AW428" i="1" s="1"/>
  <c r="AV440" i="1"/>
  <c r="AX443" i="1"/>
  <c r="AX456" i="1"/>
  <c r="AU456" i="1"/>
  <c r="AW456" i="1" s="1"/>
  <c r="AW488" i="1"/>
  <c r="AX540" i="1"/>
  <c r="AU540" i="1"/>
  <c r="AW540" i="1" s="1"/>
  <c r="AX422" i="1"/>
  <c r="AU422" i="1"/>
  <c r="AW422" i="1" s="1"/>
  <c r="AX447" i="1"/>
  <c r="AU480" i="1"/>
  <c r="AW480" i="1" s="1"/>
  <c r="AU539" i="1"/>
  <c r="AW539" i="1" s="1"/>
  <c r="AX539" i="1"/>
  <c r="AU279" i="1"/>
  <c r="AW279" i="1" s="1"/>
  <c r="AU291" i="1"/>
  <c r="AW291" i="1" s="1"/>
  <c r="AU303" i="1"/>
  <c r="AU315" i="1"/>
  <c r="AW315" i="1" s="1"/>
  <c r="AU327" i="1"/>
  <c r="AW327" i="1" s="1"/>
  <c r="AX338" i="1"/>
  <c r="AV340" i="1"/>
  <c r="AX342" i="1"/>
  <c r="AV344" i="1"/>
  <c r="AX346" i="1"/>
  <c r="AU349" i="1"/>
  <c r="AW349" i="1" s="1"/>
  <c r="AU352" i="1"/>
  <c r="AW352" i="1" s="1"/>
  <c r="AU355" i="1"/>
  <c r="AW355" i="1" s="1"/>
  <c r="AU358" i="1"/>
  <c r="AW358" i="1" s="1"/>
  <c r="AU361" i="1"/>
  <c r="AW361" i="1" s="1"/>
  <c r="AU364" i="1"/>
  <c r="AW364" i="1" s="1"/>
  <c r="AU367" i="1"/>
  <c r="AW367" i="1" s="1"/>
  <c r="AU370" i="1"/>
  <c r="AW370" i="1" s="1"/>
  <c r="AU373" i="1"/>
  <c r="AW373" i="1" s="1"/>
  <c r="AU376" i="1"/>
  <c r="AW376" i="1" s="1"/>
  <c r="AU379" i="1"/>
  <c r="AU382" i="1"/>
  <c r="AW382" i="1" s="1"/>
  <c r="AU385" i="1"/>
  <c r="AW385" i="1" s="1"/>
  <c r="AX405" i="1"/>
  <c r="AW414" i="1"/>
  <c r="AV416" i="1"/>
  <c r="AW418" i="1"/>
  <c r="AV429" i="1"/>
  <c r="AW429" i="1" s="1"/>
  <c r="AU448" i="1"/>
  <c r="AW448" i="1" s="1"/>
  <c r="AU452" i="1"/>
  <c r="AW452" i="1" s="1"/>
  <c r="AV454" i="1"/>
  <c r="AX420" i="1"/>
  <c r="AU427" i="1"/>
  <c r="AW427" i="1" s="1"/>
  <c r="AU313" i="1"/>
  <c r="AW313" i="1" s="1"/>
  <c r="AU325" i="1"/>
  <c r="AW325" i="1" s="1"/>
  <c r="AU341" i="1"/>
  <c r="AU345" i="1"/>
  <c r="AU391" i="1"/>
  <c r="AW391" i="1" s="1"/>
  <c r="AX434" i="1"/>
  <c r="AU434" i="1"/>
  <c r="AW434" i="1" s="1"/>
  <c r="AU440" i="1"/>
  <c r="AV442" i="1"/>
  <c r="AW442" i="1" s="1"/>
  <c r="AU468" i="1"/>
  <c r="AW468" i="1" s="1"/>
  <c r="AX468" i="1"/>
  <c r="AU416" i="1"/>
  <c r="AX446" i="1"/>
  <c r="AU446" i="1"/>
  <c r="AW446" i="1" s="1"/>
  <c r="AX547" i="1"/>
  <c r="AU547" i="1"/>
  <c r="AW547" i="1" s="1"/>
  <c r="AW431" i="1"/>
  <c r="AX472" i="1"/>
  <c r="AU472" i="1"/>
  <c r="AW472" i="1" s="1"/>
  <c r="AU319" i="1"/>
  <c r="AW319" i="1" s="1"/>
  <c r="AU331" i="1"/>
  <c r="AW331" i="1" s="1"/>
  <c r="AW359" i="1"/>
  <c r="AW362" i="1"/>
  <c r="AW365" i="1"/>
  <c r="AW368" i="1"/>
  <c r="AW371" i="1"/>
  <c r="AW374" i="1"/>
  <c r="AW377" i="1"/>
  <c r="AU383" i="1"/>
  <c r="AW383" i="1" s="1"/>
  <c r="AU402" i="1"/>
  <c r="AW402" i="1" s="1"/>
  <c r="AX402" i="1"/>
  <c r="AV430" i="1"/>
  <c r="AW430" i="1" s="1"/>
  <c r="AU436" i="1"/>
  <c r="AW436" i="1" s="1"/>
  <c r="AX451" i="1"/>
  <c r="AW454" i="1"/>
  <c r="AU464" i="1"/>
  <c r="AW464" i="1" s="1"/>
  <c r="AW469" i="1"/>
  <c r="AU394" i="1"/>
  <c r="AW394" i="1" s="1"/>
  <c r="AX424" i="1"/>
  <c r="AX436" i="1"/>
  <c r="AX448" i="1"/>
  <c r="AX467" i="1"/>
  <c r="AX476" i="1"/>
  <c r="AU476" i="1"/>
  <c r="AW476" i="1" s="1"/>
  <c r="AV477" i="1"/>
  <c r="AU486" i="1"/>
  <c r="AV487" i="1"/>
  <c r="AV505" i="1"/>
  <c r="AX507" i="1"/>
  <c r="AX508" i="1"/>
  <c r="AX525" i="1"/>
  <c r="AU530" i="1"/>
  <c r="AW530" i="1" s="1"/>
  <c r="AX537" i="1"/>
  <c r="AV560" i="1"/>
  <c r="AU578" i="1"/>
  <c r="AW578" i="1" s="1"/>
  <c r="AX585" i="1"/>
  <c r="AX607" i="1"/>
  <c r="AU626" i="1"/>
  <c r="AW626" i="1" s="1"/>
  <c r="AX633" i="1"/>
  <c r="AX648" i="1"/>
  <c r="AU648" i="1"/>
  <c r="AW648" i="1" s="1"/>
  <c r="AU656" i="1"/>
  <c r="AW656" i="1" s="1"/>
  <c r="AU393" i="1"/>
  <c r="AW393" i="1" s="1"/>
  <c r="AU404" i="1"/>
  <c r="AW404" i="1" s="1"/>
  <c r="AX410" i="1"/>
  <c r="AX412" i="1"/>
  <c r="AX423" i="1"/>
  <c r="AX435" i="1"/>
  <c r="AU441" i="1"/>
  <c r="AW441" i="1" s="1"/>
  <c r="AU453" i="1"/>
  <c r="AW453" i="1" s="1"/>
  <c r="AU458" i="1"/>
  <c r="AW458" i="1" s="1"/>
  <c r="AV459" i="1"/>
  <c r="AV462" i="1"/>
  <c r="AX479" i="1"/>
  <c r="AX480" i="1"/>
  <c r="AV481" i="1"/>
  <c r="AV484" i="1"/>
  <c r="AV493" i="1"/>
  <c r="AX499" i="1"/>
  <c r="AU499" i="1"/>
  <c r="AW499" i="1" s="1"/>
  <c r="AX504" i="1"/>
  <c r="AX510" i="1"/>
  <c r="AU514" i="1"/>
  <c r="AW514" i="1" s="1"/>
  <c r="AX519" i="1"/>
  <c r="AU521" i="1"/>
  <c r="AW521" i="1" s="1"/>
  <c r="AX559" i="1"/>
  <c r="AW593" i="1"/>
  <c r="AW641" i="1"/>
  <c r="AW477" i="1"/>
  <c r="AV478" i="1"/>
  <c r="AW478" i="1" s="1"/>
  <c r="AU489" i="1"/>
  <c r="AW489" i="1" s="1"/>
  <c r="AU492" i="1"/>
  <c r="AW492" i="1" s="1"/>
  <c r="AX492" i="1"/>
  <c r="AV497" i="1"/>
  <c r="AV528" i="1"/>
  <c r="AW528" i="1" s="1"/>
  <c r="AX552" i="1"/>
  <c r="AU552" i="1"/>
  <c r="AW552" i="1" s="1"/>
  <c r="AW462" i="1"/>
  <c r="AU496" i="1"/>
  <c r="AW496" i="1" s="1"/>
  <c r="AV506" i="1"/>
  <c r="AW506" i="1" s="1"/>
  <c r="AV548" i="1"/>
  <c r="AU566" i="1"/>
  <c r="AW566" i="1" s="1"/>
  <c r="AX595" i="1"/>
  <c r="AU614" i="1"/>
  <c r="AW614" i="1" s="1"/>
  <c r="AU643" i="1"/>
  <c r="AW643" i="1" s="1"/>
  <c r="AV644" i="1"/>
  <c r="AW644" i="1" s="1"/>
  <c r="AU687" i="1"/>
  <c r="AW687" i="1" s="1"/>
  <c r="AU389" i="1"/>
  <c r="AW389" i="1" s="1"/>
  <c r="AU401" i="1"/>
  <c r="AW401" i="1" s="1"/>
  <c r="AU408" i="1"/>
  <c r="AW408" i="1" s="1"/>
  <c r="AX419" i="1"/>
  <c r="AX431" i="1"/>
  <c r="AU449" i="1"/>
  <c r="AW449" i="1" s="1"/>
  <c r="AX474" i="1"/>
  <c r="AU474" i="1"/>
  <c r="AW474" i="1" s="1"/>
  <c r="AX477" i="1"/>
  <c r="AU487" i="1"/>
  <c r="AU501" i="1"/>
  <c r="AW501" i="1" s="1"/>
  <c r="AX506" i="1"/>
  <c r="AX516" i="1"/>
  <c r="AU527" i="1"/>
  <c r="AW527" i="1" s="1"/>
  <c r="AX534" i="1"/>
  <c r="AV536" i="1"/>
  <c r="AX588" i="1"/>
  <c r="AX636" i="1"/>
  <c r="AU388" i="1"/>
  <c r="AW388" i="1" s="1"/>
  <c r="AX389" i="1"/>
  <c r="AU400" i="1"/>
  <c r="AX401" i="1"/>
  <c r="AX408" i="1"/>
  <c r="AX418" i="1"/>
  <c r="AX430" i="1"/>
  <c r="AX442" i="1"/>
  <c r="AX449" i="1"/>
  <c r="AX454" i="1"/>
  <c r="AU459" i="1"/>
  <c r="AX471" i="1"/>
  <c r="AU471" i="1"/>
  <c r="AW471" i="1" s="1"/>
  <c r="AX478" i="1"/>
  <c r="AU484" i="1"/>
  <c r="AV491" i="1"/>
  <c r="AX500" i="1"/>
  <c r="AX501" i="1"/>
  <c r="AX505" i="1"/>
  <c r="AU512" i="1"/>
  <c r="AW512" i="1" s="1"/>
  <c r="AV519" i="1"/>
  <c r="AX528" i="1"/>
  <c r="AX535" i="1"/>
  <c r="AU602" i="1"/>
  <c r="AW602" i="1" s="1"/>
  <c r="AX609" i="1"/>
  <c r="AX651" i="1"/>
  <c r="AV683" i="1"/>
  <c r="AU387" i="1"/>
  <c r="AW387" i="1" s="1"/>
  <c r="AX388" i="1"/>
  <c r="AU399" i="1"/>
  <c r="AW399" i="1" s="1"/>
  <c r="AX400" i="1"/>
  <c r="AU407" i="1"/>
  <c r="AW407" i="1" s="1"/>
  <c r="AX417" i="1"/>
  <c r="AX429" i="1"/>
  <c r="AU447" i="1"/>
  <c r="AW447" i="1" s="1"/>
  <c r="AX466" i="1"/>
  <c r="AV483" i="1"/>
  <c r="AW483" i="1" s="1"/>
  <c r="AU490" i="1"/>
  <c r="AW490" i="1" s="1"/>
  <c r="AV495" i="1"/>
  <c r="AW495" i="1" s="1"/>
  <c r="AV508" i="1"/>
  <c r="AX518" i="1"/>
  <c r="AX542" i="1"/>
  <c r="AU554" i="1"/>
  <c r="AW554" i="1" s="1"/>
  <c r="AX561" i="1"/>
  <c r="AW569" i="1"/>
  <c r="AX590" i="1"/>
  <c r="AW617" i="1"/>
  <c r="AX638" i="1"/>
  <c r="AV640" i="1"/>
  <c r="AX640" i="1"/>
  <c r="AX658" i="1"/>
  <c r="AU386" i="1"/>
  <c r="AW386" i="1" s="1"/>
  <c r="AU398" i="1"/>
  <c r="AW398" i="1" s="1"/>
  <c r="AX416" i="1"/>
  <c r="AX428" i="1"/>
  <c r="AX440" i="1"/>
  <c r="AX452" i="1"/>
  <c r="AV461" i="1"/>
  <c r="AW461" i="1" s="1"/>
  <c r="AX463" i="1"/>
  <c r="AU463" i="1"/>
  <c r="AW463" i="1" s="1"/>
  <c r="AX481" i="1"/>
  <c r="AU482" i="1"/>
  <c r="AW482" i="1" s="1"/>
  <c r="AV486" i="1"/>
  <c r="AX493" i="1"/>
  <c r="AW502" i="1"/>
  <c r="AX513" i="1"/>
  <c r="AU513" i="1"/>
  <c r="AW513" i="1" s="1"/>
  <c r="AU397" i="1"/>
  <c r="AW397" i="1" s="1"/>
  <c r="AU406" i="1"/>
  <c r="AW406" i="1" s="1"/>
  <c r="AX415" i="1"/>
  <c r="AX427" i="1"/>
  <c r="AX439" i="1"/>
  <c r="AU445" i="1"/>
  <c r="AW445" i="1" s="1"/>
  <c r="AX457" i="1"/>
  <c r="AU457" i="1"/>
  <c r="AW457" i="1" s="1"/>
  <c r="AU460" i="1"/>
  <c r="AW460" i="1" s="1"/>
  <c r="AX469" i="1"/>
  <c r="AU475" i="1"/>
  <c r="AW475" i="1" s="1"/>
  <c r="AX485" i="1"/>
  <c r="AX488" i="1"/>
  <c r="AX497" i="1"/>
  <c r="AX619" i="1"/>
  <c r="AU396" i="1"/>
  <c r="AW396" i="1" s="1"/>
  <c r="AX397" i="1"/>
  <c r="AX406" i="1"/>
  <c r="AG412" i="1"/>
  <c r="AU413" i="1"/>
  <c r="AW413" i="1" s="1"/>
  <c r="AX426" i="1"/>
  <c r="AX438" i="1"/>
  <c r="AX445" i="1"/>
  <c r="AX450" i="1"/>
  <c r="AU498" i="1"/>
  <c r="AW498" i="1" s="1"/>
  <c r="AU508" i="1"/>
  <c r="AX549" i="1"/>
  <c r="AX645" i="1"/>
  <c r="AU661" i="1"/>
  <c r="AW661" i="1" s="1"/>
  <c r="AX661" i="1"/>
  <c r="AW677" i="1"/>
  <c r="AU395" i="1"/>
  <c r="AW395" i="1" s="1"/>
  <c r="AX396" i="1"/>
  <c r="AU405" i="1"/>
  <c r="AW405" i="1" s="1"/>
  <c r="AX413" i="1"/>
  <c r="AX425" i="1"/>
  <c r="AX437" i="1"/>
  <c r="AU443" i="1"/>
  <c r="AW443" i="1" s="1"/>
  <c r="AU455" i="1"/>
  <c r="AW455" i="1" s="1"/>
  <c r="AX464" i="1"/>
  <c r="AV465" i="1"/>
  <c r="AW465" i="1" s="1"/>
  <c r="AW467" i="1"/>
  <c r="AU491" i="1"/>
  <c r="AX503" i="1"/>
  <c r="AU503" i="1"/>
  <c r="AW503" i="1" s="1"/>
  <c r="AU515" i="1"/>
  <c r="AW515" i="1" s="1"/>
  <c r="AX551" i="1"/>
  <c r="AX564" i="1"/>
  <c r="AX612" i="1"/>
  <c r="AV657" i="1"/>
  <c r="AW657" i="1" s="1"/>
  <c r="AX677" i="1"/>
  <c r="AX473" i="1"/>
  <c r="AU494" i="1"/>
  <c r="AW494" i="1" s="1"/>
  <c r="AX509" i="1"/>
  <c r="AX538" i="1"/>
  <c r="AX550" i="1"/>
  <c r="AX562" i="1"/>
  <c r="AX574" i="1"/>
  <c r="AX586" i="1"/>
  <c r="AX598" i="1"/>
  <c r="AX610" i="1"/>
  <c r="AX622" i="1"/>
  <c r="AX634" i="1"/>
  <c r="AX655" i="1"/>
  <c r="AV672" i="1"/>
  <c r="AW672" i="1" s="1"/>
  <c r="AX686" i="1"/>
  <c r="AV688" i="1"/>
  <c r="AX691" i="1"/>
  <c r="AX465" i="1"/>
  <c r="AV529" i="1"/>
  <c r="AU564" i="1"/>
  <c r="AW564" i="1" s="1"/>
  <c r="AU576" i="1"/>
  <c r="AW576" i="1" s="1"/>
  <c r="AU588" i="1"/>
  <c r="AW588" i="1" s="1"/>
  <c r="AU600" i="1"/>
  <c r="AW600" i="1" s="1"/>
  <c r="AU612" i="1"/>
  <c r="AU624" i="1"/>
  <c r="AW624" i="1" s="1"/>
  <c r="AU636" i="1"/>
  <c r="AW636" i="1" s="1"/>
  <c r="AX647" i="1"/>
  <c r="AX665" i="1"/>
  <c r="AX676" i="1"/>
  <c r="AW688" i="1"/>
  <c r="AX644" i="1"/>
  <c r="AX652" i="1"/>
  <c r="AW653" i="1"/>
  <c r="AX667" i="1"/>
  <c r="AX461" i="1"/>
  <c r="AU485" i="1"/>
  <c r="AW485" i="1" s="1"/>
  <c r="AX502" i="1"/>
  <c r="AU519" i="1"/>
  <c r="AU522" i="1"/>
  <c r="AW522" i="1" s="1"/>
  <c r="AX522" i="1"/>
  <c r="AX531" i="1"/>
  <c r="AU532" i="1"/>
  <c r="AW532" i="1" s="1"/>
  <c r="AX543" i="1"/>
  <c r="AU544" i="1"/>
  <c r="AW544" i="1" s="1"/>
  <c r="AX555" i="1"/>
  <c r="AU556" i="1"/>
  <c r="AW556" i="1" s="1"/>
  <c r="AX567" i="1"/>
  <c r="AU568" i="1"/>
  <c r="AW568" i="1" s="1"/>
  <c r="AX579" i="1"/>
  <c r="AU580" i="1"/>
  <c r="AW580" i="1" s="1"/>
  <c r="AX591" i="1"/>
  <c r="AU592" i="1"/>
  <c r="AW592" i="1" s="1"/>
  <c r="AX603" i="1"/>
  <c r="AU604" i="1"/>
  <c r="AW604" i="1" s="1"/>
  <c r="AX615" i="1"/>
  <c r="AU616" i="1"/>
  <c r="AW616" i="1" s="1"/>
  <c r="AX627" i="1"/>
  <c r="AU628" i="1"/>
  <c r="AW628" i="1" s="1"/>
  <c r="AX649" i="1"/>
  <c r="AU683" i="1"/>
  <c r="AU684" i="1"/>
  <c r="AW684" i="1" s="1"/>
  <c r="AX459" i="1"/>
  <c r="AU481" i="1"/>
  <c r="AU505" i="1"/>
  <c r="AW505" i="1" s="1"/>
  <c r="AV642" i="1"/>
  <c r="AW642" i="1" s="1"/>
  <c r="AV655" i="1"/>
  <c r="AX662" i="1"/>
  <c r="AU662" i="1"/>
  <c r="AW662" i="1" s="1"/>
  <c r="AX673" i="1"/>
  <c r="AU678" i="1"/>
  <c r="AW678" i="1" s="1"/>
  <c r="AU679" i="1"/>
  <c r="AW679" i="1" s="1"/>
  <c r="AX683" i="1"/>
  <c r="AV686" i="1"/>
  <c r="AX688" i="1"/>
  <c r="AU689" i="1"/>
  <c r="AW689" i="1" s="1"/>
  <c r="AV691" i="1"/>
  <c r="AU511" i="1"/>
  <c r="AW511" i="1" s="1"/>
  <c r="AU523" i="1"/>
  <c r="AW523" i="1" s="1"/>
  <c r="AV534" i="1"/>
  <c r="AU536" i="1"/>
  <c r="AW536" i="1" s="1"/>
  <c r="AU537" i="1"/>
  <c r="AW537" i="1" s="1"/>
  <c r="AV546" i="1"/>
  <c r="AU548" i="1"/>
  <c r="AU549" i="1"/>
  <c r="AW549" i="1" s="1"/>
  <c r="AV558" i="1"/>
  <c r="AU560" i="1"/>
  <c r="AU561" i="1"/>
  <c r="AW561" i="1" s="1"/>
  <c r="AV570" i="1"/>
  <c r="AU572" i="1"/>
  <c r="AW572" i="1" s="1"/>
  <c r="AU573" i="1"/>
  <c r="AW573" i="1" s="1"/>
  <c r="AV582" i="1"/>
  <c r="AU584" i="1"/>
  <c r="AW584" i="1" s="1"/>
  <c r="AU585" i="1"/>
  <c r="AW585" i="1" s="1"/>
  <c r="AV594" i="1"/>
  <c r="AU596" i="1"/>
  <c r="AW596" i="1" s="1"/>
  <c r="AU597" i="1"/>
  <c r="AW597" i="1" s="1"/>
  <c r="AV606" i="1"/>
  <c r="AU608" i="1"/>
  <c r="AW608" i="1" s="1"/>
  <c r="AU609" i="1"/>
  <c r="AW609" i="1" s="1"/>
  <c r="AV618" i="1"/>
  <c r="AU620" i="1"/>
  <c r="AW620" i="1" s="1"/>
  <c r="AU621" i="1"/>
  <c r="AW621" i="1" s="1"/>
  <c r="AV630" i="1"/>
  <c r="AU632" i="1"/>
  <c r="AW632" i="1" s="1"/>
  <c r="AU633" i="1"/>
  <c r="AW633" i="1" s="1"/>
  <c r="AU640" i="1"/>
  <c r="AV641" i="1"/>
  <c r="AX657" i="1"/>
  <c r="AX668" i="1"/>
  <c r="AU669" i="1"/>
  <c r="AW669" i="1" s="1"/>
  <c r="AV670" i="1"/>
  <c r="AU674" i="1"/>
  <c r="AW674" i="1" s="1"/>
  <c r="AX678" i="1"/>
  <c r="AX526" i="1"/>
  <c r="AX529" i="1"/>
  <c r="AX533" i="1"/>
  <c r="AX536" i="1"/>
  <c r="AX545" i="1"/>
  <c r="AX548" i="1"/>
  <c r="AX557" i="1"/>
  <c r="AX560" i="1"/>
  <c r="AX569" i="1"/>
  <c r="AX572" i="1"/>
  <c r="AX581" i="1"/>
  <c r="AX584" i="1"/>
  <c r="AX593" i="1"/>
  <c r="AX596" i="1"/>
  <c r="AX605" i="1"/>
  <c r="AX608" i="1"/>
  <c r="AX617" i="1"/>
  <c r="AX620" i="1"/>
  <c r="AX629" i="1"/>
  <c r="AX632" i="1"/>
  <c r="AU658" i="1"/>
  <c r="AW659" i="1"/>
  <c r="AX689" i="1"/>
  <c r="AX514" i="1"/>
  <c r="AU520" i="1"/>
  <c r="AW520" i="1" s="1"/>
  <c r="AX541" i="1"/>
  <c r="AX553" i="1"/>
  <c r="AX565" i="1"/>
  <c r="AX577" i="1"/>
  <c r="AX589" i="1"/>
  <c r="AX601" i="1"/>
  <c r="AX613" i="1"/>
  <c r="AX625" i="1"/>
  <c r="AX637" i="1"/>
  <c r="AU645" i="1"/>
  <c r="AW645" i="1" s="1"/>
  <c r="AX650" i="1"/>
  <c r="AV652" i="1"/>
  <c r="AW652" i="1" s="1"/>
  <c r="AX663" i="1"/>
  <c r="AX664" i="1"/>
  <c r="AU473" i="1"/>
  <c r="AU500" i="1"/>
  <c r="AW500" i="1" s="1"/>
  <c r="AV507" i="1"/>
  <c r="AW507" i="1" s="1"/>
  <c r="AU509" i="1"/>
  <c r="AW509" i="1" s="1"/>
  <c r="AX517" i="1"/>
  <c r="AU517" i="1"/>
  <c r="AW517" i="1" s="1"/>
  <c r="AX520" i="1"/>
  <c r="AV531" i="1"/>
  <c r="AW531" i="1" s="1"/>
  <c r="AU538" i="1"/>
  <c r="AW538" i="1" s="1"/>
  <c r="AV543" i="1"/>
  <c r="AW543" i="1" s="1"/>
  <c r="AU550" i="1"/>
  <c r="AW550" i="1" s="1"/>
  <c r="AV555" i="1"/>
  <c r="AW555" i="1" s="1"/>
  <c r="AU562" i="1"/>
  <c r="AW562" i="1" s="1"/>
  <c r="AV567" i="1"/>
  <c r="AW567" i="1" s="1"/>
  <c r="AW574" i="1"/>
  <c r="AV579" i="1"/>
  <c r="AW579" i="1" s="1"/>
  <c r="AW586" i="1"/>
  <c r="AV591" i="1"/>
  <c r="AW591" i="1" s="1"/>
  <c r="AW598" i="1"/>
  <c r="AV603" i="1"/>
  <c r="AW603" i="1" s="1"/>
  <c r="AW610" i="1"/>
  <c r="AV615" i="1"/>
  <c r="AW615" i="1" s="1"/>
  <c r="AW622" i="1"/>
  <c r="AV627" i="1"/>
  <c r="AW627" i="1" s="1"/>
  <c r="AW634" i="1"/>
  <c r="AU651" i="1"/>
  <c r="AW651" i="1" s="1"/>
  <c r="AX680" i="1"/>
  <c r="AU680" i="1"/>
  <c r="AW680" i="1" s="1"/>
  <c r="BB106" i="7"/>
  <c r="AV229" i="7"/>
  <c r="AX672" i="1"/>
  <c r="AU639" i="1"/>
  <c r="AW639" i="1" s="1"/>
  <c r="AV658" i="1"/>
  <c r="AU665" i="1"/>
  <c r="AW665" i="1" s="1"/>
  <c r="AU670" i="1"/>
  <c r="AW670" i="1" s="1"/>
  <c r="AU675" i="1"/>
  <c r="AW675" i="1" s="1"/>
  <c r="BB131" i="7"/>
  <c r="AU529" i="1"/>
  <c r="AU541" i="1"/>
  <c r="AW541" i="1" s="1"/>
  <c r="AU553" i="1"/>
  <c r="AW553" i="1" s="1"/>
  <c r="AU565" i="1"/>
  <c r="AW565" i="1" s="1"/>
  <c r="AU577" i="1"/>
  <c r="AW577" i="1" s="1"/>
  <c r="AU589" i="1"/>
  <c r="AW589" i="1" s="1"/>
  <c r="AU601" i="1"/>
  <c r="AW601" i="1" s="1"/>
  <c r="AU613" i="1"/>
  <c r="AW613" i="1" s="1"/>
  <c r="AU625" i="1"/>
  <c r="AW625" i="1" s="1"/>
  <c r="AU637" i="1"/>
  <c r="AW637" i="1" s="1"/>
  <c r="AX639" i="1"/>
  <c r="AU655" i="1"/>
  <c r="AU673" i="1"/>
  <c r="AW673" i="1" s="1"/>
  <c r="AX675" i="1"/>
  <c r="AU691" i="1"/>
  <c r="BB108" i="7"/>
  <c r="AU534" i="1"/>
  <c r="AU546" i="1"/>
  <c r="AU558" i="1"/>
  <c r="AW558" i="1" s="1"/>
  <c r="AU570" i="1"/>
  <c r="AW570" i="1" s="1"/>
  <c r="AU582" i="1"/>
  <c r="AU594" i="1"/>
  <c r="AU606" i="1"/>
  <c r="AW606" i="1" s="1"/>
  <c r="AU618" i="1"/>
  <c r="AU630" i="1"/>
  <c r="AU650" i="1"/>
  <c r="AW650" i="1" s="1"/>
  <c r="AX660" i="1"/>
  <c r="AU668" i="1"/>
  <c r="AW668" i="1" s="1"/>
  <c r="AU686" i="1"/>
  <c r="BB29" i="7"/>
  <c r="BB35" i="7"/>
  <c r="BB41" i="7"/>
  <c r="BB57" i="7"/>
  <c r="BB63" i="7"/>
  <c r="BB69" i="7"/>
  <c r="BB75" i="7"/>
  <c r="BB81" i="7"/>
  <c r="BB87" i="7"/>
  <c r="BB93" i="7"/>
  <c r="BB99" i="7"/>
  <c r="BB133" i="7"/>
  <c r="AV193" i="7"/>
  <c r="AU676" i="1"/>
  <c r="AW676" i="1" s="1"/>
  <c r="AU681" i="1"/>
  <c r="AW681" i="1" s="1"/>
  <c r="AV646" i="1"/>
  <c r="AW646" i="1" s="1"/>
  <c r="AU663" i="1"/>
  <c r="AW663" i="1" s="1"/>
  <c r="AV682" i="1"/>
  <c r="AW682" i="1" s="1"/>
  <c r="BQ263" i="7"/>
  <c r="AX684" i="1"/>
  <c r="BB31" i="7"/>
  <c r="BB37" i="7"/>
  <c r="BB43" i="7"/>
  <c r="BB59" i="7"/>
  <c r="BB65" i="7"/>
  <c r="BB71" i="7"/>
  <c r="BB77" i="7"/>
  <c r="BB83" i="7"/>
  <c r="BB89" i="7"/>
  <c r="BB95" i="7"/>
  <c r="BB109" i="7"/>
  <c r="BB119" i="7"/>
  <c r="BB127" i="7"/>
  <c r="BB161" i="7"/>
  <c r="BB171" i="7"/>
  <c r="AZ103" i="7"/>
  <c r="BB103" i="7" s="1"/>
  <c r="BC113" i="7"/>
  <c r="BC141" i="7"/>
  <c r="BC144" i="7"/>
  <c r="AZ157" i="7"/>
  <c r="BB157" i="7" s="1"/>
  <c r="AZ163" i="7"/>
  <c r="BB163" i="7" s="1"/>
  <c r="BC169" i="7"/>
  <c r="BC172" i="7"/>
  <c r="AW177" i="7"/>
  <c r="AW179" i="7"/>
  <c r="AU186" i="7"/>
  <c r="AW190" i="7"/>
  <c r="AT210" i="7"/>
  <c r="AW226" i="7"/>
  <c r="AW231" i="7"/>
  <c r="AT231" i="7"/>
  <c r="AV231" i="7" s="1"/>
  <c r="AU233" i="7"/>
  <c r="AT234" i="7"/>
  <c r="AV234" i="7" s="1"/>
  <c r="AW234" i="7"/>
  <c r="AU238" i="7"/>
  <c r="AT242" i="7"/>
  <c r="BM244" i="7"/>
  <c r="AF244" i="7"/>
  <c r="AU263" i="7"/>
  <c r="AT275" i="7"/>
  <c r="AV275" i="7" s="1"/>
  <c r="AT280" i="7"/>
  <c r="AW281" i="7"/>
  <c r="AT291" i="7"/>
  <c r="AV291" i="7" s="1"/>
  <c r="AU297" i="7"/>
  <c r="AV297" i="7" s="1"/>
  <c r="AU303" i="7"/>
  <c r="AV303" i="7" s="1"/>
  <c r="AT205" i="7"/>
  <c r="AV205" i="7" s="1"/>
  <c r="AW205" i="7"/>
  <c r="BB101" i="7"/>
  <c r="BB148" i="7"/>
  <c r="AV196" i="7"/>
  <c r="BM246" i="7"/>
  <c r="AF246" i="7"/>
  <c r="AV301" i="7"/>
  <c r="BC101" i="7"/>
  <c r="BC111" i="7"/>
  <c r="AZ114" i="7"/>
  <c r="BB114" i="7" s="1"/>
  <c r="AZ142" i="7"/>
  <c r="BB142" i="7" s="1"/>
  <c r="BC145" i="7"/>
  <c r="AZ170" i="7"/>
  <c r="BB170" i="7" s="1"/>
  <c r="BC173" i="7"/>
  <c r="AT178" i="7"/>
  <c r="AV178" i="7" s="1"/>
  <c r="AW178" i="7"/>
  <c r="AT187" i="7"/>
  <c r="AT191" i="7"/>
  <c r="AV191" i="7" s="1"/>
  <c r="AT202" i="7"/>
  <c r="AV202" i="7" s="1"/>
  <c r="AU214" i="7"/>
  <c r="AW223" i="7"/>
  <c r="AT223" i="7"/>
  <c r="AV223" i="7" s="1"/>
  <c r="AU252" i="7"/>
  <c r="AU259" i="7"/>
  <c r="AU267" i="7"/>
  <c r="AT302" i="7"/>
  <c r="AV302" i="7" s="1"/>
  <c r="AZ104" i="7"/>
  <c r="BB104" i="7" s="1"/>
  <c r="BC139" i="7"/>
  <c r="AZ158" i="7"/>
  <c r="BB158" i="7" s="1"/>
  <c r="AZ164" i="7"/>
  <c r="BB164" i="7" s="1"/>
  <c r="BC167" i="7"/>
  <c r="AW192" i="7"/>
  <c r="AT197" i="7"/>
  <c r="AV197" i="7" s="1"/>
  <c r="AW197" i="7"/>
  <c r="AU229" i="7"/>
  <c r="AW230" i="7"/>
  <c r="BM231" i="7"/>
  <c r="AU232" i="7"/>
  <c r="AT233" i="7"/>
  <c r="AU245" i="7"/>
  <c r="AT246" i="7"/>
  <c r="BM248" i="7"/>
  <c r="AF248" i="7"/>
  <c r="AW269" i="7"/>
  <c r="AU280" i="7"/>
  <c r="AV285" i="7"/>
  <c r="AV294" i="7"/>
  <c r="AU299" i="7"/>
  <c r="AU305" i="7"/>
  <c r="AV305" i="7" s="1"/>
  <c r="BC109" i="7"/>
  <c r="BC155" i="7"/>
  <c r="BC161" i="7"/>
  <c r="BC184" i="7"/>
  <c r="AZ184" i="7"/>
  <c r="BB184" i="7" s="1"/>
  <c r="AT186" i="7"/>
  <c r="AV186" i="7" s="1"/>
  <c r="AW191" i="7"/>
  <c r="AT192" i="7"/>
  <c r="AV192" i="7" s="1"/>
  <c r="AU219" i="7"/>
  <c r="AV219" i="7" s="1"/>
  <c r="AW225" i="7"/>
  <c r="AT225" i="7"/>
  <c r="AV225" i="7" s="1"/>
  <c r="BM227" i="7"/>
  <c r="AF227" i="7"/>
  <c r="AW238" i="7"/>
  <c r="BM243" i="7"/>
  <c r="AF243" i="7"/>
  <c r="AF271" i="7"/>
  <c r="AW276" i="7"/>
  <c r="AU281" i="7"/>
  <c r="AV281" i="7" s="1"/>
  <c r="AT287" i="7"/>
  <c r="AV287" i="7" s="1"/>
  <c r="AW302" i="7"/>
  <c r="BC121" i="7"/>
  <c r="BC127" i="7"/>
  <c r="BC133" i="7"/>
  <c r="AZ146" i="7"/>
  <c r="BB146" i="7" s="1"/>
  <c r="AW193" i="7"/>
  <c r="AW198" i="7"/>
  <c r="AT220" i="7"/>
  <c r="AV220" i="7" s="1"/>
  <c r="AW220" i="7"/>
  <c r="AV248" i="7"/>
  <c r="AW253" i="7"/>
  <c r="AV263" i="7"/>
  <c r="AW268" i="7"/>
  <c r="AT268" i="7"/>
  <c r="AV268" i="7" s="1"/>
  <c r="BP262" i="7"/>
  <c r="BQ262" i="7" s="1"/>
  <c r="AZ140" i="7"/>
  <c r="BB140" i="7" s="1"/>
  <c r="AZ168" i="7"/>
  <c r="BB168" i="7" s="1"/>
  <c r="AU177" i="7"/>
  <c r="AV177" i="7" s="1"/>
  <c r="AT185" i="7"/>
  <c r="AV185" i="7" s="1"/>
  <c r="AT199" i="7"/>
  <c r="AV199" i="7" s="1"/>
  <c r="AT206" i="7"/>
  <c r="AV206" i="7" s="1"/>
  <c r="AU210" i="7"/>
  <c r="AT227" i="7"/>
  <c r="AV227" i="7" s="1"/>
  <c r="AU242" i="7"/>
  <c r="AT243" i="7"/>
  <c r="AV243" i="7" s="1"/>
  <c r="BM245" i="7"/>
  <c r="AF245" i="7"/>
  <c r="AU254" i="7"/>
  <c r="AW263" i="7"/>
  <c r="AW279" i="7"/>
  <c r="AT298" i="7"/>
  <c r="AV298" i="7" s="1"/>
  <c r="AT304" i="7"/>
  <c r="AV304" i="7" s="1"/>
  <c r="AZ28" i="7"/>
  <c r="BB28" i="7" s="1"/>
  <c r="AZ30" i="7"/>
  <c r="BB30" i="7" s="1"/>
  <c r="AZ32" i="7"/>
  <c r="BB32" i="7" s="1"/>
  <c r="AZ34" i="7"/>
  <c r="BB34" i="7" s="1"/>
  <c r="AZ36" i="7"/>
  <c r="BB36" i="7" s="1"/>
  <c r="AZ38" i="7"/>
  <c r="BB38" i="7" s="1"/>
  <c r="AZ40" i="7"/>
  <c r="BB40" i="7" s="1"/>
  <c r="AZ42" i="7"/>
  <c r="BB42" i="7" s="1"/>
  <c r="AZ54" i="7"/>
  <c r="BB54" i="7" s="1"/>
  <c r="AZ56" i="7"/>
  <c r="BB56" i="7" s="1"/>
  <c r="AZ58" i="7"/>
  <c r="BB58" i="7" s="1"/>
  <c r="AZ60" i="7"/>
  <c r="BB60" i="7" s="1"/>
  <c r="AZ62" i="7"/>
  <c r="BB62" i="7" s="1"/>
  <c r="AZ64" i="7"/>
  <c r="BB64" i="7" s="1"/>
  <c r="AZ66" i="7"/>
  <c r="BB66" i="7" s="1"/>
  <c r="AZ68" i="7"/>
  <c r="BB68" i="7" s="1"/>
  <c r="AZ70" i="7"/>
  <c r="BB70" i="7" s="1"/>
  <c r="AZ72" i="7"/>
  <c r="BB72" i="7" s="1"/>
  <c r="AZ74" i="7"/>
  <c r="BB74" i="7" s="1"/>
  <c r="AZ76" i="7"/>
  <c r="BB76" i="7" s="1"/>
  <c r="AZ78" i="7"/>
  <c r="BB78" i="7" s="1"/>
  <c r="AZ80" i="7"/>
  <c r="BB80" i="7" s="1"/>
  <c r="AZ82" i="7"/>
  <c r="BB82" i="7" s="1"/>
  <c r="AZ84" i="7"/>
  <c r="BB84" i="7" s="1"/>
  <c r="AZ86" i="7"/>
  <c r="BB86" i="7" s="1"/>
  <c r="AZ88" i="7"/>
  <c r="BB88" i="7" s="1"/>
  <c r="AZ90" i="7"/>
  <c r="BB90" i="7" s="1"/>
  <c r="AZ92" i="7"/>
  <c r="BB92" i="7" s="1"/>
  <c r="AZ94" i="7"/>
  <c r="BB94" i="7" s="1"/>
  <c r="AZ96" i="7"/>
  <c r="BB96" i="7" s="1"/>
  <c r="AZ98" i="7"/>
  <c r="BB98" i="7" s="1"/>
  <c r="AZ100" i="7"/>
  <c r="BB100" i="7" s="1"/>
  <c r="BC107" i="7"/>
  <c r="AZ110" i="7"/>
  <c r="BB110" i="7" s="1"/>
  <c r="BC143" i="7"/>
  <c r="BC171" i="7"/>
  <c r="BN178" i="7"/>
  <c r="AT214" i="7"/>
  <c r="AV214" i="7" s="1"/>
  <c r="AT224" i="7"/>
  <c r="AV224" i="7" s="1"/>
  <c r="AW235" i="7"/>
  <c r="AT235" i="7"/>
  <c r="AV235" i="7" s="1"/>
  <c r="AU249" i="7"/>
  <c r="AV249" i="7" s="1"/>
  <c r="AW267" i="7"/>
  <c r="AT271" i="7"/>
  <c r="AV271" i="7" s="1"/>
  <c r="AU272" i="7"/>
  <c r="AV272" i="7" s="1"/>
  <c r="AT288" i="7"/>
  <c r="AV288" i="7" s="1"/>
  <c r="AU301" i="7"/>
  <c r="BC137" i="7"/>
  <c r="BC153" i="7"/>
  <c r="BC159" i="7"/>
  <c r="BC165" i="7"/>
  <c r="AW194" i="7"/>
  <c r="AT194" i="7"/>
  <c r="AV194" i="7" s="1"/>
  <c r="AU196" i="7"/>
  <c r="AW229" i="7"/>
  <c r="AT232" i="7"/>
  <c r="AV232" i="7" s="1"/>
  <c r="AU244" i="7"/>
  <c r="AV244" i="7" s="1"/>
  <c r="AT245" i="7"/>
  <c r="AV245" i="7" s="1"/>
  <c r="BM247" i="7"/>
  <c r="AF247" i="7"/>
  <c r="AW271" i="7"/>
  <c r="AW273" i="7"/>
  <c r="AW298" i="7"/>
  <c r="AW304" i="7"/>
  <c r="BB105" i="7"/>
  <c r="AZ116" i="7"/>
  <c r="BB116" i="7" s="1"/>
  <c r="BC119" i="7"/>
  <c r="BC125" i="7"/>
  <c r="BC131" i="7"/>
  <c r="BB147" i="7"/>
  <c r="AZ150" i="7"/>
  <c r="BB150" i="7" s="1"/>
  <c r="AW183" i="7"/>
  <c r="AT183" i="7"/>
  <c r="AV183" i="7" s="1"/>
  <c r="AU187" i="7"/>
  <c r="AU191" i="7"/>
  <c r="AW214" i="7"/>
  <c r="AF234" i="7"/>
  <c r="BM234" i="7"/>
  <c r="AW237" i="7"/>
  <c r="AT237" i="7"/>
  <c r="AV237" i="7" s="1"/>
  <c r="BM242" i="7"/>
  <c r="AF242" i="7"/>
  <c r="AW252" i="7"/>
  <c r="AW259" i="7"/>
  <c r="AW280" i="7"/>
  <c r="AV299" i="7"/>
  <c r="BC105" i="7"/>
  <c r="AZ113" i="7"/>
  <c r="BB113" i="7" s="1"/>
  <c r="BC147" i="7"/>
  <c r="AZ181" i="7"/>
  <c r="BB181" i="7" s="1"/>
  <c r="AU192" i="7"/>
  <c r="AT195" i="7"/>
  <c r="AV195" i="7" s="1"/>
  <c r="AW200" i="7"/>
  <c r="AT200" i="7"/>
  <c r="AV200" i="7" s="1"/>
  <c r="AU246" i="7"/>
  <c r="AT247" i="7"/>
  <c r="AV247" i="7" s="1"/>
  <c r="BM249" i="7"/>
  <c r="AF249" i="7"/>
  <c r="AU253" i="7"/>
  <c r="BM272" i="7"/>
  <c r="AF272" i="7"/>
  <c r="AT300" i="7"/>
  <c r="AV300" i="7" s="1"/>
  <c r="AT308" i="7"/>
  <c r="AV308" i="7" s="1"/>
  <c r="AV309" i="7"/>
  <c r="AW297" i="7"/>
  <c r="AW299" i="7"/>
  <c r="AW301" i="7"/>
  <c r="AW303" i="7"/>
  <c r="AW305" i="7"/>
  <c r="BN183" i="7"/>
  <c r="AT252" i="7"/>
  <c r="AV252" i="7" s="1"/>
  <c r="AT253" i="7"/>
  <c r="AT254" i="7"/>
  <c r="AT259" i="7"/>
  <c r="AV259" i="7" s="1"/>
  <c r="AT182" i="7"/>
  <c r="AV182" i="7" s="1"/>
  <c r="AT201" i="7"/>
  <c r="AV201" i="7" s="1"/>
  <c r="AT208" i="7"/>
  <c r="AV208" i="7" s="1"/>
  <c r="AT226" i="7"/>
  <c r="AV226" i="7" s="1"/>
  <c r="BM233" i="7"/>
  <c r="AT238" i="7"/>
  <c r="AV238" i="7" s="1"/>
  <c r="AT267" i="7"/>
  <c r="AV267" i="7" s="1"/>
  <c r="AT273" i="7"/>
  <c r="AV273" i="7" s="1"/>
  <c r="AW493" i="1" l="1"/>
  <c r="AW356" i="1"/>
  <c r="AW162" i="1"/>
  <c r="AW100" i="1"/>
  <c r="AW276" i="1"/>
  <c r="AW630" i="1"/>
  <c r="AW529" i="1"/>
  <c r="AW640" i="1"/>
  <c r="AW353" i="1"/>
  <c r="AW314" i="1"/>
  <c r="AW300" i="1"/>
  <c r="AW320" i="1"/>
  <c r="AW217" i="1"/>
  <c r="AW671" i="1"/>
  <c r="AW504" i="1"/>
  <c r="AW392" i="1"/>
  <c r="AW78" i="1"/>
  <c r="AW57" i="1"/>
  <c r="AW256" i="1"/>
  <c r="AW618" i="1"/>
  <c r="AW655" i="1"/>
  <c r="AW473" i="1"/>
  <c r="AW350" i="1"/>
  <c r="AW133" i="1"/>
  <c r="AW545" i="1"/>
  <c r="AW551" i="1"/>
  <c r="AW278" i="1"/>
  <c r="AW74" i="1"/>
  <c r="AW80" i="1"/>
  <c r="AW16" i="1"/>
  <c r="AW113" i="1"/>
  <c r="AW75" i="1"/>
  <c r="AW156" i="1"/>
  <c r="AW33" i="1"/>
  <c r="AW171" i="1"/>
  <c r="AW28" i="1"/>
  <c r="AW206" i="1"/>
  <c r="AW143" i="1"/>
  <c r="AW152" i="1"/>
  <c r="AW101" i="1"/>
  <c r="AW334" i="1"/>
  <c r="AW686" i="1"/>
  <c r="AW519" i="1"/>
  <c r="AW341" i="1"/>
  <c r="AW337" i="1"/>
  <c r="AW46" i="1"/>
  <c r="O12" i="4"/>
  <c r="AW303" i="1"/>
  <c r="AW345" i="1"/>
  <c r="AW487" i="1"/>
  <c r="AW139" i="1"/>
  <c r="AW121" i="1"/>
  <c r="AW575" i="1"/>
  <c r="AW87" i="1"/>
  <c r="AW94" i="1"/>
  <c r="AW92" i="1"/>
  <c r="M12" i="4"/>
  <c r="AW612" i="1"/>
  <c r="AW400" i="1"/>
  <c r="AW40" i="1"/>
  <c r="AW84" i="1"/>
  <c r="AW184" i="1"/>
  <c r="AW379" i="1"/>
  <c r="AW333" i="1"/>
  <c r="AW158" i="1"/>
  <c r="AW136" i="1"/>
  <c r="AW635" i="1"/>
  <c r="AW524" i="1"/>
  <c r="AW91" i="1"/>
  <c r="AW81" i="1"/>
  <c r="AW649" i="1"/>
  <c r="AW594" i="1"/>
  <c r="AW582" i="1"/>
  <c r="AW416" i="1"/>
  <c r="AW130" i="1"/>
  <c r="AV246" i="7"/>
  <c r="AW484" i="1"/>
  <c r="AW258" i="1"/>
  <c r="AW346" i="1"/>
  <c r="AW38" i="1"/>
  <c r="H23" i="4" s="1"/>
  <c r="AW546" i="1"/>
  <c r="AW534" i="1"/>
  <c r="AW658" i="1"/>
  <c r="AW560" i="1"/>
  <c r="AW342" i="1"/>
  <c r="AW265" i="1"/>
  <c r="AW142" i="1"/>
  <c r="AW124" i="1"/>
  <c r="AW30" i="1"/>
  <c r="AW508" i="1"/>
  <c r="AV210" i="7"/>
  <c r="AV253" i="7"/>
  <c r="AW491" i="1"/>
  <c r="AW294" i="1"/>
  <c r="AW338" i="1"/>
  <c r="AW159" i="1"/>
  <c r="AW34" i="1"/>
  <c r="AV187" i="7"/>
  <c r="AW481" i="1"/>
  <c r="AV254" i="7"/>
  <c r="AV242" i="7"/>
  <c r="AW691" i="1"/>
  <c r="AW683" i="1"/>
  <c r="AW459" i="1"/>
  <c r="AW486" i="1"/>
  <c r="AW440" i="1"/>
  <c r="AW151" i="1"/>
  <c r="AW19" i="1"/>
  <c r="AW29" i="1"/>
  <c r="AV280" i="7"/>
  <c r="AV233" i="7"/>
  <c r="AW548" i="1"/>
  <c r="AW32" i="1"/>
  <c r="H20" i="4"/>
  <c r="H17" i="4"/>
  <c r="P12" i="4" l="1"/>
  <c r="Q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2" authorId="0" shapeId="0" xr:uid="{00000000-0006-0000-0000-000006000000}">
      <text>
        <r>
          <rPr>
            <sz val="11"/>
            <color rgb="FF000000"/>
            <rFont val="Arial"/>
            <charset val="1"/>
          </rPr>
          <t>Linki do artukułów w arkuszu „linki do artykułów”</t>
        </r>
      </text>
    </comment>
    <comment ref="A3" authorId="0" shapeId="0" xr:uid="{00000000-0006-0000-0000-000001000000}">
      <text>
        <r>
          <rPr>
            <sz val="11"/>
            <color rgb="FF000000"/>
            <rFont val="Arial"/>
            <charset val="1"/>
          </rPr>
          <t>Kolory grupują między sobą rekordy pochodzące z tego samego źródła</t>
        </r>
      </text>
    </comment>
    <comment ref="E87" authorId="0" shapeId="0" xr:uid="{00000000-0006-0000-0000-000003000000}">
      <text>
        <r>
          <rPr>
            <sz val="11"/>
            <color rgb="FF000000"/>
            <rFont val="Arial"/>
            <charset val="1"/>
          </rPr>
          <t>Wartości na żółto dogenerowane metodą najblizszych sąsiadów</t>
        </r>
      </text>
    </comment>
    <comment ref="D123" authorId="0" shapeId="0" xr:uid="{00000000-0006-0000-0000-000002000000}">
      <text>
        <r>
          <rPr>
            <sz val="11"/>
            <color rgb="FF000000"/>
            <rFont val="Arial"/>
            <charset val="1"/>
          </rPr>
          <t>Wartości na żółto dogenerowane metodą najblizszych sąsiadów</t>
        </r>
      </text>
    </comment>
    <comment ref="E129" authorId="0" shapeId="0" xr:uid="{00000000-0006-0000-0000-000004000000}">
      <text>
        <r>
          <rPr>
            <sz val="11"/>
            <color rgb="FF000000"/>
            <rFont val="Arial"/>
            <charset val="1"/>
          </rPr>
          <t>Wartości na żółto dogenerowane metodą najblizszych sąsiadów</t>
        </r>
      </text>
    </comment>
    <comment ref="S200" authorId="0" shapeId="0" xr:uid="{00000000-0006-0000-0000-000005000000}">
      <text>
        <r>
          <rPr>
            <sz val="11"/>
            <color rgb="FF000000"/>
            <rFont val="Arial"/>
            <charset val="1"/>
          </rPr>
          <t>Wpisane ręcznie ponieważ w artykule nie ma informacji na ten temat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1"/>
            <color rgb="FF000000"/>
            <rFont val="Arial"/>
            <charset val="1"/>
          </rPr>
          <t>Oznacza, czy dane pochodzą z jednego badania</t>
        </r>
      </text>
    </comment>
    <comment ref="D3" authorId="0" shapeId="0" xr:uid="{00000000-0006-0000-0200-000002000000}">
      <text>
        <r>
          <rPr>
            <sz val="11"/>
            <color rgb="FF000000"/>
            <rFont val="Arial"/>
            <charset val="1"/>
          </rPr>
          <t>Tutaj brak wiedzy o źrodłach pochodzenia danych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600-000001000000}">
      <text>
        <r>
          <rPr>
            <sz val="11"/>
            <color rgb="FF000000"/>
            <rFont val="Arial"/>
            <charset val="1"/>
          </rPr>
          <t>Wartości na żółto dogenerowane metodą najblizszych sąsiadów</t>
        </r>
      </text>
    </comment>
  </commentList>
</comments>
</file>

<file path=xl/sharedStrings.xml><?xml version="1.0" encoding="utf-8"?>
<sst xmlns="http://schemas.openxmlformats.org/spreadsheetml/2006/main" count="266" uniqueCount="223">
  <si>
    <t>skład chemiczny</t>
  </si>
  <si>
    <t>austenityzowanie</t>
  </si>
  <si>
    <t>ausferryzowanie</t>
  </si>
  <si>
    <t>Właściwości fizyczne</t>
  </si>
  <si>
    <t>pozostałe właściwości fizyczne</t>
  </si>
  <si>
    <t>C</t>
  </si>
  <si>
    <t>Si</t>
  </si>
  <si>
    <t>Mn</t>
  </si>
  <si>
    <t>Mg</t>
  </si>
  <si>
    <t>Cu</t>
  </si>
  <si>
    <t>Ni</t>
  </si>
  <si>
    <t>Mo</t>
  </si>
  <si>
    <t>S</t>
  </si>
  <si>
    <t>P</t>
  </si>
  <si>
    <t>V</t>
  </si>
  <si>
    <t>Cr</t>
  </si>
  <si>
    <t>Ti</t>
  </si>
  <si>
    <t>Sn</t>
  </si>
  <si>
    <t>Al</t>
  </si>
  <si>
    <t>aust_temp</t>
  </si>
  <si>
    <t>aust_czas</t>
  </si>
  <si>
    <t>ausf_temp</t>
  </si>
  <si>
    <t>ausf_czas</t>
  </si>
  <si>
    <t>Rm</t>
  </si>
  <si>
    <t>Rp02</t>
  </si>
  <si>
    <t>A5</t>
  </si>
  <si>
    <t>HB</t>
  </si>
  <si>
    <t>KV</t>
  </si>
  <si>
    <t>K</t>
  </si>
  <si>
    <t>indeks_artykułu</t>
  </si>
  <si>
    <t>HRA</t>
  </si>
  <si>
    <t>HRC</t>
  </si>
  <si>
    <t>przewężenie (Z), %</t>
  </si>
  <si>
    <t>fracture toughness, Mpa √m</t>
  </si>
  <si>
    <t>wytrzym. zmęcz.,Mpa</t>
  </si>
  <si>
    <t>HV</t>
  </si>
  <si>
    <t>kompletny</t>
  </si>
  <si>
    <t>grubosc</t>
  </si>
  <si>
    <t>zakres_grubosci</t>
  </si>
  <si>
    <t>C_prod</t>
  </si>
  <si>
    <t>Si_prod</t>
  </si>
  <si>
    <t>Mn_prod</t>
  </si>
  <si>
    <t>Mg_prod</t>
  </si>
  <si>
    <t>Cu_prod</t>
  </si>
  <si>
    <t>Ni_prod</t>
  </si>
  <si>
    <t>Mo_prod</t>
  </si>
  <si>
    <t>aust_temp_prod</t>
  </si>
  <si>
    <t>aust_czas_prod</t>
  </si>
  <si>
    <t>ausf_temp_prod</t>
  </si>
  <si>
    <t>ausf_czas_prod</t>
  </si>
  <si>
    <t>sklad_produkcyjny</t>
  </si>
  <si>
    <t>obrobka_produkcyjna</t>
  </si>
  <si>
    <t>zakres_produkcyjny?</t>
  </si>
  <si>
    <t>jakość</t>
  </si>
  <si>
    <t>uwagi</t>
  </si>
  <si>
    <t>Rm_as_cast</t>
  </si>
  <si>
    <t>Rp02_as_cast</t>
  </si>
  <si>
    <t>A5_as_cast</t>
  </si>
  <si>
    <t>HB_as_cast</t>
  </si>
  <si>
    <t>K_as_cast</t>
  </si>
  <si>
    <t>wydzielenia_grafitu</t>
  </si>
  <si>
    <t>Rm_generated</t>
  </si>
  <si>
    <t>Rp02_generated</t>
  </si>
  <si>
    <t>A5_generated</t>
  </si>
  <si>
    <t>HB_generated</t>
  </si>
  <si>
    <t>K_generated</t>
  </si>
  <si>
    <t>Rm_filled</t>
  </si>
  <si>
    <t>Rp02_filled</t>
  </si>
  <si>
    <t>A5_filled</t>
  </si>
  <si>
    <t>HB_filled</t>
  </si>
  <si>
    <t>K_filled</t>
  </si>
  <si>
    <t>error</t>
  </si>
  <si>
    <t>Rm_w</t>
  </si>
  <si>
    <t>min</t>
  </si>
  <si>
    <t>max</t>
  </si>
  <si>
    <t>ważność</t>
  </si>
  <si>
    <t>index</t>
  </si>
  <si>
    <t>tytuł</t>
  </si>
  <si>
    <t>link</t>
  </si>
  <si>
    <t>zbiór spójny?</t>
  </si>
  <si>
    <t>Żeliwo ADI przeznaczone do pracy w warunkach obciążenia dynamicznego</t>
  </si>
  <si>
    <t>http://www.afe.polsl.pl/index.php/pl/4050/zeliwo-adi-przeznaczone-do-pracy-w-warunkach-obciazenia-dynamicznego.pdf</t>
  </si>
  <si>
    <t>dane z pliku o nazwie załączniku nr 1_51.2015_06.07.2015.xlsx</t>
  </si>
  <si>
    <t>Microstructure and Mechanical Properties of ADI Depending on Austenitization Methods and Parameters</t>
  </si>
  <si>
    <t>https://www.researchgate.net/publication/267785015_A_R_C_H_I_V_E_S_of_42_Microstructure_and_Mechanical_Properties_of_ADI_Depending_on_Austenitization_Methods_and_Parameters</t>
  </si>
  <si>
    <t>udarność z danych do https://www.researchgate.net/publication/328549579_The_Selection_of_Heat_Treatment_Parameters_to_Obtain_Austempered_Ductile_Iron_with_the_Required_Impact_Strength</t>
  </si>
  <si>
    <t>Odporność na zmęczenie cieplne żeliwa ADI</t>
  </si>
  <si>
    <t>Wróbel, Janusz. Odporność na zmęczenie cieplne żeliwa ADI. Diss. 2013. [75][91][93] http://docplayer.pl/19832255-Odpornosc-na-zmeczenie-cieplne-zeliwa-adi.html</t>
  </si>
  <si>
    <t xml:space="preserve">BADANIA WPŁYWU OBRÓBKI CIEPLNEJ NA WŁAŚCIWOŚCI MECHANICZNE ŻELIW ADI ZAWIERAJĄCYCH Ni, Mn, Mo, Cu W ASPEKCIE ICH ZASTOSOWANIA NA KOŁA ŁAŃCUCHOWE PRZENOŚNIKÓW ZGRZEBŁOWYCH </t>
  </si>
  <si>
    <t>http://yadda.icm.edu.pl/yadda/element/bwmeta1.element.baztech-ec399449-dc19-4e78-b4bc-55435dae27c9/c/101_EiT_WIECZOREK_5.pdf</t>
  </si>
  <si>
    <t>podany tylko klin Y bez grubości, założony 25mm</t>
  </si>
  <si>
    <t>Characteristics of ADI Ductile Cast Iron with Single Addition of 1.56% Ni</t>
  </si>
  <si>
    <t>https://www.researchgate.net/publication/322148775_Characteristics_of_ADI_Ductile_Cast_Iron_with_Single_Addition_of_156_Ni</t>
  </si>
  <si>
    <t>Effect of Alloying Elements and Processing Parameters on Mechanical Properties of Austempered Ductile Iron</t>
  </si>
  <si>
    <t>https://www.researchgate.net/publication/236149709_Effect_of_Alloying_Elements_and_Processing_Parameters_on_Mechanical_Properties_of_Austempered_Ductile_Iron</t>
  </si>
  <si>
    <t>brak danych o grubości, założone 75mm</t>
  </si>
  <si>
    <t>The effect of copper additions to the mechanical properties of austempered ductile iron (ADI)</t>
  </si>
  <si>
    <t>https://www.sciencedirect.com/science/article/pii/S0924013605009593</t>
  </si>
  <si>
    <t>Microstructure and toughness of CuNiMo austempered ductile iron</t>
  </si>
  <si>
    <t>https://www.sciencedirect.com/science/article/abs/pii/S0167577X0400134X?via%3Dihub</t>
  </si>
  <si>
    <t>The studies of nodular graphite cast iron early stages austempering</t>
  </si>
  <si>
    <t>https://www.semanticscholar.org/paper/The-studies-of-nodular-graphite-cast-iron-early-Krzy%C5%84ska-Kaczorowski/9f35ee92f37cefc98b26798bb38de9c43d10c982#citing-papers</t>
  </si>
  <si>
    <t xml:space="preserve">CORRELATION OF NODULAR AUSTEMPERED DUCTILE IRON (ADI) MICROSTRUCTURAL PARAMETERS AND FATIGUE PROPERTIES USING AN APPROACH BASED ON FRACTURE MECHANICS </t>
  </si>
  <si>
    <t>https://inis.iaea.org/collection/NCLCollectionStore/_Public/48/018/48018576.pdf?r=1&amp;r=1</t>
  </si>
  <si>
    <t>Evaluation of machinability of austempered ductile irons in terms of cutting forces and surface quality</t>
  </si>
  <si>
    <t>https://www.sciencedirect.com/science/article/abs/pii/S0924013605009581</t>
  </si>
  <si>
    <t>Microstructure and mechanical properties of austempered ductile iron with different strength grades</t>
  </si>
  <si>
    <t>https://www.sciencedirect.com/science/article/abs/pii/S0167577X13017540?via%3Dihub</t>
  </si>
  <si>
    <t>Influence of intercritical austempering on the microstructure and mechanical properties of austempered ductile cast iron (ADI)</t>
  </si>
  <si>
    <t>https://www.sciencedirect.com/science/article/abs/pii/S0921509317304112?via%3Dihub</t>
  </si>
  <si>
    <t>Investigation into mechanical properties of austempered ductile cast iron (ADI) in accordance with austempering temperature</t>
  </si>
  <si>
    <t>https://www.sciencedirect.com/science/article/abs/pii/S0167577X07005381</t>
  </si>
  <si>
    <t>Influence of Austempering Heat Treatment on Ductile Iron</t>
  </si>
  <si>
    <t>https://sites2.uol.edu.pk/journals/index.php/pakjet/article/view/87/35</t>
  </si>
  <si>
    <t>brak danych o grubości, założone 25mm</t>
  </si>
  <si>
    <t>Austempered Ductile Iron (ADI): Influence of Austempering Temperature on Microstructure, Mechanical and Wear Properties and Energy Consumption</t>
  </si>
  <si>
    <t>https://www.mdpi.com/2075-4701/8/1/53</t>
  </si>
  <si>
    <t>Austempering Kinetics of Cu-Ni Alloyed Austempered Ductile Iron</t>
  </si>
  <si>
    <t>https://www.researchgate.net/publication/278322706_Austempering_Kinetics_of_Cu-Ni_Alloyed_Austempered_Ductile_Iron</t>
  </si>
  <si>
    <t>Austempered Ductile Iron with Dual Microstructures: Effect of Initial Microstructure on the Austenitizing Process</t>
  </si>
  <si>
    <t>https://link.springer.com/article/10.1007%2Fs40962-019-00397-y</t>
  </si>
  <si>
    <t>https://www.sciencedirect.com/science/article/abs/pii/0142112396828957</t>
  </si>
  <si>
    <t>https://link.springer.com/article/10.1007/s11003-005-0071-4</t>
  </si>
  <si>
    <t>http://yadda.icm.edu.pl/baztech/element/bwmeta1.element.baztech-87deabb6-cbcb-46d8-9619-bb8bab870559</t>
  </si>
  <si>
    <t>https://www.sciencedirect.com/science/article/pii/S1044580313001241</t>
  </si>
  <si>
    <t>https://link.springer.com/article/10.1007/s12666-015-0608-7</t>
  </si>
  <si>
    <t>https://link.springer.com/article/10.1361/105994900770346150</t>
  </si>
  <si>
    <t>https://www.sciencedirect.com/science/article/abs/pii/S092150931401538X</t>
  </si>
  <si>
    <t>https://link.springer.com/article/10.1007%2Fs11665-012-0380-3</t>
  </si>
  <si>
    <t>https://link.springer.com/article/10.1007/BF02682710</t>
  </si>
  <si>
    <t>https://link.springer.com/article/10.1007/s11665-007-9143-y</t>
  </si>
  <si>
    <t>https://link.springer.com/article/10.1007%2Fs11661-012-1271-9</t>
  </si>
  <si>
    <t>https://link.springer.com/article/10.1007/s10853-008-2717-8</t>
  </si>
  <si>
    <t>https://link.springer.com/article/10.1007/s11661-998-0208-9</t>
  </si>
  <si>
    <t>http://repozytorium.utp.edu.pl/dlibra/docmetadata?id=169&amp;from=pubindex&amp;dirids=3&amp;lp=120 od strony 145</t>
  </si>
  <si>
    <t>40% ferryt i 60% perlit, udział grafitu w osnowie 11,5%, kształt wydzieleń grafitu Gf 9 plus do 5% Gf 8, wielkość wydzieleń grafitu Gw 45</t>
  </si>
  <si>
    <t>https://www.tandfonline.com/doi/abs/10.1080/13640461.2002.11819471</t>
  </si>
  <si>
    <t>https://www.jstage.jst.go.jp/article/matertrans1989/38/8/38_8_682/_article</t>
  </si>
  <si>
    <t>https://www.sciencedirect.com/science/article/abs/pii/S135063070400024X</t>
  </si>
  <si>
    <t>http://atmia.put.poznan.pl/Woluminy/Fil/ATMiA_30_3_4.pdf</t>
  </si>
  <si>
    <t>https://www.tandfonline.com/doi/abs/10.1080/09534962.1988.11818954</t>
  </si>
  <si>
    <t>http://yadda.icm.edu.pl/baztech/element/bwmeta1.element.baztech-64ca1bc2-5f39-4aa8-85f2-2f0e5e80887d/c/Wilk-Kolodziejczyk.pdf</t>
  </si>
  <si>
    <t>http://yadda.icm.edu.pl/yadda/element/bwmeta1.element.agro-00133180-403f-4d82-833c-ec20cc722401/c/31.pdf</t>
  </si>
  <si>
    <t>https://www.sciencedirect.com/science/article/abs/pii/S0921509301012102</t>
  </si>
  <si>
    <t>https://www.sciencedirect.com/science/article/abs/pii/S0921509306014353</t>
  </si>
  <si>
    <t>https://www.tandfonline.com/doi/abs/10.1179/174328409X407524</t>
  </si>
  <si>
    <t>https://www.sciencedirect.com/science/article/abs/pii/S0921509304005660</t>
  </si>
  <si>
    <t>https://link.springer.com/article/10.1007/BF02649817</t>
  </si>
  <si>
    <t>https://www.sciencedirect.com/science/article/abs/pii/S0013794413001835?via%3Dihub</t>
  </si>
  <si>
    <t>Microalloying in austempered ductile iron (ADI)</t>
  </si>
  <si>
    <t>https://www.sciencedirect.com/science/article/abs/pii/S0043164805002760</t>
  </si>
  <si>
    <t>https://www.sciencedirect.com/science/article/abs/pii/S0921509305002534?via%3Dihub</t>
  </si>
  <si>
    <t>https://onlinelibrary.wiley.com/doi/abs/10.1111/ffe.12360</t>
  </si>
  <si>
    <t>https://www.sciencedirect.com/science/article/abs/pii/S014211239800053X</t>
  </si>
  <si>
    <t>https://www.sciencedirect.com/science/article/abs/pii/S0921509305006465</t>
  </si>
  <si>
    <t>https://www.sciencedirect.com/science/article/abs/pii/S0921509306011944</t>
  </si>
  <si>
    <t>https://www.sciencedirect.com/science/article/pii/S0261306907002300</t>
  </si>
  <si>
    <t>https://www.sciencedirect.com/science/article/abs/pii/S0958946502000781</t>
  </si>
  <si>
    <t>https://www.sciencedirect.com/science/article/abs/pii/S0921509307014840</t>
  </si>
  <si>
    <t>http://www.afe.polsl.pl/index.php/pl/715/the-effect-of-microstructure-of-low-alloy-spheroidal-cast-iron-on-impact-strength.pdf</t>
  </si>
  <si>
    <t>https://www.saimm.co.za/Journal/v095n07p357.pdf</t>
  </si>
  <si>
    <t>https://www.researchgate.net/publication/321860514_Microstructural_Characterization_and_Some_Mechanical_Behaviour_of_Low_Manganese_Austempered_Ferritic_Ductile_Iron</t>
  </si>
  <si>
    <t>https://core.ac.uk/download/pdf/53188627.pdf</t>
  </si>
  <si>
    <t>https://www.tandfonline.com/doi/abs/10.1080/13640461.1998.11819250</t>
  </si>
  <si>
    <t>https://link.springer.com/article/10.1007/BF00356546</t>
  </si>
  <si>
    <t>https://www.sciencedirect.com/science/article/pii/S0261306911006777</t>
  </si>
  <si>
    <t xml:space="preserve">An Electron Microscope Study of Carbide Transformation In Austempered Ductile Iron, Dubensky, Rundman, </t>
  </si>
  <si>
    <t>Structure and Mechanical Properties of ADI, Effect of Manganese on Structure and Properties of ADI: A processing window concept</t>
  </si>
  <si>
    <t>Austempering Nodular Iron for Optimum Toughness</t>
  </si>
  <si>
    <t>Min:</t>
  </si>
  <si>
    <t>Max:</t>
  </si>
  <si>
    <t>AVG:</t>
  </si>
  <si>
    <t>Dostępne wartości</t>
  </si>
  <si>
    <t>Wszystkich rekordów:</t>
  </si>
  <si>
    <t>Rekordów w grubościach:</t>
  </si>
  <si>
    <t>Suma:</t>
  </si>
  <si>
    <t>Brakujących grubości:</t>
  </si>
  <si>
    <t>T&lt;=30</t>
  </si>
  <si>
    <t>30&lt;t&lt;=60</t>
  </si>
  <si>
    <t>60&lt;t&lt;=100</t>
  </si>
  <si>
    <t>% względem wszystkich rekordów</t>
  </si>
  <si>
    <t>Kompletnych rekordów:</t>
  </si>
  <si>
    <t>Procent kompletnych rekordów</t>
  </si>
  <si>
    <t>Rekordów z produkcyjnym składem</t>
  </si>
  <si>
    <t>Rekordów z produkcyjną obróbką</t>
  </si>
  <si>
    <t>Produkcyjnych rekordów:</t>
  </si>
  <si>
    <t>Unikalnych wytopów:</t>
  </si>
  <si>
    <t>Rockwell</t>
  </si>
  <si>
    <t>Rockwell Superficial</t>
  </si>
  <si>
    <t>Brinell</t>
  </si>
  <si>
    <t>Vickers</t>
  </si>
  <si>
    <t>Shore</t>
  </si>
  <si>
    <t>A</t>
  </si>
  <si>
    <t>B</t>
  </si>
  <si>
    <t>D</t>
  </si>
  <si>
    <t>E</t>
  </si>
  <si>
    <t>F</t>
  </si>
  <si>
    <t>15-N</t>
  </si>
  <si>
    <t>30-N</t>
  </si>
  <si>
    <t>45-N</t>
  </si>
  <si>
    <t>30-T</t>
  </si>
  <si>
    <t>3000 kg</t>
  </si>
  <si>
    <t>500 kg</t>
  </si>
  <si>
    <t>Approx Tensile Strength (psi)</t>
  </si>
  <si>
    <t>Tensile Strength[MPa]</t>
  </si>
  <si>
    <t>Gatunek żeliwa</t>
  </si>
  <si>
    <t>Rm, MPa</t>
  </si>
  <si>
    <t>Rp0,2, MPa</t>
  </si>
  <si>
    <t>A5, %</t>
  </si>
  <si>
    <t>HBW</t>
  </si>
  <si>
    <t>K, J</t>
  </si>
  <si>
    <t>KV, J</t>
  </si>
  <si>
    <t>EN-GJS-800-10</t>
  </si>
  <si>
    <t>250-310</t>
  </si>
  <si>
    <t>EN-GJS-900-8</t>
  </si>
  <si>
    <t>280-340</t>
  </si>
  <si>
    <t>EN-GJS-1050-6</t>
  </si>
  <si>
    <t>320-380</t>
  </si>
  <si>
    <t>EN-GJS-1200-3</t>
  </si>
  <si>
    <t>340-420</t>
  </si>
  <si>
    <t>EN-GJS-1400-1</t>
  </si>
  <si>
    <t>380-480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</si>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</sst>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yy&quot;AN&quot;"/>
  </numFmts>
  <fonts count="18" x14ac:knownFonts="1">
    <font>
      <sz val="11"/>
      <color rgb="FF000000"/>
      <name val="Arial"/>
      <charset val="1"/>
    </font>
    <font>
      <b/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1"/>
      <name val="Cambria"/>
      <charset val="1"/>
    </font>
    <font>
      <sz val="10"/>
      <color rgb="FF000000"/>
      <name val="Calibri"/>
      <family val="2"/>
      <charset val="1"/>
    </font>
    <font>
      <sz val="10"/>
      <color rgb="FFFFF200"/>
      <name val="Calibri"/>
      <family val="2"/>
      <charset val="1"/>
    </font>
    <font>
      <sz val="10"/>
      <name val="Calibri"/>
      <family val="2"/>
      <charset val="1"/>
    </font>
    <font>
      <sz val="10"/>
      <color rgb="FFFFFF00"/>
      <name val="Calibri"/>
      <family val="2"/>
      <charset val="1"/>
    </font>
    <font>
      <sz val="10"/>
      <color rgb="FFEF413D"/>
      <name val="Calibri"/>
      <family val="2"/>
      <charset val="1"/>
    </font>
    <font>
      <sz val="11"/>
      <color rgb="FF111111"/>
      <name val="Calibri"/>
      <family val="2"/>
      <charset val="1"/>
    </font>
    <font>
      <b/>
      <sz val="11"/>
      <color rgb="FF000000"/>
      <name val="Arial"/>
      <charset val="1"/>
    </font>
    <font>
      <sz val="11"/>
      <name val="Arial"/>
      <charset val="1"/>
    </font>
    <font>
      <sz val="11"/>
      <color rgb="FF000000"/>
      <name val="Arial"/>
      <family val="2"/>
      <charset val="1"/>
    </font>
    <font>
      <b/>
      <sz val="7.5"/>
      <color rgb="FFFFFFFF"/>
      <name val="Arial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Arial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9A870"/>
        <bgColor rgb="FFF9A16C"/>
      </patternFill>
    </fill>
    <fill>
      <patternFill patternType="solid">
        <fgColor rgb="FFEC5328"/>
        <bgColor rgb="FFD4711A"/>
      </patternFill>
    </fill>
    <fill>
      <patternFill patternType="solid">
        <fgColor rgb="FF006593"/>
        <bgColor rgb="FF008C83"/>
      </patternFill>
    </fill>
    <fill>
      <patternFill patternType="solid">
        <fgColor rgb="FF00918D"/>
        <bgColor rgb="FF008C83"/>
      </patternFill>
    </fill>
    <fill>
      <patternFill patternType="solid">
        <fgColor rgb="FFFDB94D"/>
        <bgColor rgb="FFF9A870"/>
      </patternFill>
    </fill>
    <fill>
      <patternFill patternType="solid">
        <fgColor rgb="FFFFE5D0"/>
        <bgColor rgb="FFFCD4D1"/>
      </patternFill>
    </fill>
    <fill>
      <patternFill patternType="darkGray">
        <fgColor rgb="FFF9A16C"/>
        <bgColor rgb="FFF9A870"/>
      </patternFill>
    </fill>
    <fill>
      <patternFill patternType="solid">
        <fgColor rgb="FFF9A99C"/>
        <bgColor rgb="FFF8AA97"/>
      </patternFill>
    </fill>
    <fill>
      <patternFill patternType="solid">
        <fgColor rgb="FF8EA9DB"/>
        <bgColor rgb="FF8F93C7"/>
      </patternFill>
    </fill>
    <fill>
      <patternFill patternType="solid">
        <fgColor rgb="FFD0CECE"/>
        <bgColor rgb="FFCCCCCC"/>
      </patternFill>
    </fill>
    <fill>
      <patternFill patternType="solid">
        <fgColor rgb="FFB4C7E7"/>
        <bgColor rgb="FFADC5E7"/>
      </patternFill>
    </fill>
    <fill>
      <patternFill patternType="solid">
        <fgColor rgb="FFFFE699"/>
        <bgColor rgb="FFFFE5D0"/>
      </patternFill>
    </fill>
    <fill>
      <patternFill patternType="solid">
        <fgColor rgb="FF996701"/>
        <bgColor rgb="FFD4711A"/>
      </patternFill>
    </fill>
    <fill>
      <patternFill patternType="solid">
        <fgColor rgb="FF00B0F0"/>
        <bgColor rgb="FF00B6BD"/>
      </patternFill>
    </fill>
    <fill>
      <patternFill patternType="solid">
        <fgColor rgb="FF1D4E14"/>
        <bgColor rgb="FF673604"/>
      </patternFill>
    </fill>
    <fill>
      <patternFill patternType="solid">
        <fgColor rgb="FFBF9000"/>
        <bgColor rgb="FFD4711A"/>
      </patternFill>
    </fill>
    <fill>
      <patternFill patternType="solid">
        <fgColor rgb="FF92D050"/>
        <bgColor rgb="FF72BF44"/>
      </patternFill>
    </fill>
    <fill>
      <patternFill patternType="solid">
        <fgColor rgb="FFDBE3F3"/>
        <bgColor rgb="FFDAF5E0"/>
      </patternFill>
    </fill>
    <fill>
      <patternFill patternType="solid">
        <fgColor rgb="FFED7D31"/>
        <bgColor rgb="FFD4711A"/>
      </patternFill>
    </fill>
    <fill>
      <patternFill patternType="solid">
        <fgColor rgb="FF4472C4"/>
        <bgColor rgb="FF5067AD"/>
      </patternFill>
    </fill>
    <fill>
      <patternFill patternType="solid">
        <fgColor rgb="FF7030A0"/>
        <bgColor rgb="FF8F187C"/>
      </patternFill>
    </fill>
    <fill>
      <patternFill patternType="solid">
        <fgColor rgb="FF7F7F7F"/>
        <bgColor rgb="FF8597B0"/>
      </patternFill>
    </fill>
    <fill>
      <patternFill patternType="solid">
        <fgColor rgb="FF8597B0"/>
        <bgColor rgb="FF8F93C7"/>
      </patternFill>
    </fill>
    <fill>
      <patternFill patternType="solid">
        <fgColor rgb="FF843C0B"/>
        <bgColor rgb="FF673604"/>
      </patternFill>
    </fill>
    <fill>
      <patternFill patternType="solid">
        <fgColor rgb="FFC5E0B4"/>
        <bgColor rgb="FFBEE3D3"/>
      </patternFill>
    </fill>
    <fill>
      <patternFill patternType="solid">
        <fgColor rgb="FFFFFF00"/>
        <bgColor rgb="FFFFF200"/>
      </patternFill>
    </fill>
    <fill>
      <patternFill patternType="solid">
        <fgColor rgb="FF008C83"/>
        <bgColor rgb="FF00918D"/>
      </patternFill>
    </fill>
    <fill>
      <patternFill patternType="solid">
        <fgColor rgb="FFCCCCCC"/>
        <bgColor rgb="FFD0CECE"/>
      </patternFill>
    </fill>
    <fill>
      <patternFill patternType="solid">
        <fgColor rgb="FFD4711A"/>
        <bgColor rgb="FFED7D31"/>
      </patternFill>
    </fill>
    <fill>
      <patternFill patternType="solid">
        <fgColor rgb="FF8F93C7"/>
        <bgColor rgb="FF8597B0"/>
      </patternFill>
    </fill>
    <fill>
      <patternFill patternType="solid">
        <fgColor rgb="FF72BF44"/>
        <bgColor rgb="FF92D050"/>
      </patternFill>
    </fill>
    <fill>
      <patternFill patternType="solid">
        <fgColor rgb="FFFFF450"/>
        <bgColor rgb="FFFFE699"/>
      </patternFill>
    </fill>
    <fill>
      <patternFill patternType="solid">
        <fgColor rgb="FFADD58A"/>
        <bgColor rgb="FFC5E0B4"/>
      </patternFill>
    </fill>
    <fill>
      <patternFill patternType="solid">
        <fgColor rgb="FFAB082B"/>
        <bgColor rgb="FF8F187C"/>
      </patternFill>
    </fill>
    <fill>
      <patternFill patternType="solid">
        <fgColor rgb="FFFED2D0"/>
        <bgColor rgb="FFFCD4D1"/>
      </patternFill>
    </fill>
    <fill>
      <patternFill patternType="solid">
        <fgColor rgb="FF00AAAD"/>
        <bgColor rgb="FF00B6BD"/>
      </patternFill>
    </fill>
    <fill>
      <patternFill patternType="solid">
        <fgColor rgb="FFBEE3D3"/>
        <bgColor rgb="FFBCE4E5"/>
      </patternFill>
    </fill>
    <fill>
      <patternFill patternType="solid">
        <fgColor rgb="FF5067AD"/>
        <bgColor rgb="FF4D5AA8"/>
      </patternFill>
    </fill>
    <fill>
      <patternFill patternType="solid">
        <fgColor rgb="FFFFF200"/>
        <bgColor rgb="FFFFFF00"/>
      </patternFill>
    </fill>
    <fill>
      <patternFill patternType="solid">
        <fgColor rgb="FFF9A16C"/>
        <bgColor rgb="FFF9A870"/>
      </patternFill>
    </fill>
    <fill>
      <patternFill patternType="darkGray">
        <fgColor rgb="FF006593"/>
        <bgColor rgb="FF008C83"/>
      </patternFill>
    </fill>
    <fill>
      <patternFill patternType="solid">
        <fgColor rgb="FFBD7CB5"/>
        <bgColor rgb="FF8F93C7"/>
      </patternFill>
    </fill>
    <fill>
      <patternFill patternType="solid">
        <fgColor rgb="FF59C5C7"/>
        <bgColor rgb="FF8EA9DB"/>
      </patternFill>
    </fill>
    <fill>
      <patternFill patternType="solid">
        <fgColor rgb="FF8F187C"/>
        <bgColor rgb="FF7030A0"/>
      </patternFill>
    </fill>
    <fill>
      <patternFill patternType="darkGray">
        <fgColor rgb="FFEC5328"/>
        <bgColor rgb="FFD4711A"/>
      </patternFill>
    </fill>
    <fill>
      <patternFill patternType="solid">
        <fgColor rgb="FF4D5AA8"/>
        <bgColor rgb="FF5067AD"/>
      </patternFill>
    </fill>
    <fill>
      <patternFill patternType="solid">
        <fgColor rgb="FFDAF5E0"/>
        <bgColor rgb="FFDBE3F3"/>
      </patternFill>
    </fill>
    <fill>
      <patternFill patternType="solid">
        <fgColor rgb="FFF8AA97"/>
        <bgColor rgb="FFF9A99C"/>
      </patternFill>
    </fill>
    <fill>
      <patternFill patternType="solid">
        <fgColor rgb="FFADC5E7"/>
        <bgColor rgb="FFB4C7E7"/>
      </patternFill>
    </fill>
    <fill>
      <patternFill patternType="solid">
        <fgColor rgb="FFF37B70"/>
        <bgColor rgb="FFED7D31"/>
      </patternFill>
    </fill>
    <fill>
      <patternFill patternType="solid">
        <fgColor rgb="FF00B6BD"/>
        <bgColor rgb="FF00AAAD"/>
      </patternFill>
    </fill>
    <fill>
      <patternFill patternType="solid">
        <fgColor rgb="FFFCD4D1"/>
        <bgColor rgb="FFFED2D0"/>
      </patternFill>
    </fill>
    <fill>
      <patternFill patternType="solid">
        <fgColor rgb="FFBFBFBF"/>
        <bgColor rgb="FFCCCCCC"/>
      </patternFill>
    </fill>
    <fill>
      <patternFill patternType="solid">
        <fgColor rgb="FFBCAED5"/>
        <bgColor rgb="FFBFBFBF"/>
      </patternFill>
    </fill>
    <fill>
      <patternFill patternType="solid">
        <fgColor rgb="FF673604"/>
        <bgColor rgb="FF843C0B"/>
      </patternFill>
    </fill>
    <fill>
      <patternFill patternType="solid">
        <fgColor rgb="FF000060"/>
        <bgColor rgb="FF000000"/>
      </patternFill>
    </fill>
    <fill>
      <patternFill patternType="solid">
        <fgColor rgb="FFBCE4E5"/>
        <bgColor rgb="FFBEE3D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15" fillId="57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2" fillId="6" borderId="1" xfId="0" applyFont="1" applyFill="1" applyBorder="1" applyAlignment="1"/>
    <xf numFmtId="0" fontId="4" fillId="6" borderId="1" xfId="0" applyFont="1" applyFill="1" applyBorder="1" applyAlignment="1"/>
    <xf numFmtId="0" fontId="5" fillId="0" borderId="1" xfId="0" applyFont="1" applyBorder="1" applyAlignment="1">
      <alignment horizontal="center" vertical="top"/>
    </xf>
    <xf numFmtId="164" fontId="0" fillId="0" borderId="0" xfId="0" applyNumberFormat="1" applyFont="1" applyAlignment="1"/>
    <xf numFmtId="0" fontId="6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/>
    <xf numFmtId="1" fontId="2" fillId="11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/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/>
    <xf numFmtId="0" fontId="6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1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/>
    <xf numFmtId="0" fontId="6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/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/>
    </xf>
    <xf numFmtId="1" fontId="2" fillId="17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/>
    <xf numFmtId="0" fontId="6" fillId="18" borderId="1" xfId="0" applyFont="1" applyFill="1" applyBorder="1" applyAlignment="1">
      <alignment horizontal="center"/>
    </xf>
    <xf numFmtId="1" fontId="2" fillId="18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/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wrapText="1"/>
    </xf>
    <xf numFmtId="1" fontId="2" fillId="19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/>
    <xf numFmtId="0" fontId="8" fillId="19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 wrapText="1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wrapText="1"/>
    </xf>
    <xf numFmtId="1" fontId="2" fillId="20" borderId="1" xfId="0" applyNumberFormat="1" applyFont="1" applyFill="1" applyBorder="1" applyAlignment="1">
      <alignment horizontal="center"/>
    </xf>
    <xf numFmtId="0" fontId="2" fillId="20" borderId="1" xfId="0" applyFont="1" applyFill="1" applyBorder="1" applyAlignment="1"/>
    <xf numFmtId="0" fontId="8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2" xfId="0" applyFill="1" applyBorder="1" applyAlignment="1">
      <alignment horizontal="center" wrapText="1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 wrapText="1"/>
    </xf>
    <xf numFmtId="1" fontId="2" fillId="21" borderId="1" xfId="0" applyNumberFormat="1" applyFont="1" applyFill="1" applyBorder="1" applyAlignment="1">
      <alignment horizontal="center"/>
    </xf>
    <xf numFmtId="0" fontId="2" fillId="21" borderId="1" xfId="0" applyFont="1" applyFill="1" applyBorder="1" applyAlignment="1"/>
    <xf numFmtId="0" fontId="8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/>
    </xf>
    <xf numFmtId="0" fontId="8" fillId="22" borderId="1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 wrapText="1"/>
    </xf>
    <xf numFmtId="1" fontId="2" fillId="22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/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wrapText="1"/>
    </xf>
    <xf numFmtId="0" fontId="8" fillId="23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/>
    </xf>
    <xf numFmtId="0" fontId="8" fillId="23" borderId="1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 wrapText="1"/>
    </xf>
    <xf numFmtId="1" fontId="2" fillId="23" borderId="1" xfId="0" applyNumberFormat="1" applyFont="1" applyFill="1" applyBorder="1" applyAlignment="1">
      <alignment horizontal="center"/>
    </xf>
    <xf numFmtId="0" fontId="2" fillId="23" borderId="1" xfId="0" applyFont="1" applyFill="1" applyBorder="1" applyAlignment="1"/>
    <xf numFmtId="0" fontId="6" fillId="24" borderId="1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 wrapText="1"/>
    </xf>
    <xf numFmtId="1" fontId="2" fillId="24" borderId="1" xfId="0" applyNumberFormat="1" applyFont="1" applyFill="1" applyBorder="1" applyAlignment="1">
      <alignment horizontal="center"/>
    </xf>
    <xf numFmtId="0" fontId="2" fillId="24" borderId="1" xfId="0" applyFont="1" applyFill="1" applyBorder="1" applyAlignment="1"/>
    <xf numFmtId="0" fontId="9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 wrapText="1"/>
    </xf>
    <xf numFmtId="1" fontId="2" fillId="25" borderId="1" xfId="0" applyNumberFormat="1" applyFont="1" applyFill="1" applyBorder="1" applyAlignment="1">
      <alignment horizontal="center"/>
    </xf>
    <xf numFmtId="0" fontId="2" fillId="25" borderId="1" xfId="0" applyFont="1" applyFill="1" applyBorder="1" applyAlignment="1"/>
    <xf numFmtId="0" fontId="8" fillId="26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/>
    </xf>
    <xf numFmtId="1" fontId="2" fillId="26" borderId="1" xfId="0" applyNumberFormat="1" applyFont="1" applyFill="1" applyBorder="1" applyAlignment="1">
      <alignment horizontal="center"/>
    </xf>
    <xf numFmtId="0" fontId="2" fillId="26" borderId="1" xfId="0" applyFont="1" applyFill="1" applyBorder="1" applyAlignment="1"/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/>
    </xf>
    <xf numFmtId="0" fontId="6" fillId="27" borderId="1" xfId="0" applyFont="1" applyFill="1" applyBorder="1" applyAlignment="1">
      <alignment horizontal="center"/>
    </xf>
    <xf numFmtId="0" fontId="10" fillId="27" borderId="1" xfId="0" applyFont="1" applyFill="1" applyBorder="1" applyAlignment="1">
      <alignment horizontal="center"/>
    </xf>
    <xf numFmtId="0" fontId="6" fillId="27" borderId="1" xfId="0" applyFont="1" applyFill="1" applyBorder="1" applyAlignment="1"/>
    <xf numFmtId="0" fontId="6" fillId="27" borderId="1" xfId="0" applyFont="1" applyFill="1" applyBorder="1" applyAlignment="1">
      <alignment wrapText="1"/>
    </xf>
    <xf numFmtId="1" fontId="2" fillId="27" borderId="1" xfId="0" applyNumberFormat="1" applyFont="1" applyFill="1" applyBorder="1" applyAlignment="1">
      <alignment horizontal="center"/>
    </xf>
    <xf numFmtId="0" fontId="2" fillId="27" borderId="1" xfId="0" applyFont="1" applyFill="1" applyBorder="1" applyAlignment="1"/>
    <xf numFmtId="0" fontId="6" fillId="28" borderId="1" xfId="0" applyFont="1" applyFill="1" applyBorder="1" applyAlignment="1">
      <alignment horizontal="center"/>
    </xf>
    <xf numFmtId="0" fontId="6" fillId="28" borderId="1" xfId="0" applyFont="1" applyFill="1" applyBorder="1" applyAlignment="1">
      <alignment horizontal="center" wrapText="1"/>
    </xf>
    <xf numFmtId="0" fontId="6" fillId="28" borderId="1" xfId="0" applyFont="1" applyFill="1" applyBorder="1" applyAlignment="1"/>
    <xf numFmtId="0" fontId="2" fillId="0" borderId="0" xfId="0" applyFont="1" applyAlignment="1"/>
    <xf numFmtId="0" fontId="6" fillId="29" borderId="1" xfId="0" applyFont="1" applyFill="1" applyBorder="1" applyAlignment="1">
      <alignment horizontal="center" vertical="center"/>
    </xf>
    <xf numFmtId="0" fontId="7" fillId="29" borderId="1" xfId="0" applyFont="1" applyFill="1" applyBorder="1" applyAlignment="1">
      <alignment horizontal="center" vertical="center"/>
    </xf>
    <xf numFmtId="1" fontId="6" fillId="29" borderId="1" xfId="0" applyNumberFormat="1" applyFont="1" applyFill="1" applyBorder="1" applyAlignment="1">
      <alignment horizontal="center"/>
    </xf>
    <xf numFmtId="0" fontId="6" fillId="29" borderId="1" xfId="0" applyFont="1" applyFill="1" applyBorder="1" applyAlignment="1">
      <alignment horizontal="center"/>
    </xf>
    <xf numFmtId="0" fontId="7" fillId="2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0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 wrapText="1"/>
    </xf>
    <xf numFmtId="1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/>
    <xf numFmtId="0" fontId="6" fillId="31" borderId="1" xfId="0" applyFont="1" applyFill="1" applyBorder="1" applyAlignment="1">
      <alignment horizontal="center"/>
    </xf>
    <xf numFmtId="0" fontId="6" fillId="32" borderId="1" xfId="0" applyFont="1" applyFill="1" applyBorder="1" applyAlignment="1">
      <alignment horizontal="center"/>
    </xf>
    <xf numFmtId="0" fontId="6" fillId="33" borderId="1" xfId="0" applyFont="1" applyFill="1" applyBorder="1" applyAlignment="1">
      <alignment horizontal="center"/>
    </xf>
    <xf numFmtId="0" fontId="6" fillId="33" borderId="1" xfId="0" applyFont="1" applyFill="1" applyBorder="1" applyAlignment="1">
      <alignment horizontal="center" wrapText="1"/>
    </xf>
    <xf numFmtId="0" fontId="6" fillId="34" borderId="1" xfId="0" applyFont="1" applyFill="1" applyBorder="1" applyAlignment="1">
      <alignment horizontal="center"/>
    </xf>
    <xf numFmtId="0" fontId="7" fillId="34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35" borderId="1" xfId="0" applyFont="1" applyFill="1" applyBorder="1" applyAlignment="1">
      <alignment horizontal="center" vertical="center"/>
    </xf>
    <xf numFmtId="1" fontId="6" fillId="35" borderId="1" xfId="0" applyNumberFormat="1" applyFont="1" applyFill="1" applyBorder="1" applyAlignment="1">
      <alignment horizontal="center"/>
    </xf>
    <xf numFmtId="0" fontId="2" fillId="35" borderId="1" xfId="0" applyFont="1" applyFill="1" applyBorder="1" applyAlignment="1"/>
    <xf numFmtId="0" fontId="6" fillId="35" borderId="1" xfId="0" applyFont="1" applyFill="1" applyBorder="1" applyAlignment="1"/>
    <xf numFmtId="0" fontId="6" fillId="36" borderId="1" xfId="0" applyFont="1" applyFill="1" applyBorder="1" applyAlignment="1">
      <alignment horizontal="center"/>
    </xf>
    <xf numFmtId="0" fontId="6" fillId="36" borderId="1" xfId="0" applyFont="1" applyFill="1" applyBorder="1" applyAlignment="1">
      <alignment horizontal="center" wrapText="1"/>
    </xf>
    <xf numFmtId="0" fontId="6" fillId="37" borderId="1" xfId="0" applyFont="1" applyFill="1" applyBorder="1" applyAlignment="1">
      <alignment horizontal="center"/>
    </xf>
    <xf numFmtId="0" fontId="7" fillId="37" borderId="1" xfId="0" applyFont="1" applyFill="1" applyBorder="1" applyAlignment="1">
      <alignment horizontal="center"/>
    </xf>
    <xf numFmtId="0" fontId="6" fillId="38" borderId="1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/>
    </xf>
    <xf numFmtId="0" fontId="6" fillId="38" borderId="1" xfId="0" applyFont="1" applyFill="1" applyBorder="1" applyAlignment="1"/>
    <xf numFmtId="0" fontId="6" fillId="39" borderId="1" xfId="0" applyFont="1" applyFill="1" applyBorder="1" applyAlignment="1">
      <alignment horizontal="center"/>
    </xf>
    <xf numFmtId="0" fontId="6" fillId="39" borderId="1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/>
    </xf>
    <xf numFmtId="0" fontId="6" fillId="40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7" fillId="31" borderId="1" xfId="0" applyFont="1" applyFill="1" applyBorder="1" applyAlignment="1">
      <alignment horizontal="center"/>
    </xf>
    <xf numFmtId="0" fontId="6" fillId="31" borderId="1" xfId="0" applyFont="1" applyFill="1" applyBorder="1" applyAlignment="1">
      <alignment horizontal="center" wrapText="1"/>
    </xf>
    <xf numFmtId="0" fontId="6" fillId="41" borderId="1" xfId="0" applyFont="1" applyFill="1" applyBorder="1" applyAlignment="1">
      <alignment horizontal="center"/>
    </xf>
    <xf numFmtId="0" fontId="6" fillId="41" borderId="1" xfId="0" applyFont="1" applyFill="1" applyBorder="1" applyAlignment="1">
      <alignment horizontal="center" wrapText="1"/>
    </xf>
    <xf numFmtId="0" fontId="6" fillId="39" borderId="1" xfId="0" applyFont="1" applyFill="1" applyBorder="1" applyAlignment="1">
      <alignment horizontal="center" wrapText="1"/>
    </xf>
    <xf numFmtId="0" fontId="6" fillId="42" borderId="1" xfId="0" applyFont="1" applyFill="1" applyBorder="1" applyAlignment="1">
      <alignment horizontal="center"/>
    </xf>
    <xf numFmtId="0" fontId="6" fillId="42" borderId="1" xfId="0" applyFont="1" applyFill="1" applyBorder="1" applyAlignment="1">
      <alignment horizontal="center" wrapText="1"/>
    </xf>
    <xf numFmtId="0" fontId="6" fillId="43" borderId="1" xfId="0" applyFont="1" applyFill="1" applyBorder="1" applyAlignment="1">
      <alignment horizontal="center"/>
    </xf>
    <xf numFmtId="0" fontId="6" fillId="43" borderId="1" xfId="0" applyFont="1" applyFill="1" applyBorder="1" applyAlignment="1">
      <alignment horizontal="center" wrapText="1"/>
    </xf>
    <xf numFmtId="0" fontId="6" fillId="44" borderId="1" xfId="0" applyFont="1" applyFill="1" applyBorder="1" applyAlignment="1">
      <alignment horizontal="center"/>
    </xf>
    <xf numFmtId="0" fontId="6" fillId="44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6" fillId="45" borderId="1" xfId="0" applyFont="1" applyFill="1" applyBorder="1" applyAlignment="1">
      <alignment horizontal="center"/>
    </xf>
    <xf numFmtId="0" fontId="6" fillId="45" borderId="1" xfId="0" applyFont="1" applyFill="1" applyBorder="1" applyAlignment="1">
      <alignment horizontal="center" wrapText="1"/>
    </xf>
    <xf numFmtId="0" fontId="6" fillId="46" borderId="1" xfId="0" applyFont="1" applyFill="1" applyBorder="1" applyAlignment="1">
      <alignment horizontal="center"/>
    </xf>
    <xf numFmtId="0" fontId="6" fillId="46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6" fillId="47" borderId="1" xfId="0" applyFont="1" applyFill="1" applyBorder="1" applyAlignment="1">
      <alignment horizontal="center"/>
    </xf>
    <xf numFmtId="0" fontId="6" fillId="47" borderId="1" xfId="0" applyFont="1" applyFill="1" applyBorder="1" applyAlignment="1">
      <alignment horizontal="center" wrapText="1"/>
    </xf>
    <xf numFmtId="0" fontId="6" fillId="48" borderId="1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 wrapText="1"/>
    </xf>
    <xf numFmtId="0" fontId="6" fillId="49" borderId="1" xfId="0" applyFont="1" applyFill="1" applyBorder="1" applyAlignment="1">
      <alignment horizontal="center"/>
    </xf>
    <xf numFmtId="0" fontId="6" fillId="49" borderId="1" xfId="0" applyFont="1" applyFill="1" applyBorder="1" applyAlignment="1">
      <alignment horizontal="center" wrapText="1"/>
    </xf>
    <xf numFmtId="0" fontId="6" fillId="50" borderId="1" xfId="0" applyFont="1" applyFill="1" applyBorder="1" applyAlignment="1">
      <alignment horizontal="center"/>
    </xf>
    <xf numFmtId="0" fontId="6" fillId="50" borderId="1" xfId="0" applyFont="1" applyFill="1" applyBorder="1" applyAlignment="1">
      <alignment horizontal="center" wrapText="1"/>
    </xf>
    <xf numFmtId="0" fontId="6" fillId="51" borderId="4" xfId="0" applyFont="1" applyFill="1" applyBorder="1" applyAlignment="1">
      <alignment horizontal="center"/>
    </xf>
    <xf numFmtId="0" fontId="6" fillId="51" borderId="4" xfId="0" applyFont="1" applyFill="1" applyBorder="1" applyAlignment="1">
      <alignment horizontal="center" wrapText="1"/>
    </xf>
    <xf numFmtId="0" fontId="6" fillId="52" borderId="4" xfId="0" applyFont="1" applyFill="1" applyBorder="1" applyAlignment="1">
      <alignment horizontal="center"/>
    </xf>
    <xf numFmtId="0" fontId="6" fillId="52" borderId="4" xfId="0" applyFont="1" applyFill="1" applyBorder="1" applyAlignment="1">
      <alignment horizontal="center" wrapText="1"/>
    </xf>
    <xf numFmtId="0" fontId="6" fillId="53" borderId="4" xfId="0" applyFont="1" applyFill="1" applyBorder="1" applyAlignment="1">
      <alignment horizontal="center"/>
    </xf>
    <xf numFmtId="0" fontId="6" fillId="53" borderId="4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2" fillId="11" borderId="1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11" fillId="11" borderId="1" xfId="0" applyFont="1" applyFill="1" applyBorder="1" applyAlignment="1">
      <alignment horizontal="left"/>
    </xf>
    <xf numFmtId="1" fontId="2" fillId="12" borderId="1" xfId="0" applyNumberFormat="1" applyFont="1" applyFill="1" applyBorder="1" applyAlignment="1">
      <alignment horizontal="left"/>
    </xf>
    <xf numFmtId="0" fontId="11" fillId="12" borderId="1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 wrapText="1"/>
    </xf>
    <xf numFmtId="1" fontId="2" fillId="13" borderId="1" xfId="0" applyNumberFormat="1" applyFont="1" applyFill="1" applyBorder="1" applyAlignment="1">
      <alignment horizontal="left"/>
    </xf>
    <xf numFmtId="0" fontId="12" fillId="0" borderId="0" xfId="0" applyFont="1" applyAlignment="1">
      <alignment wrapText="1"/>
    </xf>
    <xf numFmtId="0" fontId="11" fillId="13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" fontId="2" fillId="15" borderId="1" xfId="0" applyNumberFormat="1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1" fontId="2" fillId="16" borderId="1" xfId="0" applyNumberFormat="1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0" fontId="2" fillId="16" borderId="1" xfId="0" applyFont="1" applyFill="1" applyBorder="1" applyAlignment="1">
      <alignment horizontal="left"/>
    </xf>
    <xf numFmtId="1" fontId="2" fillId="17" borderId="1" xfId="0" applyNumberFormat="1" applyFont="1" applyFill="1" applyBorder="1" applyAlignment="1">
      <alignment horizontal="left"/>
    </xf>
    <xf numFmtId="0" fontId="11" fillId="17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1" fontId="2" fillId="18" borderId="1" xfId="0" applyNumberFormat="1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2" fillId="18" borderId="1" xfId="0" applyFont="1" applyFill="1" applyBorder="1" applyAlignment="1">
      <alignment horizontal="left"/>
    </xf>
    <xf numFmtId="1" fontId="2" fillId="54" borderId="1" xfId="0" applyNumberFormat="1" applyFont="1" applyFill="1" applyBorder="1" applyAlignment="1">
      <alignment horizontal="left"/>
    </xf>
    <xf numFmtId="0" fontId="11" fillId="54" borderId="1" xfId="0" applyFont="1" applyFill="1" applyBorder="1" applyAlignment="1">
      <alignment horizontal="left"/>
    </xf>
    <xf numFmtId="0" fontId="2" fillId="54" borderId="1" xfId="0" applyFont="1" applyFill="1" applyBorder="1" applyAlignment="1">
      <alignment horizontal="left"/>
    </xf>
    <xf numFmtId="1" fontId="2" fillId="19" borderId="1" xfId="0" applyNumberFormat="1" applyFont="1" applyFill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2" fillId="19" borderId="1" xfId="0" applyFont="1" applyFill="1" applyBorder="1" applyAlignment="1">
      <alignment horizontal="left"/>
    </xf>
    <xf numFmtId="1" fontId="2" fillId="20" borderId="1" xfId="0" applyNumberFormat="1" applyFont="1" applyFill="1" applyBorder="1" applyAlignment="1">
      <alignment horizontal="left"/>
    </xf>
    <xf numFmtId="1" fontId="11" fillId="20" borderId="1" xfId="0" applyNumberFormat="1" applyFont="1" applyFill="1" applyBorder="1" applyAlignment="1">
      <alignment horizontal="left"/>
    </xf>
    <xf numFmtId="1" fontId="2" fillId="21" borderId="1" xfId="0" applyNumberFormat="1" applyFont="1" applyFill="1" applyBorder="1" applyAlignment="1">
      <alignment horizontal="left"/>
    </xf>
    <xf numFmtId="1" fontId="11" fillId="21" borderId="1" xfId="0" applyNumberFormat="1" applyFont="1" applyFill="1" applyBorder="1" applyAlignment="1">
      <alignment horizontal="left"/>
    </xf>
    <xf numFmtId="1" fontId="2" fillId="22" borderId="1" xfId="0" applyNumberFormat="1" applyFont="1" applyFill="1" applyBorder="1" applyAlignment="1">
      <alignment horizontal="left"/>
    </xf>
    <xf numFmtId="1" fontId="11" fillId="22" borderId="1" xfId="0" applyNumberFormat="1" applyFont="1" applyFill="1" applyBorder="1" applyAlignment="1">
      <alignment horizontal="left"/>
    </xf>
    <xf numFmtId="1" fontId="11" fillId="13" borderId="1" xfId="0" applyNumberFormat="1" applyFont="1" applyFill="1" applyBorder="1" applyAlignment="1">
      <alignment horizontal="left"/>
    </xf>
    <xf numFmtId="1" fontId="2" fillId="23" borderId="1" xfId="0" applyNumberFormat="1" applyFont="1" applyFill="1" applyBorder="1" applyAlignment="1">
      <alignment horizontal="left"/>
    </xf>
    <xf numFmtId="1" fontId="11" fillId="23" borderId="1" xfId="0" applyNumberFormat="1" applyFont="1" applyFill="1" applyBorder="1" applyAlignment="1">
      <alignment horizontal="left"/>
    </xf>
    <xf numFmtId="1" fontId="2" fillId="24" borderId="1" xfId="0" applyNumberFormat="1" applyFont="1" applyFill="1" applyBorder="1" applyAlignment="1">
      <alignment horizontal="left"/>
    </xf>
    <xf numFmtId="1" fontId="11" fillId="24" borderId="1" xfId="0" applyNumberFormat="1" applyFont="1" applyFill="1" applyBorder="1" applyAlignment="1">
      <alignment horizontal="left"/>
    </xf>
    <xf numFmtId="1" fontId="11" fillId="18" borderId="1" xfId="0" applyNumberFormat="1" applyFont="1" applyFill="1" applyBorder="1" applyAlignment="1">
      <alignment horizontal="left"/>
    </xf>
    <xf numFmtId="1" fontId="2" fillId="25" borderId="1" xfId="0" applyNumberFormat="1" applyFont="1" applyFill="1" applyBorder="1" applyAlignment="1">
      <alignment horizontal="left"/>
    </xf>
    <xf numFmtId="1" fontId="11" fillId="25" borderId="1" xfId="0" applyNumberFormat="1" applyFont="1" applyFill="1" applyBorder="1" applyAlignment="1">
      <alignment horizontal="left"/>
    </xf>
    <xf numFmtId="1" fontId="2" fillId="26" borderId="1" xfId="0" applyNumberFormat="1" applyFont="1" applyFill="1" applyBorder="1" applyAlignment="1">
      <alignment horizontal="left"/>
    </xf>
    <xf numFmtId="1" fontId="11" fillId="26" borderId="1" xfId="0" applyNumberFormat="1" applyFont="1" applyFill="1" applyBorder="1" applyAlignment="1">
      <alignment horizontal="left"/>
    </xf>
    <xf numFmtId="1" fontId="2" fillId="27" borderId="1" xfId="0" applyNumberFormat="1" applyFont="1" applyFill="1" applyBorder="1" applyAlignment="1">
      <alignment horizontal="left"/>
    </xf>
    <xf numFmtId="1" fontId="11" fillId="27" borderId="1" xfId="0" applyNumberFormat="1" applyFont="1" applyFill="1" applyBorder="1" applyAlignment="1">
      <alignment horizontal="left"/>
    </xf>
    <xf numFmtId="0" fontId="2" fillId="28" borderId="1" xfId="0" applyFont="1" applyFill="1" applyBorder="1" applyAlignment="1">
      <alignment horizontal="left" wrapText="1"/>
    </xf>
    <xf numFmtId="0" fontId="11" fillId="28" borderId="1" xfId="0" applyFont="1" applyFill="1" applyBorder="1" applyAlignment="1">
      <alignment horizontal="left" wrapText="1"/>
    </xf>
    <xf numFmtId="1" fontId="2" fillId="29" borderId="1" xfId="0" applyNumberFormat="1" applyFont="1" applyFill="1" applyBorder="1" applyAlignment="1">
      <alignment horizontal="left"/>
    </xf>
    <xf numFmtId="1" fontId="11" fillId="29" borderId="1" xfId="0" applyNumberFormat="1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30" borderId="1" xfId="0" applyFont="1" applyFill="1" applyBorder="1" applyAlignment="1">
      <alignment horizontal="left"/>
    </xf>
    <xf numFmtId="0" fontId="2" fillId="5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14" borderId="1" xfId="0" applyFont="1" applyFill="1" applyBorder="1" applyAlignment="1">
      <alignment horizontal="left" wrapText="1"/>
    </xf>
    <xf numFmtId="0" fontId="2" fillId="31" borderId="1" xfId="0" applyFont="1" applyFill="1" applyBorder="1" applyAlignment="1">
      <alignment horizontal="left"/>
    </xf>
    <xf numFmtId="0" fontId="2" fillId="32" borderId="1" xfId="0" applyFont="1" applyFill="1" applyBorder="1" applyAlignment="1">
      <alignment horizontal="left"/>
    </xf>
    <xf numFmtId="0" fontId="2" fillId="33" borderId="1" xfId="0" applyFont="1" applyFill="1" applyBorder="1" applyAlignment="1">
      <alignment horizontal="left" wrapText="1"/>
    </xf>
    <xf numFmtId="1" fontId="2" fillId="56" borderId="1" xfId="0" applyNumberFormat="1" applyFont="1" applyFill="1" applyBorder="1" applyAlignment="1">
      <alignment horizontal="left"/>
    </xf>
    <xf numFmtId="0" fontId="2" fillId="3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" fontId="2" fillId="35" borderId="1" xfId="0" applyNumberFormat="1" applyFont="1" applyFill="1" applyBorder="1" applyAlignment="1">
      <alignment horizontal="left"/>
    </xf>
    <xf numFmtId="0" fontId="2" fillId="36" borderId="1" xfId="0" applyFont="1" applyFill="1" applyBorder="1" applyAlignment="1">
      <alignment horizontal="left" wrapText="1"/>
    </xf>
    <xf numFmtId="0" fontId="2" fillId="37" borderId="1" xfId="0" applyFont="1" applyFill="1" applyBorder="1" applyAlignment="1">
      <alignment horizontal="left"/>
    </xf>
    <xf numFmtId="0" fontId="2" fillId="38" borderId="1" xfId="0" applyFont="1" applyFill="1" applyBorder="1" applyAlignment="1">
      <alignment horizontal="left"/>
    </xf>
    <xf numFmtId="0" fontId="2" fillId="39" borderId="1" xfId="0" applyFont="1" applyFill="1" applyBorder="1" applyAlignment="1">
      <alignment horizontal="left"/>
    </xf>
    <xf numFmtId="0" fontId="2" fillId="40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wrapText="1"/>
    </xf>
    <xf numFmtId="0" fontId="2" fillId="31" borderId="1" xfId="0" applyFont="1" applyFill="1" applyBorder="1" applyAlignment="1">
      <alignment horizontal="left" wrapText="1"/>
    </xf>
    <xf numFmtId="10" fontId="0" fillId="0" borderId="0" xfId="0" applyNumberFormat="1" applyAlignment="1"/>
    <xf numFmtId="0" fontId="14" fillId="0" borderId="0" xfId="0" applyFont="1" applyAlignment="1"/>
    <xf numFmtId="0" fontId="15" fillId="57" borderId="1" xfId="0" applyFont="1" applyFill="1" applyBorder="1" applyAlignment="1">
      <alignment horizontal="center" vertical="center" wrapText="1"/>
    </xf>
    <xf numFmtId="0" fontId="16" fillId="57" borderId="1" xfId="0" applyFont="1" applyFill="1" applyBorder="1" applyAlignment="1">
      <alignment horizontal="center" vertical="center" wrapText="1"/>
    </xf>
    <xf numFmtId="0" fontId="16" fillId="57" borderId="1" xfId="0" applyFont="1" applyFill="1" applyBorder="1" applyAlignment="1">
      <alignment vertical="center" wrapText="1"/>
    </xf>
    <xf numFmtId="0" fontId="12" fillId="0" borderId="1" xfId="0" applyFont="1" applyBorder="1" applyAlignment="1"/>
    <xf numFmtId="0" fontId="17" fillId="0" borderId="1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8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/>
    <xf numFmtId="0" fontId="6" fillId="36" borderId="1" xfId="0" applyFont="1" applyFill="1" applyBorder="1" applyAlignment="1">
      <alignment wrapText="1"/>
    </xf>
    <xf numFmtId="1" fontId="2" fillId="13" borderId="1" xfId="0" applyNumberFormat="1" applyFont="1" applyFill="1" applyBorder="1" applyAlignment="1"/>
    <xf numFmtId="1" fontId="2" fillId="17" borderId="1" xfId="0" applyNumberFormat="1" applyFont="1" applyFill="1" applyBorder="1" applyAlignment="1"/>
    <xf numFmtId="1" fontId="2" fillId="20" borderId="1" xfId="0" applyNumberFormat="1" applyFont="1" applyFill="1" applyBorder="1" applyAlignment="1"/>
    <xf numFmtId="0" fontId="6" fillId="55" borderId="1" xfId="0" applyFont="1" applyFill="1" applyBorder="1" applyAlignment="1">
      <alignment horizontal="center"/>
    </xf>
    <xf numFmtId="0" fontId="6" fillId="55" borderId="1" xfId="0" applyFont="1" applyFill="1" applyBorder="1" applyAlignment="1">
      <alignment horizontal="right"/>
    </xf>
    <xf numFmtId="0" fontId="6" fillId="55" borderId="1" xfId="0" applyFont="1" applyFill="1" applyBorder="1" applyAlignment="1">
      <alignment horizontal="right" wrapText="1"/>
    </xf>
    <xf numFmtId="1" fontId="6" fillId="29" borderId="1" xfId="0" applyNumberFormat="1" applyFont="1" applyFill="1" applyBorder="1" applyAlignment="1">
      <alignment horizontal="right"/>
    </xf>
    <xf numFmtId="1" fontId="2" fillId="23" borderId="1" xfId="0" applyNumberFormat="1" applyFont="1" applyFill="1" applyBorder="1" applyAlignment="1"/>
    <xf numFmtId="0" fontId="6" fillId="40" borderId="1" xfId="0" applyFont="1" applyFill="1" applyBorder="1" applyAlignment="1">
      <alignment horizontal="right" wrapText="1"/>
    </xf>
    <xf numFmtId="0" fontId="6" fillId="27" borderId="1" xfId="0" applyFont="1" applyFill="1" applyBorder="1" applyAlignment="1">
      <alignment horizontal="center" wrapText="1"/>
    </xf>
    <xf numFmtId="1" fontId="2" fillId="27" borderId="1" xfId="0" applyNumberFormat="1" applyFont="1" applyFill="1" applyBorder="1" applyAlignment="1"/>
    <xf numFmtId="0" fontId="6" fillId="54" borderId="1" xfId="0" applyFont="1" applyFill="1" applyBorder="1" applyAlignment="1">
      <alignment horizontal="center"/>
    </xf>
    <xf numFmtId="1" fontId="6" fillId="54" borderId="1" xfId="0" applyNumberFormat="1" applyFont="1" applyFill="1" applyBorder="1" applyAlignment="1"/>
    <xf numFmtId="0" fontId="6" fillId="54" borderId="1" xfId="0" applyFont="1" applyFill="1" applyBorder="1" applyAlignment="1"/>
    <xf numFmtId="0" fontId="6" fillId="54" borderId="1" xfId="0" applyFont="1" applyFill="1" applyBorder="1" applyAlignment="1">
      <alignment horizontal="center" wrapText="1"/>
    </xf>
    <xf numFmtId="0" fontId="6" fillId="34" borderId="1" xfId="0" applyFont="1" applyFill="1" applyBorder="1" applyAlignment="1">
      <alignment horizontal="right"/>
    </xf>
    <xf numFmtId="0" fontId="6" fillId="28" borderId="1" xfId="0" applyFont="1" applyFill="1" applyBorder="1" applyAlignment="1">
      <alignment wrapText="1"/>
    </xf>
    <xf numFmtId="0" fontId="6" fillId="58" borderId="1" xfId="0" applyFont="1" applyFill="1" applyBorder="1" applyAlignment="1">
      <alignment horizontal="center"/>
    </xf>
    <xf numFmtId="0" fontId="6" fillId="58" borderId="1" xfId="0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0" fontId="6" fillId="31" borderId="1" xfId="0" applyFont="1" applyFill="1" applyBorder="1" applyAlignment="1"/>
    <xf numFmtId="0" fontId="7" fillId="56" borderId="1" xfId="0" applyFont="1" applyFill="1" applyBorder="1" applyAlignment="1">
      <alignment horizontal="center" vertical="center"/>
    </xf>
    <xf numFmtId="0" fontId="6" fillId="5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99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9A16C"/>
      <rgbColor rgb="FFADD58A"/>
      <rgbColor rgb="FFFCD4D1"/>
      <rgbColor rgb="FFFFFF00"/>
      <rgbColor rgb="FFF8AA97"/>
      <rgbColor rgb="FF00B6BD"/>
      <rgbColor rgb="FFAB082B"/>
      <rgbColor rgb="FF72BF44"/>
      <rgbColor rgb="FF000060"/>
      <rgbColor rgb="FF996701"/>
      <rgbColor rgb="FF8F187C"/>
      <rgbColor rgb="FF008C83"/>
      <rgbColor rgb="FFBFBFBF"/>
      <rgbColor rgb="FF7F7F7F"/>
      <rgbColor rgb="FF8EA9DB"/>
      <rgbColor rgb="FF7030A0"/>
      <rgbColor rgb="FFFFE5D0"/>
      <rgbColor rgb="FFDBE3F3"/>
      <rgbColor rgb="FFCCCCCC"/>
      <rgbColor rgb="FFF37B70"/>
      <rgbColor rgb="FF006593"/>
      <rgbColor rgb="FFB4C7E7"/>
      <rgbColor rgb="FFC5E0B4"/>
      <rgbColor rgb="FFF9A870"/>
      <rgbColor rgb="FFFFF200"/>
      <rgbColor rgb="FFBEE3D3"/>
      <rgbColor rgb="FFBD7CB5"/>
      <rgbColor rgb="FFBF9000"/>
      <rgbColor rgb="FF00918D"/>
      <rgbColor rgb="FFFFF450"/>
      <rgbColor rgb="FF00B0F0"/>
      <rgbColor rgb="FFBCE4E5"/>
      <rgbColor rgb="FFDAF5E0"/>
      <rgbColor rgb="FFFFE699"/>
      <rgbColor rgb="FFADC5E7"/>
      <rgbColor rgb="FFF9A99C"/>
      <rgbColor rgb="FFBCAED5"/>
      <rgbColor rgb="FFFED2D0"/>
      <rgbColor rgb="FF4472C4"/>
      <rgbColor rgb="FF59C5C7"/>
      <rgbColor rgb="FF92D050"/>
      <rgbColor rgb="FFFDB94D"/>
      <rgbColor rgb="FFED7D31"/>
      <rgbColor rgb="FFEC5328"/>
      <rgbColor rgb="FF5067AD"/>
      <rgbColor rgb="FF8597B0"/>
      <rgbColor rgb="FF8F93C7"/>
      <rgbColor rgb="FF00AAAD"/>
      <rgbColor rgb="FFD0CECE"/>
      <rgbColor rgb="FF1D4E14"/>
      <rgbColor rgb="FF843C0B"/>
      <rgbColor rgb="FFD4711A"/>
      <rgbColor rgb="FF4D5AA8"/>
      <rgbColor rgb="FF67360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619125</xdr:colOff>
      <xdr:row>55</xdr:row>
      <xdr:rowOff>66675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8A5BE858-9BF2-42D6-9FE7-C63D7AF7288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619125</xdr:colOff>
      <xdr:row>55</xdr:row>
      <xdr:rowOff>66675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4A9424F3-D20B-402F-9EF9-27BA42E172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619125</xdr:colOff>
      <xdr:row>55</xdr:row>
      <xdr:rowOff>66675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F8CB9E91-AA13-4483-8243-8B18E1501F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619125</xdr:colOff>
      <xdr:row>55</xdr:row>
      <xdr:rowOff>66675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133E030C-3C67-482F-BF4A-35D7D1E4DF9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619125</xdr:colOff>
      <xdr:row>55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7309C00-2B73-42D8-AA2A-D03EB8CAAE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619125</xdr:colOff>
      <xdr:row>55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170572E-5EBE-47C4-B441-E818776DD9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8801100</xdr:colOff>
      <xdr:row>52</xdr:row>
      <xdr:rowOff>76200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11A6481D-244B-4699-9D13-8B5145CA9A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8801100</xdr:colOff>
      <xdr:row>52</xdr:row>
      <xdr:rowOff>76200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697ED5D1-AE1A-45B0-B0CE-6DB9A9872C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323850</xdr:colOff>
      <xdr:row>50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A1A34439-04C6-4266-B054-8A099F40F0A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1044580313001241" TargetMode="External"/><Relationship Id="rId13" Type="http://schemas.openxmlformats.org/officeDocument/2006/relationships/hyperlink" Target="https://link.springer.com/article/10.1007/BF02682710" TargetMode="External"/><Relationship Id="rId18" Type="http://schemas.openxmlformats.org/officeDocument/2006/relationships/hyperlink" Target="http://repozytorium.utp.edu.pl/dlibra/docmetadata?id=169&amp;from=pubindex&amp;dirids=3&amp;lp=120" TargetMode="External"/><Relationship Id="rId26" Type="http://schemas.openxmlformats.org/officeDocument/2006/relationships/hyperlink" Target="https://www.tandfonline.com/doi/abs/10.1179/174328409X407524" TargetMode="External"/><Relationship Id="rId39" Type="http://schemas.openxmlformats.org/officeDocument/2006/relationships/hyperlink" Target="https://www.saimm.co.za/Journal/v095n07p357.pdf" TargetMode="External"/><Relationship Id="rId3" Type="http://schemas.openxmlformats.org/officeDocument/2006/relationships/hyperlink" Target="https://www.sciencedirect.com/science/article/pii/S0924013605009593" TargetMode="External"/><Relationship Id="rId21" Type="http://schemas.openxmlformats.org/officeDocument/2006/relationships/hyperlink" Target="https://www.sciencedirect.com/science/article/abs/pii/S135063070400024X" TargetMode="External"/><Relationship Id="rId34" Type="http://schemas.openxmlformats.org/officeDocument/2006/relationships/hyperlink" Target="https://www.sciencedirect.com/science/article/abs/pii/S0921509306011944" TargetMode="External"/><Relationship Id="rId42" Type="http://schemas.openxmlformats.org/officeDocument/2006/relationships/vmlDrawing" Target="../drawings/vmlDrawing2.vml"/><Relationship Id="rId7" Type="http://schemas.openxmlformats.org/officeDocument/2006/relationships/hyperlink" Target="http://yadda.icm.edu.pl/baztech/element/bwmeta1.element.baztech-87deabb6-cbcb-46d8-9619-bb8bab870559" TargetMode="External"/><Relationship Id="rId12" Type="http://schemas.openxmlformats.org/officeDocument/2006/relationships/hyperlink" Target="https://link.springer.com/article/10.1007%2Fs11665-012-0380-3" TargetMode="External"/><Relationship Id="rId17" Type="http://schemas.openxmlformats.org/officeDocument/2006/relationships/hyperlink" Target="https://link.springer.com/article/10.1007/s11661-998-0208-9" TargetMode="External"/><Relationship Id="rId25" Type="http://schemas.openxmlformats.org/officeDocument/2006/relationships/hyperlink" Target="https://www.sciencedirect.com/science/article/abs/pii/S0921509306014353" TargetMode="External"/><Relationship Id="rId33" Type="http://schemas.openxmlformats.org/officeDocument/2006/relationships/hyperlink" Target="https://www.sciencedirect.com/science/article/abs/pii/S0921509305006465" TargetMode="External"/><Relationship Id="rId38" Type="http://schemas.openxmlformats.org/officeDocument/2006/relationships/hyperlink" Target="http://www.afe.polsl.pl/index.php/pl/715/the-effect-of-microstructure-of-low-alloy-spheroidal-cast-iron-on-impact-strength.pdf" TargetMode="External"/><Relationship Id="rId2" Type="http://schemas.openxmlformats.org/officeDocument/2006/relationships/hyperlink" Target="https://www.researchgate.net/publication/236149709_Effect_of_Alloying_Elements_and_Processing_Parameters_on_Mechanical_Properties_of_Austempered_Ductile_Iron" TargetMode="External"/><Relationship Id="rId16" Type="http://schemas.openxmlformats.org/officeDocument/2006/relationships/hyperlink" Target="https://link.springer.com/article/10.1007/s10853-008-2717-8" TargetMode="External"/><Relationship Id="rId20" Type="http://schemas.openxmlformats.org/officeDocument/2006/relationships/hyperlink" Target="https://www.jstage.jst.go.jp/article/matertrans1989/38/8/38_8_682/_article" TargetMode="External"/><Relationship Id="rId29" Type="http://schemas.openxmlformats.org/officeDocument/2006/relationships/hyperlink" Target="https://www.sciencedirect.com/science/article/abs/pii/S0043164805002760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http://docplayer.pl/19832255-Odpornosc-na-zmeczenie-cieplne-zeliwa-adi.html" TargetMode="External"/><Relationship Id="rId6" Type="http://schemas.openxmlformats.org/officeDocument/2006/relationships/hyperlink" Target="https://link.springer.com/article/10.1007/s11003-005-0071-4" TargetMode="External"/><Relationship Id="rId11" Type="http://schemas.openxmlformats.org/officeDocument/2006/relationships/hyperlink" Target="https://www.sciencedirect.com/science/article/abs/pii/S092150931401538X" TargetMode="External"/><Relationship Id="rId24" Type="http://schemas.openxmlformats.org/officeDocument/2006/relationships/hyperlink" Target="https://www.sciencedirect.com/science/article/abs/pii/S0921509301012102" TargetMode="External"/><Relationship Id="rId32" Type="http://schemas.openxmlformats.org/officeDocument/2006/relationships/hyperlink" Target="https://www.sciencedirect.com/science/article/abs/pii/S014211239800053X" TargetMode="External"/><Relationship Id="rId37" Type="http://schemas.openxmlformats.org/officeDocument/2006/relationships/hyperlink" Target="https://www.sciencedirect.com/science/article/abs/pii/S0921509307014840" TargetMode="External"/><Relationship Id="rId40" Type="http://schemas.openxmlformats.org/officeDocument/2006/relationships/hyperlink" Target="https://www.researchgate.net/publication/321860514_Microstructural_Characterization_and_Some_Mechanical_Behaviour_of_Low_Manganese_Austempered_Ferritic_Ductile_Iron" TargetMode="External"/><Relationship Id="rId5" Type="http://schemas.openxmlformats.org/officeDocument/2006/relationships/hyperlink" Target="https://www.sciencedirect.com/science/article/abs/pii/0142112396828957" TargetMode="External"/><Relationship Id="rId15" Type="http://schemas.openxmlformats.org/officeDocument/2006/relationships/hyperlink" Target="https://link.springer.com/article/10.1007%2Fs11661-012-1271-9" TargetMode="External"/><Relationship Id="rId23" Type="http://schemas.openxmlformats.org/officeDocument/2006/relationships/hyperlink" Target="https://www.tandfonline.com/doi/abs/10.1080/09534962.1988.11818954" TargetMode="External"/><Relationship Id="rId28" Type="http://schemas.openxmlformats.org/officeDocument/2006/relationships/hyperlink" Target="https://www.sciencedirect.com/science/article/abs/pii/S0013794413001835?via%3Dihub" TargetMode="External"/><Relationship Id="rId36" Type="http://schemas.openxmlformats.org/officeDocument/2006/relationships/hyperlink" Target="https://www.sciencedirect.com/science/article/abs/pii/S0958946502000781" TargetMode="External"/><Relationship Id="rId10" Type="http://schemas.openxmlformats.org/officeDocument/2006/relationships/hyperlink" Target="https://link.springer.com/article/10.1361/105994900770346150" TargetMode="External"/><Relationship Id="rId19" Type="http://schemas.openxmlformats.org/officeDocument/2006/relationships/hyperlink" Target="https://www.tandfonline.com/doi/abs/10.1080/13640461.2002.11819471" TargetMode="External"/><Relationship Id="rId31" Type="http://schemas.openxmlformats.org/officeDocument/2006/relationships/hyperlink" Target="https://onlinelibrary.wiley.com/doi/abs/10.1111/ffe.12360" TargetMode="External"/><Relationship Id="rId4" Type="http://schemas.openxmlformats.org/officeDocument/2006/relationships/hyperlink" Target="https://inis.iaea.org/collection/NCLCollectionStore/_Public/48/018/48018576.pdf?r=1&amp;r=1" TargetMode="External"/><Relationship Id="rId9" Type="http://schemas.openxmlformats.org/officeDocument/2006/relationships/hyperlink" Target="https://link.springer.com/article/10.1007/s12666-015-0608-7" TargetMode="External"/><Relationship Id="rId14" Type="http://schemas.openxmlformats.org/officeDocument/2006/relationships/hyperlink" Target="https://link.springer.com/article/10.1007/s11665-007-9143-y" TargetMode="External"/><Relationship Id="rId22" Type="http://schemas.openxmlformats.org/officeDocument/2006/relationships/hyperlink" Target="http://atmia.put.poznan.pl/Woluminy/Fil/ATMiA_30_3_4.pdf" TargetMode="External"/><Relationship Id="rId27" Type="http://schemas.openxmlformats.org/officeDocument/2006/relationships/hyperlink" Target="https://link.springer.com/article/10.1007/BF02649817" TargetMode="External"/><Relationship Id="rId30" Type="http://schemas.openxmlformats.org/officeDocument/2006/relationships/hyperlink" Target="https://www.sciencedirect.com/science/article/abs/pii/S0921509305002534?via%3Dihub" TargetMode="External"/><Relationship Id="rId35" Type="http://schemas.openxmlformats.org/officeDocument/2006/relationships/hyperlink" Target="https://www.sciencedirect.com/science/article/pii/S0261306907002300" TargetMode="External"/><Relationship Id="rId4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tabSelected="1" zoomScale="85" zoomScaleNormal="85" workbookViewId="0">
      <pane ySplit="945" activePane="bottomLeft"/>
      <selection activeCell="T28" sqref="T28"/>
      <selection pane="bottomLeft" activeCell="BS5" sqref="BS5"/>
    </sheetView>
  </sheetViews>
  <sheetFormatPr defaultRowHeight="14.25" x14ac:dyDescent="0.2"/>
  <cols>
    <col min="1" max="21" width="10.625" style="5" customWidth="1"/>
    <col min="22" max="22" width="16.125" style="5" customWidth="1"/>
    <col min="23" max="24" width="10.625" style="5" customWidth="1"/>
    <col min="25" max="25" width="4.125" style="6" customWidth="1"/>
    <col min="26" max="26" width="9" style="5" customWidth="1"/>
    <col min="27" max="28" width="10.625" style="5" customWidth="1"/>
    <col min="29" max="29" width="9.75" style="5" customWidth="1"/>
    <col min="30" max="30" width="12.625" style="5" customWidth="1"/>
    <col min="31" max="31" width="11" style="5" customWidth="1"/>
    <col min="32" max="32" width="12.5" style="5" customWidth="1"/>
    <col min="33" max="33" width="15" style="5" customWidth="1"/>
    <col min="34" max="34" width="17.75" style="5" customWidth="1"/>
    <col min="35" max="35" width="8.625" style="5" customWidth="1"/>
    <col min="36" max="36" width="9.5" style="5" customWidth="1"/>
    <col min="37" max="45" width="8.625" style="5" customWidth="1"/>
    <col min="46" max="46" width="16.75" style="5" customWidth="1"/>
    <col min="47" max="47" width="18.875" style="5" customWidth="1"/>
    <col min="48" max="66" width="8.625" style="5" customWidth="1"/>
    <col min="67" max="68" width="22.125" style="5" customWidth="1"/>
    <col min="69" max="69" width="10.5" style="5" customWidth="1"/>
    <col min="70" max="70" width="8.625" style="5" customWidth="1"/>
    <col min="71" max="71" width="16.5" style="5" customWidth="1"/>
    <col min="72" max="72" width="15.625" style="5" customWidth="1"/>
    <col min="73" max="1018" width="8.625" style="5" customWidth="1"/>
    <col min="1019" max="1025" width="10.5" style="5" customWidth="1"/>
  </cols>
  <sheetData>
    <row r="1" spans="1:69" ht="15" customHeight="1" x14ac:dyDescent="0.2">
      <c r="A1" s="309" t="s">
        <v>0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1"/>
      <c r="P1" s="306" t="s">
        <v>1</v>
      </c>
      <c r="Q1" s="306"/>
      <c r="R1" s="306" t="s">
        <v>2</v>
      </c>
      <c r="S1" s="306"/>
      <c r="T1" s="307" t="s">
        <v>3</v>
      </c>
      <c r="U1" s="307"/>
      <c r="V1" s="307"/>
      <c r="W1" s="307"/>
      <c r="X1" s="307"/>
      <c r="Y1" s="307"/>
      <c r="Z1" s="7"/>
      <c r="AA1" s="308" t="s">
        <v>4</v>
      </c>
      <c r="AB1" s="308"/>
      <c r="AC1" s="308"/>
      <c r="AD1" s="308"/>
      <c r="AE1" s="308"/>
      <c r="AF1" s="308"/>
    </row>
    <row r="2" spans="1:69" ht="13.9" customHeight="1" x14ac:dyDescent="0.25">
      <c r="A2" s="8" t="s">
        <v>5</v>
      </c>
      <c r="B2" s="8" t="s">
        <v>6</v>
      </c>
      <c r="C2" s="8" t="s">
        <v>222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9" t="s">
        <v>19</v>
      </c>
      <c r="Q2" s="9" t="s">
        <v>20</v>
      </c>
      <c r="R2" s="10" t="s">
        <v>21</v>
      </c>
      <c r="S2" s="10" t="s">
        <v>22</v>
      </c>
      <c r="T2" s="11" t="s">
        <v>23</v>
      </c>
      <c r="U2" s="11" t="s">
        <v>24</v>
      </c>
      <c r="V2" s="11" t="s">
        <v>25</v>
      </c>
      <c r="W2" s="12" t="s">
        <v>26</v>
      </c>
      <c r="X2" s="11" t="s">
        <v>27</v>
      </c>
      <c r="Y2" s="13" t="s">
        <v>28</v>
      </c>
      <c r="Z2" s="7" t="s">
        <v>29</v>
      </c>
      <c r="AA2" s="14" t="s">
        <v>30</v>
      </c>
      <c r="AB2" s="14" t="s">
        <v>31</v>
      </c>
      <c r="AC2" s="15" t="s">
        <v>32</v>
      </c>
      <c r="AD2" s="15" t="s">
        <v>33</v>
      </c>
      <c r="AE2" s="14" t="s">
        <v>34</v>
      </c>
      <c r="AF2" s="14" t="s">
        <v>35</v>
      </c>
      <c r="AG2" s="5" t="s">
        <v>36</v>
      </c>
      <c r="AH2" s="16" t="s">
        <v>37</v>
      </c>
      <c r="AI2" s="5" t="s">
        <v>38</v>
      </c>
      <c r="AJ2" s="16" t="s">
        <v>39</v>
      </c>
      <c r="AK2" s="5" t="s">
        <v>40</v>
      </c>
      <c r="AL2" s="5" t="s">
        <v>41</v>
      </c>
      <c r="AM2" s="5" t="s">
        <v>42</v>
      </c>
      <c r="AN2" s="5" t="s">
        <v>43</v>
      </c>
      <c r="AO2" s="5" t="s">
        <v>44</v>
      </c>
      <c r="AP2" s="5" t="s">
        <v>45</v>
      </c>
      <c r="AQ2" s="5" t="s">
        <v>46</v>
      </c>
      <c r="AR2" s="5" t="s">
        <v>47</v>
      </c>
      <c r="AS2" s="5" t="s">
        <v>48</v>
      </c>
      <c r="AT2" s="5" t="s">
        <v>49</v>
      </c>
      <c r="AU2" s="5" t="s">
        <v>50</v>
      </c>
      <c r="AV2" s="5" t="s">
        <v>51</v>
      </c>
      <c r="AW2" s="5" t="s">
        <v>52</v>
      </c>
      <c r="AX2" s="5" t="s">
        <v>53</v>
      </c>
      <c r="AY2" s="5" t="s">
        <v>54</v>
      </c>
      <c r="AZ2" s="5" t="s">
        <v>55</v>
      </c>
      <c r="BA2" s="5" t="s">
        <v>56</v>
      </c>
      <c r="BB2" s="5" t="s">
        <v>57</v>
      </c>
      <c r="BC2" s="5" t="s">
        <v>58</v>
      </c>
      <c r="BD2" s="5" t="s">
        <v>59</v>
      </c>
      <c r="BE2" s="5" t="s">
        <v>60</v>
      </c>
      <c r="BF2" s="16" t="s">
        <v>61</v>
      </c>
      <c r="BG2" s="16" t="s">
        <v>62</v>
      </c>
      <c r="BH2" s="16" t="s">
        <v>63</v>
      </c>
      <c r="BI2" s="16" t="s">
        <v>64</v>
      </c>
      <c r="BJ2" s="16" t="s">
        <v>65</v>
      </c>
      <c r="BK2" s="16" t="s">
        <v>66</v>
      </c>
      <c r="BL2" s="16" t="s">
        <v>67</v>
      </c>
      <c r="BM2" s="16" t="s">
        <v>68</v>
      </c>
      <c r="BN2" s="16" t="s">
        <v>69</v>
      </c>
      <c r="BO2" s="16" t="s">
        <v>70</v>
      </c>
      <c r="BP2" s="5" t="s">
        <v>71</v>
      </c>
      <c r="BQ2" s="17" t="s">
        <v>72</v>
      </c>
    </row>
    <row r="3" spans="1:69" ht="13.9" customHeight="1" x14ac:dyDescent="0.25">
      <c r="A3" s="18">
        <v>3.4</v>
      </c>
      <c r="B3" s="18">
        <v>2.2999999999999998</v>
      </c>
      <c r="C3" s="18">
        <f>A3+(1/3)*(B3+J3)</f>
        <v>4.1779999999999999</v>
      </c>
      <c r="D3" s="18">
        <v>0.17</v>
      </c>
      <c r="E3" s="18">
        <v>4.7E-2</v>
      </c>
      <c r="F3" s="18">
        <v>0.7</v>
      </c>
      <c r="G3" s="18">
        <v>1.5</v>
      </c>
      <c r="H3" s="18">
        <v>0.24</v>
      </c>
      <c r="I3" s="18">
        <v>0.01</v>
      </c>
      <c r="J3" s="18">
        <v>3.4000000000000002E-2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900</v>
      </c>
      <c r="Q3" s="18">
        <v>120</v>
      </c>
      <c r="R3" s="18">
        <v>240</v>
      </c>
      <c r="S3" s="18">
        <v>120</v>
      </c>
      <c r="T3" s="18">
        <v>1507</v>
      </c>
      <c r="U3" s="18">
        <v>1072</v>
      </c>
      <c r="V3" s="18">
        <v>2.8</v>
      </c>
      <c r="W3" s="18">
        <v>429</v>
      </c>
      <c r="X3" s="18"/>
      <c r="Y3" s="18">
        <v>54.4</v>
      </c>
      <c r="Z3" s="19">
        <v>1</v>
      </c>
      <c r="AA3" s="20"/>
      <c r="AB3" s="20"/>
      <c r="AC3" s="20"/>
      <c r="AD3" s="20"/>
      <c r="AE3" s="20"/>
      <c r="AF3" s="20"/>
      <c r="AG3" s="5" t="b">
        <f t="shared" ref="AG3:AG66" si="0">NOT(OR(ISBLANK(T3),ISBLANK(U3),ISBLANK(V3),ISBLANK(W3),AND(ISBLANK(X3),ISBLANK(Y3))))</f>
        <v>1</v>
      </c>
      <c r="AH3" s="5">
        <v>25</v>
      </c>
      <c r="AI3" s="5">
        <f t="shared" ref="AI3:AI66" si="1">IF(AH3&lt;=30,1,IF(AH3&lt;=60,2,IF(AH3&lt;=100,3,"bd")))</f>
        <v>1</v>
      </c>
      <c r="AJ3" s="5" t="b">
        <f>AND(A3&gt;=zakresy_produkcyjne!B$2,A3&lt;=zakresy_produkcyjne!B$3)</f>
        <v>1</v>
      </c>
      <c r="AK3" s="5" t="b">
        <f>AND(B3&gt;=zakresy_produkcyjne!C$2,B3&lt;=zakresy_produkcyjne!C$3)</f>
        <v>1</v>
      </c>
      <c r="AL3" s="5" t="b">
        <f>AND(D3&gt;=zakresy_produkcyjne!D$2,D3&lt;=zakresy_produkcyjne!D$3)</f>
        <v>1</v>
      </c>
      <c r="AM3" s="5" t="b">
        <f>AND(E3&gt;=zakresy_produkcyjne!E$2,E3&lt;=zakresy_produkcyjne!E$3)</f>
        <v>1</v>
      </c>
      <c r="AN3" s="5" t="b">
        <f>AND(F3&gt;=zakresy_produkcyjne!F$2,F3&lt;=zakresy_produkcyjne!F$3)</f>
        <v>1</v>
      </c>
      <c r="AO3" s="5" t="b">
        <f>AND(G3&gt;=zakresy_produkcyjne!G$2,G3&lt;=zakresy_produkcyjne!G$3)</f>
        <v>1</v>
      </c>
      <c r="AP3" s="5" t="b">
        <f>AND(H3&gt;=zakresy_produkcyjne!H$2,H3&lt;=zakresy_produkcyjne!H$3)</f>
        <v>1</v>
      </c>
      <c r="AQ3" s="5" t="b">
        <f>AND(P3&gt;=zakresy_produkcyjne!I$2,P3&lt;=zakresy_produkcyjne!I$3)</f>
        <v>1</v>
      </c>
      <c r="AR3" s="5" t="b">
        <f>AND(Q3&gt;=zakresy_produkcyjne!J$2,Q3&lt;=zakresy_produkcyjne!J$3)</f>
        <v>1</v>
      </c>
      <c r="AS3" s="5" t="b">
        <f>AND(R3&gt;=zakresy_produkcyjne!K$2,R3&lt;=zakresy_produkcyjne!K$3)</f>
        <v>0</v>
      </c>
      <c r="AT3" s="5" t="b">
        <f>AND(S3&gt;=zakresy_produkcyjne!L$2,S3&lt;=zakresy_produkcyjne!L$3)</f>
        <v>1</v>
      </c>
      <c r="AU3" s="5" t="b">
        <f t="shared" ref="AU3:AU66" si="2">AND(AJ3:AP3)</f>
        <v>1</v>
      </c>
      <c r="AV3" s="5" t="b">
        <f t="shared" ref="AV3:AV66" si="3">AND(AQ3:AT3)</f>
        <v>0</v>
      </c>
      <c r="AW3" s="5" t="b">
        <f t="shared" ref="AW3:AW66" si="4">AND(AU3:AV3)</f>
        <v>0</v>
      </c>
      <c r="AX3" s="5">
        <f>AJ3*zakresy_produkcyjne!B$4+AK3*zakresy_produkcyjne!C$4+AL3*zakresy_produkcyjne!D$4+AM3*zakresy_produkcyjne!E$4+AN3*zakresy_produkcyjne!F$4+AO3*zakresy_produkcyjne!G$4+AP3*zakresy_produkcyjne!H$4+AQ3*zakresy_produkcyjne!I$4+AR3*zakresy_produkcyjne!J$4+AS3*zakresy_produkcyjne!K$4+AT3*zakresy_produkcyjne!L$4</f>
        <v>55</v>
      </c>
      <c r="BK3" s="5">
        <f t="shared" ref="BK3:BK66" si="5">IF(T3&lt;&gt;"",T3,BF3)</f>
        <v>1507</v>
      </c>
      <c r="BL3" s="5">
        <f t="shared" ref="BL3:BL66" si="6">IF(U3&lt;&gt;"",U3,BG3)</f>
        <v>1072</v>
      </c>
      <c r="BM3" s="5">
        <f t="shared" ref="BM3:BM66" si="7">IF(V3&lt;&gt;"",V3,BH3)</f>
        <v>2.8</v>
      </c>
      <c r="BN3" s="5">
        <f t="shared" ref="BN3:BN66" si="8">IF(W3&lt;&gt;"",W3,BI3)</f>
        <v>429</v>
      </c>
      <c r="BO3" s="5">
        <f t="shared" ref="BO3:BO66" si="9">IF(Y3&lt;&gt;"",Y3,BJ3)</f>
        <v>54.4</v>
      </c>
      <c r="BP3" s="5">
        <f t="shared" ref="BP3:BP66" si="10">ABS(BF3-BK3)</f>
        <v>1507</v>
      </c>
      <c r="BQ3" s="5" t="e">
        <f>IF(T3&lt;&gt;"",POWER((#REF!*R3+#REF!)-T3,2))</f>
        <v>#REF!</v>
      </c>
    </row>
    <row r="4" spans="1:69" ht="13.9" customHeight="1" x14ac:dyDescent="0.25">
      <c r="A4" s="18">
        <v>3.4</v>
      </c>
      <c r="B4" s="18">
        <v>2.2999999999999998</v>
      </c>
      <c r="C4" s="18">
        <f t="shared" ref="C4:C67" si="11">A4+(1/3)*(B4+J4)</f>
        <v>4.1779999999999999</v>
      </c>
      <c r="D4" s="18">
        <v>0.17</v>
      </c>
      <c r="E4" s="18">
        <v>4.7E-2</v>
      </c>
      <c r="F4" s="18">
        <v>0.7</v>
      </c>
      <c r="G4" s="18">
        <v>1.5</v>
      </c>
      <c r="H4" s="18">
        <v>0.24</v>
      </c>
      <c r="I4" s="18">
        <v>0.01</v>
      </c>
      <c r="J4" s="18">
        <v>3.4000000000000002E-2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900</v>
      </c>
      <c r="Q4" s="18">
        <v>120</v>
      </c>
      <c r="R4" s="18">
        <v>270</v>
      </c>
      <c r="S4" s="18">
        <v>120</v>
      </c>
      <c r="T4" s="18">
        <v>1307</v>
      </c>
      <c r="U4" s="18">
        <v>936</v>
      </c>
      <c r="V4" s="18">
        <v>4.0999999999999996</v>
      </c>
      <c r="W4" s="18">
        <v>388</v>
      </c>
      <c r="X4" s="18"/>
      <c r="Y4" s="18">
        <v>71.599999999999994</v>
      </c>
      <c r="Z4" s="21">
        <v>1</v>
      </c>
      <c r="AA4" s="20"/>
      <c r="AB4" s="20"/>
      <c r="AC4" s="20"/>
      <c r="AD4" s="20"/>
      <c r="AE4" s="20"/>
      <c r="AF4" s="20"/>
      <c r="AG4" s="5" t="b">
        <f t="shared" si="0"/>
        <v>1</v>
      </c>
      <c r="AH4" s="5">
        <v>25</v>
      </c>
      <c r="AI4" s="5">
        <f t="shared" si="1"/>
        <v>1</v>
      </c>
      <c r="AJ4" s="5" t="b">
        <f>AND(A4&gt;=zakresy_produkcyjne!B$2,A4&lt;=zakresy_produkcyjne!B$3)</f>
        <v>1</v>
      </c>
      <c r="AK4" s="5" t="b">
        <f>AND(B4&gt;=zakresy_produkcyjne!C$2,B4&lt;=zakresy_produkcyjne!C$3)</f>
        <v>1</v>
      </c>
      <c r="AL4" s="5" t="b">
        <f>AND(D4&gt;=zakresy_produkcyjne!D$2,D4&lt;=zakresy_produkcyjne!D$3)</f>
        <v>1</v>
      </c>
      <c r="AM4" s="5" t="b">
        <f>AND(E4&gt;=zakresy_produkcyjne!E$2,E4&lt;=zakresy_produkcyjne!E$3)</f>
        <v>1</v>
      </c>
      <c r="AN4" s="5" t="b">
        <f>AND(F4&gt;=zakresy_produkcyjne!F$2,F4&lt;=zakresy_produkcyjne!F$3)</f>
        <v>1</v>
      </c>
      <c r="AO4" s="5" t="b">
        <f>AND(G4&gt;=zakresy_produkcyjne!G$2,G4&lt;=zakresy_produkcyjne!G$3)</f>
        <v>1</v>
      </c>
      <c r="AP4" s="5" t="b">
        <f>AND(H4&gt;=zakresy_produkcyjne!H$2,H4&lt;=zakresy_produkcyjne!H$3)</f>
        <v>1</v>
      </c>
      <c r="AQ4" s="5" t="b">
        <f>AND(P4&gt;=zakresy_produkcyjne!I$2,P4&lt;=zakresy_produkcyjne!I$3)</f>
        <v>1</v>
      </c>
      <c r="AR4" s="5" t="b">
        <f>AND(Q4&gt;=zakresy_produkcyjne!J$2,Q4&lt;=zakresy_produkcyjne!J$3)</f>
        <v>1</v>
      </c>
      <c r="AS4" s="5" t="b">
        <f>AND(R4&gt;=zakresy_produkcyjne!K$2,R4&lt;=zakresy_produkcyjne!K$3)</f>
        <v>1</v>
      </c>
      <c r="AT4" s="5" t="b">
        <f>AND(S4&gt;=zakresy_produkcyjne!L$2,S4&lt;=zakresy_produkcyjne!L$3)</f>
        <v>1</v>
      </c>
      <c r="AU4" s="5" t="b">
        <f t="shared" si="2"/>
        <v>1</v>
      </c>
      <c r="AV4" s="5" t="b">
        <f t="shared" si="3"/>
        <v>1</v>
      </c>
      <c r="AW4" s="5" t="b">
        <f t="shared" si="4"/>
        <v>1</v>
      </c>
      <c r="AX4" s="5">
        <f>AJ4*zakresy_produkcyjne!B$4+AK4*zakresy_produkcyjne!C$4+AL4*zakresy_produkcyjne!D$4+AM4*zakresy_produkcyjne!E$4+AN4*zakresy_produkcyjne!F$4+AO4*zakresy_produkcyjne!G$4+AP4*zakresy_produkcyjne!H$4+AQ4*zakresy_produkcyjne!I$4+AR4*zakresy_produkcyjne!J$4+AS4*zakresy_produkcyjne!K$4+AT4*zakresy_produkcyjne!L$4</f>
        <v>66</v>
      </c>
      <c r="BK4" s="5">
        <f t="shared" si="5"/>
        <v>1307</v>
      </c>
      <c r="BL4" s="5">
        <f t="shared" si="6"/>
        <v>936</v>
      </c>
      <c r="BM4" s="5">
        <f t="shared" si="7"/>
        <v>4.0999999999999996</v>
      </c>
      <c r="BN4" s="5">
        <f t="shared" si="8"/>
        <v>388</v>
      </c>
      <c r="BO4" s="5">
        <f t="shared" si="9"/>
        <v>71.599999999999994</v>
      </c>
      <c r="BP4" s="5">
        <f t="shared" si="10"/>
        <v>1307</v>
      </c>
      <c r="BQ4" s="5" t="e">
        <f>IF(T4&lt;&gt;"",POWER((#REF!*R4+#REF!)-T4,2))</f>
        <v>#REF!</v>
      </c>
    </row>
    <row r="5" spans="1:69" ht="13.9" customHeight="1" x14ac:dyDescent="0.25">
      <c r="A5" s="18">
        <v>3.4</v>
      </c>
      <c r="B5" s="18">
        <v>2.2999999999999998</v>
      </c>
      <c r="C5" s="18">
        <f t="shared" si="11"/>
        <v>4.1779999999999999</v>
      </c>
      <c r="D5" s="18">
        <v>0.17</v>
      </c>
      <c r="E5" s="18">
        <v>4.7E-2</v>
      </c>
      <c r="F5" s="18">
        <v>0.7</v>
      </c>
      <c r="G5" s="18">
        <v>1.5</v>
      </c>
      <c r="H5" s="18">
        <v>0.24</v>
      </c>
      <c r="I5" s="18">
        <v>0.01</v>
      </c>
      <c r="J5" s="18">
        <v>3.4000000000000002E-2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900</v>
      </c>
      <c r="Q5" s="18">
        <v>120</v>
      </c>
      <c r="R5" s="18">
        <v>310</v>
      </c>
      <c r="S5" s="18">
        <v>120</v>
      </c>
      <c r="T5" s="18">
        <v>1132</v>
      </c>
      <c r="U5" s="18">
        <v>804</v>
      </c>
      <c r="V5" s="18">
        <v>5.4</v>
      </c>
      <c r="W5" s="18">
        <v>341</v>
      </c>
      <c r="X5" s="18"/>
      <c r="Y5" s="18">
        <v>84.4</v>
      </c>
      <c r="Z5" s="21">
        <v>1</v>
      </c>
      <c r="AA5" s="20"/>
      <c r="AB5" s="20"/>
      <c r="AC5" s="20"/>
      <c r="AD5" s="20"/>
      <c r="AE5" s="20"/>
      <c r="AF5" s="20"/>
      <c r="AG5" s="5" t="b">
        <f t="shared" si="0"/>
        <v>1</v>
      </c>
      <c r="AH5" s="5">
        <v>25</v>
      </c>
      <c r="AI5" s="5">
        <f t="shared" si="1"/>
        <v>1</v>
      </c>
      <c r="AJ5" s="5" t="b">
        <f>AND(A5&gt;=zakresy_produkcyjne!B$2,A5&lt;=zakresy_produkcyjne!B$3)</f>
        <v>1</v>
      </c>
      <c r="AK5" s="5" t="b">
        <f>AND(B5&gt;=zakresy_produkcyjne!C$2,B5&lt;=zakresy_produkcyjne!C$3)</f>
        <v>1</v>
      </c>
      <c r="AL5" s="5" t="b">
        <f>AND(D5&gt;=zakresy_produkcyjne!D$2,D5&lt;=zakresy_produkcyjne!D$3)</f>
        <v>1</v>
      </c>
      <c r="AM5" s="5" t="b">
        <f>AND(E5&gt;=zakresy_produkcyjne!E$2,E5&lt;=zakresy_produkcyjne!E$3)</f>
        <v>1</v>
      </c>
      <c r="AN5" s="5" t="b">
        <f>AND(F5&gt;=zakresy_produkcyjne!F$2,F5&lt;=zakresy_produkcyjne!F$3)</f>
        <v>1</v>
      </c>
      <c r="AO5" s="5" t="b">
        <f>AND(G5&gt;=zakresy_produkcyjne!G$2,G5&lt;=zakresy_produkcyjne!G$3)</f>
        <v>1</v>
      </c>
      <c r="AP5" s="5" t="b">
        <f>AND(H5&gt;=zakresy_produkcyjne!H$2,H5&lt;=zakresy_produkcyjne!H$3)</f>
        <v>1</v>
      </c>
      <c r="AQ5" s="5" t="b">
        <f>AND(P5&gt;=zakresy_produkcyjne!I$2,P5&lt;=zakresy_produkcyjne!I$3)</f>
        <v>1</v>
      </c>
      <c r="AR5" s="5" t="b">
        <f>AND(Q5&gt;=zakresy_produkcyjne!J$2,Q5&lt;=zakresy_produkcyjne!J$3)</f>
        <v>1</v>
      </c>
      <c r="AS5" s="5" t="b">
        <f>AND(R5&gt;=zakresy_produkcyjne!K$2,R5&lt;=zakresy_produkcyjne!K$3)</f>
        <v>1</v>
      </c>
      <c r="AT5" s="5" t="b">
        <f>AND(S5&gt;=zakresy_produkcyjne!L$2,S5&lt;=zakresy_produkcyjne!L$3)</f>
        <v>1</v>
      </c>
      <c r="AU5" s="5" t="b">
        <f t="shared" si="2"/>
        <v>1</v>
      </c>
      <c r="AV5" s="5" t="b">
        <f t="shared" si="3"/>
        <v>1</v>
      </c>
      <c r="AW5" s="5" t="b">
        <f t="shared" si="4"/>
        <v>1</v>
      </c>
      <c r="AX5" s="5">
        <f>AJ5*zakresy_produkcyjne!B$4+AK5*zakresy_produkcyjne!C$4+AL5*zakresy_produkcyjne!D$4+AM5*zakresy_produkcyjne!E$4+AN5*zakresy_produkcyjne!F$4+AO5*zakresy_produkcyjne!G$4+AP5*zakresy_produkcyjne!H$4+AQ5*zakresy_produkcyjne!I$4+AR5*zakresy_produkcyjne!J$4+AS5*zakresy_produkcyjne!K$4+AT5*zakresy_produkcyjne!L$4</f>
        <v>66</v>
      </c>
      <c r="BK5" s="5">
        <f t="shared" si="5"/>
        <v>1132</v>
      </c>
      <c r="BL5" s="5">
        <f t="shared" si="6"/>
        <v>804</v>
      </c>
      <c r="BM5" s="5">
        <f t="shared" si="7"/>
        <v>5.4</v>
      </c>
      <c r="BN5" s="5">
        <f t="shared" si="8"/>
        <v>341</v>
      </c>
      <c r="BO5" s="5">
        <f t="shared" si="9"/>
        <v>84.4</v>
      </c>
      <c r="BP5" s="5">
        <f t="shared" si="10"/>
        <v>1132</v>
      </c>
      <c r="BQ5" s="5" t="e">
        <f>IF(T5&lt;&gt;"",POWER((#REF!*R5+#REF!)-T5,2))</f>
        <v>#REF!</v>
      </c>
    </row>
    <row r="6" spans="1:69" ht="13.9" customHeight="1" x14ac:dyDescent="0.25">
      <c r="A6" s="18">
        <v>3.4</v>
      </c>
      <c r="B6" s="18">
        <v>2.2999999999999998</v>
      </c>
      <c r="C6" s="18">
        <f t="shared" si="11"/>
        <v>4.1779999999999999</v>
      </c>
      <c r="D6" s="18">
        <v>0.17</v>
      </c>
      <c r="E6" s="18">
        <v>4.7E-2</v>
      </c>
      <c r="F6" s="18">
        <v>0.7</v>
      </c>
      <c r="G6" s="18">
        <v>1.5</v>
      </c>
      <c r="H6" s="18">
        <v>0.24</v>
      </c>
      <c r="I6" s="18">
        <v>0.01</v>
      </c>
      <c r="J6" s="18">
        <v>3.4000000000000002E-2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900</v>
      </c>
      <c r="Q6" s="18">
        <v>120</v>
      </c>
      <c r="R6" s="18">
        <v>360</v>
      </c>
      <c r="S6" s="18">
        <v>120</v>
      </c>
      <c r="T6" s="18">
        <v>1028</v>
      </c>
      <c r="U6" s="18">
        <v>652</v>
      </c>
      <c r="V6" s="18">
        <v>10</v>
      </c>
      <c r="W6" s="18">
        <v>285</v>
      </c>
      <c r="X6" s="18"/>
      <c r="Y6" s="18">
        <v>123.6</v>
      </c>
      <c r="Z6" s="21">
        <v>1</v>
      </c>
      <c r="AA6" s="20"/>
      <c r="AB6" s="20"/>
      <c r="AC6" s="20"/>
      <c r="AD6" s="20"/>
      <c r="AE6" s="20"/>
      <c r="AF6" s="20"/>
      <c r="AG6" s="5" t="b">
        <f t="shared" si="0"/>
        <v>1</v>
      </c>
      <c r="AH6" s="5">
        <v>25</v>
      </c>
      <c r="AI6" s="5">
        <f t="shared" si="1"/>
        <v>1</v>
      </c>
      <c r="AJ6" s="5" t="b">
        <f>AND(A6&gt;=zakresy_produkcyjne!B$2,A6&lt;=zakresy_produkcyjne!B$3)</f>
        <v>1</v>
      </c>
      <c r="AK6" s="5" t="b">
        <f>AND(B6&gt;=zakresy_produkcyjne!C$2,B6&lt;=zakresy_produkcyjne!C$3)</f>
        <v>1</v>
      </c>
      <c r="AL6" s="5" t="b">
        <f>AND(D6&gt;=zakresy_produkcyjne!D$2,D6&lt;=zakresy_produkcyjne!D$3)</f>
        <v>1</v>
      </c>
      <c r="AM6" s="5" t="b">
        <f>AND(E6&gt;=zakresy_produkcyjne!E$2,E6&lt;=zakresy_produkcyjne!E$3)</f>
        <v>1</v>
      </c>
      <c r="AN6" s="5" t="b">
        <f>AND(F6&gt;=zakresy_produkcyjne!F$2,F6&lt;=zakresy_produkcyjne!F$3)</f>
        <v>1</v>
      </c>
      <c r="AO6" s="5" t="b">
        <f>AND(G6&gt;=zakresy_produkcyjne!G$2,G6&lt;=zakresy_produkcyjne!G$3)</f>
        <v>1</v>
      </c>
      <c r="AP6" s="5" t="b">
        <f>AND(H6&gt;=zakresy_produkcyjne!H$2,H6&lt;=zakresy_produkcyjne!H$3)</f>
        <v>1</v>
      </c>
      <c r="AQ6" s="5" t="b">
        <f>AND(P6&gt;=zakresy_produkcyjne!I$2,P6&lt;=zakresy_produkcyjne!I$3)</f>
        <v>1</v>
      </c>
      <c r="AR6" s="5" t="b">
        <f>AND(Q6&gt;=zakresy_produkcyjne!J$2,Q6&lt;=zakresy_produkcyjne!J$3)</f>
        <v>1</v>
      </c>
      <c r="AS6" s="5" t="b">
        <f>AND(R6&gt;=zakresy_produkcyjne!K$2,R6&lt;=zakresy_produkcyjne!K$3)</f>
        <v>1</v>
      </c>
      <c r="AT6" s="5" t="b">
        <f>AND(S6&gt;=zakresy_produkcyjne!L$2,S6&lt;=zakresy_produkcyjne!L$3)</f>
        <v>1</v>
      </c>
      <c r="AU6" s="5" t="b">
        <f t="shared" si="2"/>
        <v>1</v>
      </c>
      <c r="AV6" s="5" t="b">
        <f t="shared" si="3"/>
        <v>1</v>
      </c>
      <c r="AW6" s="5" t="b">
        <f t="shared" si="4"/>
        <v>1</v>
      </c>
      <c r="AX6" s="5">
        <f>AJ6*zakresy_produkcyjne!B$4+AK6*zakresy_produkcyjne!C$4+AL6*zakresy_produkcyjne!D$4+AM6*zakresy_produkcyjne!E$4+AN6*zakresy_produkcyjne!F$4+AO6*zakresy_produkcyjne!G$4+AP6*zakresy_produkcyjne!H$4+AQ6*zakresy_produkcyjne!I$4+AR6*zakresy_produkcyjne!J$4+AS6*zakresy_produkcyjne!K$4+AT6*zakresy_produkcyjne!L$4</f>
        <v>66</v>
      </c>
      <c r="BK6" s="5">
        <f t="shared" si="5"/>
        <v>1028</v>
      </c>
      <c r="BL6" s="5">
        <f t="shared" si="6"/>
        <v>652</v>
      </c>
      <c r="BM6" s="5">
        <f t="shared" si="7"/>
        <v>10</v>
      </c>
      <c r="BN6" s="5">
        <f t="shared" si="8"/>
        <v>285</v>
      </c>
      <c r="BO6" s="5">
        <f t="shared" si="9"/>
        <v>123.6</v>
      </c>
      <c r="BP6" s="5">
        <f t="shared" si="10"/>
        <v>1028</v>
      </c>
      <c r="BQ6" s="5" t="e">
        <f>IF(T6&lt;&gt;"",POWER((#REF!*R6+#REF!)-T6,2))</f>
        <v>#REF!</v>
      </c>
    </row>
    <row r="7" spans="1:69" ht="13.9" customHeight="1" x14ac:dyDescent="0.25">
      <c r="A7" s="22">
        <v>3.52</v>
      </c>
      <c r="B7" s="22">
        <v>2.87</v>
      </c>
      <c r="C7" s="22">
        <f t="shared" si="11"/>
        <v>4.6933333333333334</v>
      </c>
      <c r="D7" s="22">
        <v>0.22</v>
      </c>
      <c r="E7" s="22">
        <v>5.0999999999999997E-2</v>
      </c>
      <c r="F7" s="22">
        <v>0.73</v>
      </c>
      <c r="G7" s="22">
        <v>1.55</v>
      </c>
      <c r="H7" s="22">
        <v>0</v>
      </c>
      <c r="I7" s="22">
        <v>1.7000000000000001E-2</v>
      </c>
      <c r="J7" s="22">
        <v>0.65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850</v>
      </c>
      <c r="Q7" s="22">
        <v>120</v>
      </c>
      <c r="R7" s="22">
        <v>390</v>
      </c>
      <c r="S7" s="22">
        <v>90</v>
      </c>
      <c r="T7" s="22">
        <v>1064.9000000000001</v>
      </c>
      <c r="U7" s="23"/>
      <c r="V7" s="22">
        <v>15.4</v>
      </c>
      <c r="W7" s="22">
        <v>296.8</v>
      </c>
      <c r="X7" s="22"/>
      <c r="Y7" s="22"/>
      <c r="Z7" s="24">
        <v>2</v>
      </c>
      <c r="AA7" s="25"/>
      <c r="AB7" s="25">
        <v>31.4</v>
      </c>
      <c r="AC7" s="25"/>
      <c r="AD7" s="25"/>
      <c r="AE7" s="25"/>
      <c r="AF7" s="25"/>
      <c r="AG7" s="5" t="b">
        <f t="shared" si="0"/>
        <v>0</v>
      </c>
      <c r="AH7" s="5">
        <v>25</v>
      </c>
      <c r="AI7" s="5">
        <f t="shared" si="1"/>
        <v>1</v>
      </c>
      <c r="AJ7" s="5" t="b">
        <f>AND(A7&gt;=zakresy_produkcyjne!B$2,A7&lt;=zakresy_produkcyjne!B$3)</f>
        <v>1</v>
      </c>
      <c r="AK7" s="5" t="b">
        <f>AND(B7&gt;=zakresy_produkcyjne!C$2,B7&lt;=zakresy_produkcyjne!C$3)</f>
        <v>0</v>
      </c>
      <c r="AL7" s="5" t="b">
        <f>AND(D7&gt;=zakresy_produkcyjne!D$2,D7&lt;=zakresy_produkcyjne!D$3)</f>
        <v>1</v>
      </c>
      <c r="AM7" s="5" t="b">
        <f>AND(E7&gt;=zakresy_produkcyjne!E$2,E7&lt;=zakresy_produkcyjne!E$3)</f>
        <v>1</v>
      </c>
      <c r="AN7" s="5" t="b">
        <f>AND(F7&gt;=zakresy_produkcyjne!F$2,F7&lt;=zakresy_produkcyjne!F$3)</f>
        <v>1</v>
      </c>
      <c r="AO7" s="5" t="b">
        <f>AND(G7&gt;=zakresy_produkcyjne!G$2,G7&lt;=zakresy_produkcyjne!G$3)</f>
        <v>1</v>
      </c>
      <c r="AP7" s="5" t="b">
        <f>AND(H7&gt;=zakresy_produkcyjne!H$2,H7&lt;=zakresy_produkcyjne!H$3)</f>
        <v>1</v>
      </c>
      <c r="AQ7" s="5" t="b">
        <f>AND(P7&gt;=zakresy_produkcyjne!I$2,P7&lt;=zakresy_produkcyjne!I$3)</f>
        <v>0</v>
      </c>
      <c r="AR7" s="5" t="b">
        <f>AND(Q7&gt;=zakresy_produkcyjne!J$2,Q7&lt;=zakresy_produkcyjne!J$3)</f>
        <v>1</v>
      </c>
      <c r="AS7" s="5" t="b">
        <f>AND(R7&gt;=zakresy_produkcyjne!K$2,R7&lt;=zakresy_produkcyjne!K$3)</f>
        <v>1</v>
      </c>
      <c r="AT7" s="5" t="b">
        <f>AND(S7&gt;=zakresy_produkcyjne!L$2,S7&lt;=zakresy_produkcyjne!L$3)</f>
        <v>1</v>
      </c>
      <c r="AU7" s="5" t="b">
        <f t="shared" si="2"/>
        <v>0</v>
      </c>
      <c r="AV7" s="5" t="b">
        <f t="shared" si="3"/>
        <v>0</v>
      </c>
      <c r="AW7" s="5" t="b">
        <f t="shared" si="4"/>
        <v>0</v>
      </c>
      <c r="AX7" s="5">
        <f>AJ7*zakresy_produkcyjne!B$4+AK7*zakresy_produkcyjne!C$4+AL7*zakresy_produkcyjne!D$4+AM7*zakresy_produkcyjne!E$4+AN7*zakresy_produkcyjne!F$4+AO7*zakresy_produkcyjne!G$4+AP7*zakresy_produkcyjne!H$4+AQ7*zakresy_produkcyjne!I$4+AR7*zakresy_produkcyjne!J$4+AS7*zakresy_produkcyjne!K$4+AT7*zakresy_produkcyjne!L$4</f>
        <v>54</v>
      </c>
      <c r="BK7" s="5">
        <f t="shared" si="5"/>
        <v>1064.9000000000001</v>
      </c>
      <c r="BL7" s="5">
        <f t="shared" si="6"/>
        <v>0</v>
      </c>
      <c r="BM7" s="5">
        <f t="shared" si="7"/>
        <v>15.4</v>
      </c>
      <c r="BN7" s="5">
        <f t="shared" si="8"/>
        <v>296.8</v>
      </c>
      <c r="BO7" s="5">
        <f t="shared" si="9"/>
        <v>0</v>
      </c>
      <c r="BP7" s="5">
        <f t="shared" si="10"/>
        <v>1064.9000000000001</v>
      </c>
      <c r="BQ7" s="5" t="e">
        <f>IF(T7&lt;&gt;"",POWER((#REF!*R7+#REF!)-T7,2))</f>
        <v>#REF!</v>
      </c>
    </row>
    <row r="8" spans="1:69" ht="13.9" customHeight="1" x14ac:dyDescent="0.25">
      <c r="A8" s="22">
        <v>3.52</v>
      </c>
      <c r="B8" s="22">
        <v>2.87</v>
      </c>
      <c r="C8" s="22">
        <f t="shared" si="11"/>
        <v>4.6933333333333334</v>
      </c>
      <c r="D8" s="22">
        <v>0.22</v>
      </c>
      <c r="E8" s="22">
        <v>5.0999999999999997E-2</v>
      </c>
      <c r="F8" s="22">
        <v>0.73</v>
      </c>
      <c r="G8" s="22">
        <v>1.55</v>
      </c>
      <c r="H8" s="22">
        <v>0</v>
      </c>
      <c r="I8" s="22">
        <v>1.7000000000000001E-2</v>
      </c>
      <c r="J8" s="22">
        <v>0.65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840</v>
      </c>
      <c r="Q8" s="22">
        <v>120</v>
      </c>
      <c r="R8" s="22">
        <v>380</v>
      </c>
      <c r="S8" s="22">
        <v>90</v>
      </c>
      <c r="T8" s="22">
        <v>1032.5999999999999</v>
      </c>
      <c r="U8" s="23"/>
      <c r="V8" s="22">
        <v>15.7</v>
      </c>
      <c r="W8" s="22">
        <v>261.89999999999998</v>
      </c>
      <c r="X8" s="22"/>
      <c r="Y8" s="22"/>
      <c r="Z8" s="24">
        <v>2</v>
      </c>
      <c r="AA8" s="25"/>
      <c r="AB8" s="25">
        <v>26.7</v>
      </c>
      <c r="AC8" s="25"/>
      <c r="AD8" s="25"/>
      <c r="AE8" s="25"/>
      <c r="AF8" s="25"/>
      <c r="AG8" s="5" t="b">
        <f t="shared" si="0"/>
        <v>0</v>
      </c>
      <c r="AH8" s="5">
        <v>25</v>
      </c>
      <c r="AI8" s="5">
        <f t="shared" si="1"/>
        <v>1</v>
      </c>
      <c r="AJ8" s="5" t="b">
        <f>AND(A8&gt;=zakresy_produkcyjne!B$2,A8&lt;=zakresy_produkcyjne!B$3)</f>
        <v>1</v>
      </c>
      <c r="AK8" s="5" t="b">
        <f>AND(B8&gt;=zakresy_produkcyjne!C$2,B8&lt;=zakresy_produkcyjne!C$3)</f>
        <v>0</v>
      </c>
      <c r="AL8" s="5" t="b">
        <f>AND(D8&gt;=zakresy_produkcyjne!D$2,D8&lt;=zakresy_produkcyjne!D$3)</f>
        <v>1</v>
      </c>
      <c r="AM8" s="5" t="b">
        <f>AND(E8&gt;=zakresy_produkcyjne!E$2,E8&lt;=zakresy_produkcyjne!E$3)</f>
        <v>1</v>
      </c>
      <c r="AN8" s="5" t="b">
        <f>AND(F8&gt;=zakresy_produkcyjne!F$2,F8&lt;=zakresy_produkcyjne!F$3)</f>
        <v>1</v>
      </c>
      <c r="AO8" s="5" t="b">
        <f>AND(G8&gt;=zakresy_produkcyjne!G$2,G8&lt;=zakresy_produkcyjne!G$3)</f>
        <v>1</v>
      </c>
      <c r="AP8" s="5" t="b">
        <f>AND(H8&gt;=zakresy_produkcyjne!H$2,H8&lt;=zakresy_produkcyjne!H$3)</f>
        <v>1</v>
      </c>
      <c r="AQ8" s="5" t="b">
        <f>AND(P8&gt;=zakresy_produkcyjne!I$2,P8&lt;=zakresy_produkcyjne!I$3)</f>
        <v>0</v>
      </c>
      <c r="AR8" s="5" t="b">
        <f>AND(Q8&gt;=zakresy_produkcyjne!J$2,Q8&lt;=zakresy_produkcyjne!J$3)</f>
        <v>1</v>
      </c>
      <c r="AS8" s="5" t="b">
        <f>AND(R8&gt;=zakresy_produkcyjne!K$2,R8&lt;=zakresy_produkcyjne!K$3)</f>
        <v>1</v>
      </c>
      <c r="AT8" s="5" t="b">
        <f>AND(S8&gt;=zakresy_produkcyjne!L$2,S8&lt;=zakresy_produkcyjne!L$3)</f>
        <v>1</v>
      </c>
      <c r="AU8" s="5" t="b">
        <f t="shared" si="2"/>
        <v>0</v>
      </c>
      <c r="AV8" s="5" t="b">
        <f t="shared" si="3"/>
        <v>0</v>
      </c>
      <c r="AW8" s="5" t="b">
        <f t="shared" si="4"/>
        <v>0</v>
      </c>
      <c r="AX8" s="5">
        <f>AJ8*zakresy_produkcyjne!B$4+AK8*zakresy_produkcyjne!C$4+AL8*zakresy_produkcyjne!D$4+AM8*zakresy_produkcyjne!E$4+AN8*zakresy_produkcyjne!F$4+AO8*zakresy_produkcyjne!G$4+AP8*zakresy_produkcyjne!H$4+AQ8*zakresy_produkcyjne!I$4+AR8*zakresy_produkcyjne!J$4+AS8*zakresy_produkcyjne!K$4+AT8*zakresy_produkcyjne!L$4</f>
        <v>54</v>
      </c>
      <c r="BK8" s="5">
        <f t="shared" si="5"/>
        <v>1032.5999999999999</v>
      </c>
      <c r="BL8" s="5">
        <f t="shared" si="6"/>
        <v>0</v>
      </c>
      <c r="BM8" s="5">
        <f t="shared" si="7"/>
        <v>15.7</v>
      </c>
      <c r="BN8" s="5">
        <f t="shared" si="8"/>
        <v>261.89999999999998</v>
      </c>
      <c r="BO8" s="5">
        <f t="shared" si="9"/>
        <v>0</v>
      </c>
      <c r="BP8" s="5">
        <f t="shared" si="10"/>
        <v>1032.5999999999999</v>
      </c>
      <c r="BQ8" s="5" t="e">
        <f>IF(T8&lt;&gt;"",POWER((#REF!*R8+#REF!)-T8,2))</f>
        <v>#REF!</v>
      </c>
    </row>
    <row r="9" spans="1:69" ht="13.9" customHeight="1" x14ac:dyDescent="0.25">
      <c r="A9" s="22">
        <v>3.52</v>
      </c>
      <c r="B9" s="22">
        <v>2.87</v>
      </c>
      <c r="C9" s="22">
        <f t="shared" si="11"/>
        <v>4.6933333333333334</v>
      </c>
      <c r="D9" s="22">
        <v>0.22</v>
      </c>
      <c r="E9" s="22">
        <v>5.0999999999999997E-2</v>
      </c>
      <c r="F9" s="22">
        <v>0.73</v>
      </c>
      <c r="G9" s="22">
        <v>1.55</v>
      </c>
      <c r="H9" s="22">
        <v>0</v>
      </c>
      <c r="I9" s="22">
        <v>1.7000000000000001E-2</v>
      </c>
      <c r="J9" s="22">
        <v>0.65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890</v>
      </c>
      <c r="Q9" s="22">
        <v>120</v>
      </c>
      <c r="R9" s="22">
        <v>350</v>
      </c>
      <c r="S9" s="22">
        <v>120</v>
      </c>
      <c r="T9" s="22">
        <v>1168.8</v>
      </c>
      <c r="U9" s="23"/>
      <c r="V9" s="22">
        <v>12.3</v>
      </c>
      <c r="W9" s="22">
        <v>345.91265401992899</v>
      </c>
      <c r="X9" s="22"/>
      <c r="Y9" s="22"/>
      <c r="Z9" s="24">
        <v>2</v>
      </c>
      <c r="AA9" s="25"/>
      <c r="AB9" s="25">
        <v>37.212517113325397</v>
      </c>
      <c r="AC9" s="25"/>
      <c r="AD9" s="25"/>
      <c r="AE9" s="25"/>
      <c r="AF9" s="25"/>
      <c r="AG9" s="5" t="b">
        <f t="shared" si="0"/>
        <v>0</v>
      </c>
      <c r="AH9" s="5">
        <v>25</v>
      </c>
      <c r="AI9" s="5">
        <f t="shared" si="1"/>
        <v>1</v>
      </c>
      <c r="AJ9" s="5" t="b">
        <f>AND(A9&gt;=zakresy_produkcyjne!B$2,A9&lt;=zakresy_produkcyjne!B$3)</f>
        <v>1</v>
      </c>
      <c r="AK9" s="5" t="b">
        <f>AND(B9&gt;=zakresy_produkcyjne!C$2,B9&lt;=zakresy_produkcyjne!C$3)</f>
        <v>0</v>
      </c>
      <c r="AL9" s="5" t="b">
        <f>AND(D9&gt;=zakresy_produkcyjne!D$2,D9&lt;=zakresy_produkcyjne!D$3)</f>
        <v>1</v>
      </c>
      <c r="AM9" s="5" t="b">
        <f>AND(E9&gt;=zakresy_produkcyjne!E$2,E9&lt;=zakresy_produkcyjne!E$3)</f>
        <v>1</v>
      </c>
      <c r="AN9" s="5" t="b">
        <f>AND(F9&gt;=zakresy_produkcyjne!F$2,F9&lt;=zakresy_produkcyjne!F$3)</f>
        <v>1</v>
      </c>
      <c r="AO9" s="5" t="b">
        <f>AND(G9&gt;=zakresy_produkcyjne!G$2,G9&lt;=zakresy_produkcyjne!G$3)</f>
        <v>1</v>
      </c>
      <c r="AP9" s="5" t="b">
        <f>AND(H9&gt;=zakresy_produkcyjne!H$2,H9&lt;=zakresy_produkcyjne!H$3)</f>
        <v>1</v>
      </c>
      <c r="AQ9" s="5" t="b">
        <f>AND(P9&gt;=zakresy_produkcyjne!I$2,P9&lt;=zakresy_produkcyjne!I$3)</f>
        <v>1</v>
      </c>
      <c r="AR9" s="5" t="b">
        <f>AND(Q9&gt;=zakresy_produkcyjne!J$2,Q9&lt;=zakresy_produkcyjne!J$3)</f>
        <v>1</v>
      </c>
      <c r="AS9" s="5" t="b">
        <f>AND(R9&gt;=zakresy_produkcyjne!K$2,R9&lt;=zakresy_produkcyjne!K$3)</f>
        <v>1</v>
      </c>
      <c r="AT9" s="5" t="b">
        <f>AND(S9&gt;=zakresy_produkcyjne!L$2,S9&lt;=zakresy_produkcyjne!L$3)</f>
        <v>1</v>
      </c>
      <c r="AU9" s="5" t="b">
        <f t="shared" si="2"/>
        <v>0</v>
      </c>
      <c r="AV9" s="5" t="b">
        <f t="shared" si="3"/>
        <v>1</v>
      </c>
      <c r="AW9" s="5" t="b">
        <f t="shared" si="4"/>
        <v>0</v>
      </c>
      <c r="AX9" s="5">
        <f>AJ9*zakresy_produkcyjne!B$4+AK9*zakresy_produkcyjne!C$4+AL9*zakresy_produkcyjne!D$4+AM9*zakresy_produkcyjne!E$4+AN9*zakresy_produkcyjne!F$4+AO9*zakresy_produkcyjne!G$4+AP9*zakresy_produkcyjne!H$4+AQ9*zakresy_produkcyjne!I$4+AR9*zakresy_produkcyjne!J$4+AS9*zakresy_produkcyjne!K$4+AT9*zakresy_produkcyjne!L$4</f>
        <v>63</v>
      </c>
      <c r="BK9" s="5">
        <f t="shared" si="5"/>
        <v>1168.8</v>
      </c>
      <c r="BL9" s="5">
        <f t="shared" si="6"/>
        <v>0</v>
      </c>
      <c r="BM9" s="5">
        <f t="shared" si="7"/>
        <v>12.3</v>
      </c>
      <c r="BN9" s="5">
        <f t="shared" si="8"/>
        <v>345.91265401992899</v>
      </c>
      <c r="BO9" s="5">
        <f t="shared" si="9"/>
        <v>0</v>
      </c>
      <c r="BP9" s="5">
        <f t="shared" si="10"/>
        <v>1168.8</v>
      </c>
      <c r="BQ9" s="5" t="e">
        <f>IF(T9&lt;&gt;"",POWER((#REF!*R9+#REF!)-T9,2))</f>
        <v>#REF!</v>
      </c>
    </row>
    <row r="10" spans="1:69" ht="13.9" customHeight="1" x14ac:dyDescent="0.25">
      <c r="A10" s="22">
        <v>3.52</v>
      </c>
      <c r="B10" s="22">
        <v>2.87</v>
      </c>
      <c r="C10" s="22">
        <f t="shared" si="11"/>
        <v>4.6933333333333334</v>
      </c>
      <c r="D10" s="22">
        <v>0.22</v>
      </c>
      <c r="E10" s="22">
        <v>5.0999999999999997E-2</v>
      </c>
      <c r="F10" s="22">
        <v>0.73</v>
      </c>
      <c r="G10" s="22">
        <v>1.55</v>
      </c>
      <c r="H10" s="22">
        <v>0</v>
      </c>
      <c r="I10" s="22">
        <v>1.7000000000000001E-2</v>
      </c>
      <c r="J10" s="22">
        <v>0.65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880</v>
      </c>
      <c r="Q10" s="22">
        <v>120</v>
      </c>
      <c r="R10" s="22">
        <v>340</v>
      </c>
      <c r="S10" s="22">
        <v>120</v>
      </c>
      <c r="T10" s="22">
        <v>1002.7</v>
      </c>
      <c r="U10" s="23"/>
      <c r="V10" s="22">
        <v>9.6999999999999993</v>
      </c>
      <c r="W10" s="22">
        <v>295.18024179039401</v>
      </c>
      <c r="X10" s="22"/>
      <c r="Y10" s="22"/>
      <c r="Z10" s="24">
        <v>2</v>
      </c>
      <c r="AA10" s="25"/>
      <c r="AB10" s="25">
        <v>31.168605970056301</v>
      </c>
      <c r="AC10" s="25"/>
      <c r="AD10" s="25"/>
      <c r="AE10" s="25"/>
      <c r="AF10" s="25"/>
      <c r="AG10" s="5" t="b">
        <f t="shared" si="0"/>
        <v>0</v>
      </c>
      <c r="AH10" s="5">
        <v>25</v>
      </c>
      <c r="AI10" s="5">
        <f t="shared" si="1"/>
        <v>1</v>
      </c>
      <c r="AJ10" s="5" t="b">
        <f>AND(A10&gt;=zakresy_produkcyjne!B$2,A10&lt;=zakresy_produkcyjne!B$3)</f>
        <v>1</v>
      </c>
      <c r="AK10" s="5" t="b">
        <f>AND(B10&gt;=zakresy_produkcyjne!C$2,B10&lt;=zakresy_produkcyjne!C$3)</f>
        <v>0</v>
      </c>
      <c r="AL10" s="5" t="b">
        <f>AND(D10&gt;=zakresy_produkcyjne!D$2,D10&lt;=zakresy_produkcyjne!D$3)</f>
        <v>1</v>
      </c>
      <c r="AM10" s="5" t="b">
        <f>AND(E10&gt;=zakresy_produkcyjne!E$2,E10&lt;=zakresy_produkcyjne!E$3)</f>
        <v>1</v>
      </c>
      <c r="AN10" s="5" t="b">
        <f>AND(F10&gt;=zakresy_produkcyjne!F$2,F10&lt;=zakresy_produkcyjne!F$3)</f>
        <v>1</v>
      </c>
      <c r="AO10" s="5" t="b">
        <f>AND(G10&gt;=zakresy_produkcyjne!G$2,G10&lt;=zakresy_produkcyjne!G$3)</f>
        <v>1</v>
      </c>
      <c r="AP10" s="5" t="b">
        <f>AND(H10&gt;=zakresy_produkcyjne!H$2,H10&lt;=zakresy_produkcyjne!H$3)</f>
        <v>1</v>
      </c>
      <c r="AQ10" s="5" t="b">
        <f>AND(P10&gt;=zakresy_produkcyjne!I$2,P10&lt;=zakresy_produkcyjne!I$3)</f>
        <v>1</v>
      </c>
      <c r="AR10" s="5" t="b">
        <f>AND(Q10&gt;=zakresy_produkcyjne!J$2,Q10&lt;=zakresy_produkcyjne!J$3)</f>
        <v>1</v>
      </c>
      <c r="AS10" s="5" t="b">
        <f>AND(R10&gt;=zakresy_produkcyjne!K$2,R10&lt;=zakresy_produkcyjne!K$3)</f>
        <v>1</v>
      </c>
      <c r="AT10" s="5" t="b">
        <f>AND(S10&gt;=zakresy_produkcyjne!L$2,S10&lt;=zakresy_produkcyjne!L$3)</f>
        <v>1</v>
      </c>
      <c r="AU10" s="5" t="b">
        <f t="shared" si="2"/>
        <v>0</v>
      </c>
      <c r="AV10" s="5" t="b">
        <f t="shared" si="3"/>
        <v>1</v>
      </c>
      <c r="AW10" s="5" t="b">
        <f t="shared" si="4"/>
        <v>0</v>
      </c>
      <c r="AX10" s="5">
        <f>AJ10*zakresy_produkcyjne!B$4+AK10*zakresy_produkcyjne!C$4+AL10*zakresy_produkcyjne!D$4+AM10*zakresy_produkcyjne!E$4+AN10*zakresy_produkcyjne!F$4+AO10*zakresy_produkcyjne!G$4+AP10*zakresy_produkcyjne!H$4+AQ10*zakresy_produkcyjne!I$4+AR10*zakresy_produkcyjne!J$4+AS10*zakresy_produkcyjne!K$4+AT10*zakresy_produkcyjne!L$4</f>
        <v>63</v>
      </c>
      <c r="BK10" s="5">
        <f t="shared" si="5"/>
        <v>1002.7</v>
      </c>
      <c r="BL10" s="5">
        <f t="shared" si="6"/>
        <v>0</v>
      </c>
      <c r="BM10" s="5">
        <f t="shared" si="7"/>
        <v>9.6999999999999993</v>
      </c>
      <c r="BN10" s="5">
        <f t="shared" si="8"/>
        <v>295.18024179039401</v>
      </c>
      <c r="BO10" s="5">
        <f t="shared" si="9"/>
        <v>0</v>
      </c>
      <c r="BP10" s="5">
        <f t="shared" si="10"/>
        <v>1002.7</v>
      </c>
      <c r="BQ10" s="5" t="e">
        <f>IF(T10&lt;&gt;"",POWER((#REF!*R10+#REF!)-T10,2))</f>
        <v>#REF!</v>
      </c>
    </row>
    <row r="11" spans="1:69" ht="13.9" customHeight="1" x14ac:dyDescent="0.25">
      <c r="A11" s="22">
        <v>3.52</v>
      </c>
      <c r="B11" s="22">
        <v>2.87</v>
      </c>
      <c r="C11" s="22">
        <f t="shared" si="11"/>
        <v>4.6933333333333334</v>
      </c>
      <c r="D11" s="22">
        <v>0.22</v>
      </c>
      <c r="E11" s="22">
        <v>5.0999999999999997E-2</v>
      </c>
      <c r="F11" s="22">
        <v>0.73</v>
      </c>
      <c r="G11" s="22">
        <v>1.55</v>
      </c>
      <c r="H11" s="22">
        <v>0</v>
      </c>
      <c r="I11" s="22">
        <v>1.7000000000000001E-2</v>
      </c>
      <c r="J11" s="22">
        <v>0.65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900</v>
      </c>
      <c r="Q11" s="22">
        <v>120</v>
      </c>
      <c r="R11" s="22">
        <v>330</v>
      </c>
      <c r="S11" s="22">
        <v>120</v>
      </c>
      <c r="T11" s="22">
        <v>1259.7</v>
      </c>
      <c r="U11" s="23"/>
      <c r="V11" s="22">
        <v>13.4</v>
      </c>
      <c r="W11" s="22">
        <v>367.55908657674399</v>
      </c>
      <c r="X11" s="22"/>
      <c r="Y11" s="22"/>
      <c r="Z11" s="24">
        <v>2</v>
      </c>
      <c r="AA11" s="25"/>
      <c r="AB11" s="25">
        <v>39.655908657674402</v>
      </c>
      <c r="AC11" s="25"/>
      <c r="AD11" s="25"/>
      <c r="AE11" s="25"/>
      <c r="AF11" s="25"/>
      <c r="AG11" s="5" t="b">
        <f t="shared" si="0"/>
        <v>0</v>
      </c>
      <c r="AH11" s="5">
        <v>25</v>
      </c>
      <c r="AI11" s="5">
        <f t="shared" si="1"/>
        <v>1</v>
      </c>
      <c r="AJ11" s="5" t="b">
        <f>AND(A11&gt;=zakresy_produkcyjne!B$2,A11&lt;=zakresy_produkcyjne!B$3)</f>
        <v>1</v>
      </c>
      <c r="AK11" s="5" t="b">
        <f>AND(B11&gt;=zakresy_produkcyjne!C$2,B11&lt;=zakresy_produkcyjne!C$3)</f>
        <v>0</v>
      </c>
      <c r="AL11" s="5" t="b">
        <f>AND(D11&gt;=zakresy_produkcyjne!D$2,D11&lt;=zakresy_produkcyjne!D$3)</f>
        <v>1</v>
      </c>
      <c r="AM11" s="5" t="b">
        <f>AND(E11&gt;=zakresy_produkcyjne!E$2,E11&lt;=zakresy_produkcyjne!E$3)</f>
        <v>1</v>
      </c>
      <c r="AN11" s="5" t="b">
        <f>AND(F11&gt;=zakresy_produkcyjne!F$2,F11&lt;=zakresy_produkcyjne!F$3)</f>
        <v>1</v>
      </c>
      <c r="AO11" s="5" t="b">
        <f>AND(G11&gt;=zakresy_produkcyjne!G$2,G11&lt;=zakresy_produkcyjne!G$3)</f>
        <v>1</v>
      </c>
      <c r="AP11" s="5" t="b">
        <f>AND(H11&gt;=zakresy_produkcyjne!H$2,H11&lt;=zakresy_produkcyjne!H$3)</f>
        <v>1</v>
      </c>
      <c r="AQ11" s="5" t="b">
        <f>AND(P11&gt;=zakresy_produkcyjne!I$2,P11&lt;=zakresy_produkcyjne!I$3)</f>
        <v>1</v>
      </c>
      <c r="AR11" s="5" t="b">
        <f>AND(Q11&gt;=zakresy_produkcyjne!J$2,Q11&lt;=zakresy_produkcyjne!J$3)</f>
        <v>1</v>
      </c>
      <c r="AS11" s="5" t="b">
        <f>AND(R11&gt;=zakresy_produkcyjne!K$2,R11&lt;=zakresy_produkcyjne!K$3)</f>
        <v>1</v>
      </c>
      <c r="AT11" s="5" t="b">
        <f>AND(S11&gt;=zakresy_produkcyjne!L$2,S11&lt;=zakresy_produkcyjne!L$3)</f>
        <v>1</v>
      </c>
      <c r="AU11" s="5" t="b">
        <f t="shared" si="2"/>
        <v>0</v>
      </c>
      <c r="AV11" s="5" t="b">
        <f t="shared" si="3"/>
        <v>1</v>
      </c>
      <c r="AW11" s="5" t="b">
        <f t="shared" si="4"/>
        <v>0</v>
      </c>
      <c r="AX11" s="5">
        <f>AJ11*zakresy_produkcyjne!B$4+AK11*zakresy_produkcyjne!C$4+AL11*zakresy_produkcyjne!D$4+AM11*zakresy_produkcyjne!E$4+AN11*zakresy_produkcyjne!F$4+AO11*zakresy_produkcyjne!G$4+AP11*zakresy_produkcyjne!H$4+AQ11*zakresy_produkcyjne!I$4+AR11*zakresy_produkcyjne!J$4+AS11*zakresy_produkcyjne!K$4+AT11*zakresy_produkcyjne!L$4</f>
        <v>63</v>
      </c>
      <c r="BK11" s="5">
        <f t="shared" si="5"/>
        <v>1259.7</v>
      </c>
      <c r="BL11" s="5">
        <f t="shared" si="6"/>
        <v>0</v>
      </c>
      <c r="BM11" s="5">
        <f t="shared" si="7"/>
        <v>13.4</v>
      </c>
      <c r="BN11" s="5">
        <f t="shared" si="8"/>
        <v>367.55908657674399</v>
      </c>
      <c r="BO11" s="5">
        <f t="shared" si="9"/>
        <v>0</v>
      </c>
      <c r="BP11" s="5">
        <f t="shared" si="10"/>
        <v>1259.7</v>
      </c>
      <c r="BQ11" s="5" t="e">
        <f>IF(T11&lt;&gt;"",POWER((#REF!*R11+#REF!)-T11,2))</f>
        <v>#REF!</v>
      </c>
    </row>
    <row r="12" spans="1:69" ht="13.9" customHeight="1" x14ac:dyDescent="0.25">
      <c r="A12" s="22">
        <v>3.52</v>
      </c>
      <c r="B12" s="22">
        <v>2.87</v>
      </c>
      <c r="C12" s="22">
        <f t="shared" si="11"/>
        <v>4.6933333333333334</v>
      </c>
      <c r="D12" s="22">
        <v>0.22</v>
      </c>
      <c r="E12" s="22">
        <v>5.0999999999999997E-2</v>
      </c>
      <c r="F12" s="22">
        <v>0.73</v>
      </c>
      <c r="G12" s="22">
        <v>1.55</v>
      </c>
      <c r="H12" s="22">
        <v>0</v>
      </c>
      <c r="I12" s="22">
        <v>1.7000000000000001E-2</v>
      </c>
      <c r="J12" s="22">
        <v>0.65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910</v>
      </c>
      <c r="Q12" s="22">
        <v>120</v>
      </c>
      <c r="R12" s="22">
        <v>320</v>
      </c>
      <c r="S12" s="22">
        <v>120</v>
      </c>
      <c r="T12" s="22">
        <v>1310</v>
      </c>
      <c r="U12" s="23"/>
      <c r="V12" s="22">
        <v>7.7</v>
      </c>
      <c r="W12" s="22">
        <v>363.62316832797399</v>
      </c>
      <c r="X12" s="22"/>
      <c r="Y12" s="22"/>
      <c r="Z12" s="24">
        <v>2</v>
      </c>
      <c r="AA12" s="25"/>
      <c r="AB12" s="25">
        <v>39.180352036441597</v>
      </c>
      <c r="AC12" s="25"/>
      <c r="AD12" s="25"/>
      <c r="AE12" s="25"/>
      <c r="AF12" s="25"/>
      <c r="AG12" s="5" t="b">
        <f t="shared" si="0"/>
        <v>0</v>
      </c>
      <c r="AH12" s="5">
        <v>25</v>
      </c>
      <c r="AI12" s="5">
        <f t="shared" si="1"/>
        <v>1</v>
      </c>
      <c r="AJ12" s="5" t="b">
        <f>AND(A12&gt;=zakresy_produkcyjne!B$2,A12&lt;=zakresy_produkcyjne!B$3)</f>
        <v>1</v>
      </c>
      <c r="AK12" s="5" t="b">
        <f>AND(B12&gt;=zakresy_produkcyjne!C$2,B12&lt;=zakresy_produkcyjne!C$3)</f>
        <v>0</v>
      </c>
      <c r="AL12" s="5" t="b">
        <f>AND(D12&gt;=zakresy_produkcyjne!D$2,D12&lt;=zakresy_produkcyjne!D$3)</f>
        <v>1</v>
      </c>
      <c r="AM12" s="5" t="b">
        <f>AND(E12&gt;=zakresy_produkcyjne!E$2,E12&lt;=zakresy_produkcyjne!E$3)</f>
        <v>1</v>
      </c>
      <c r="AN12" s="5" t="b">
        <f>AND(F12&gt;=zakresy_produkcyjne!F$2,F12&lt;=zakresy_produkcyjne!F$3)</f>
        <v>1</v>
      </c>
      <c r="AO12" s="5" t="b">
        <f>AND(G12&gt;=zakresy_produkcyjne!G$2,G12&lt;=zakresy_produkcyjne!G$3)</f>
        <v>1</v>
      </c>
      <c r="AP12" s="5" t="b">
        <f>AND(H12&gt;=zakresy_produkcyjne!H$2,H12&lt;=zakresy_produkcyjne!H$3)</f>
        <v>1</v>
      </c>
      <c r="AQ12" s="5" t="b">
        <f>AND(P12&gt;=zakresy_produkcyjne!I$2,P12&lt;=zakresy_produkcyjne!I$3)</f>
        <v>1</v>
      </c>
      <c r="AR12" s="5" t="b">
        <f>AND(Q12&gt;=zakresy_produkcyjne!J$2,Q12&lt;=zakresy_produkcyjne!J$3)</f>
        <v>1</v>
      </c>
      <c r="AS12" s="5" t="b">
        <f>AND(R12&gt;=zakresy_produkcyjne!K$2,R12&lt;=zakresy_produkcyjne!K$3)</f>
        <v>1</v>
      </c>
      <c r="AT12" s="5" t="b">
        <f>AND(S12&gt;=zakresy_produkcyjne!L$2,S12&lt;=zakresy_produkcyjne!L$3)</f>
        <v>1</v>
      </c>
      <c r="AU12" s="5" t="b">
        <f t="shared" si="2"/>
        <v>0</v>
      </c>
      <c r="AV12" s="5" t="b">
        <f t="shared" si="3"/>
        <v>1</v>
      </c>
      <c r="AW12" s="5" t="b">
        <f t="shared" si="4"/>
        <v>0</v>
      </c>
      <c r="AX12" s="5">
        <f>AJ12*zakresy_produkcyjne!B$4+AK12*zakresy_produkcyjne!C$4+AL12*zakresy_produkcyjne!D$4+AM12*zakresy_produkcyjne!E$4+AN12*zakresy_produkcyjne!F$4+AO12*zakresy_produkcyjne!G$4+AP12*zakresy_produkcyjne!H$4+AQ12*zakresy_produkcyjne!I$4+AR12*zakresy_produkcyjne!J$4+AS12*zakresy_produkcyjne!K$4+AT12*zakresy_produkcyjne!L$4</f>
        <v>63</v>
      </c>
      <c r="BK12" s="5">
        <f t="shared" si="5"/>
        <v>1310</v>
      </c>
      <c r="BL12" s="5">
        <f t="shared" si="6"/>
        <v>0</v>
      </c>
      <c r="BM12" s="5">
        <f t="shared" si="7"/>
        <v>7.7</v>
      </c>
      <c r="BN12" s="5">
        <f t="shared" si="8"/>
        <v>363.62316832797399</v>
      </c>
      <c r="BO12" s="5">
        <f t="shared" si="9"/>
        <v>0</v>
      </c>
      <c r="BP12" s="5">
        <f t="shared" si="10"/>
        <v>1310</v>
      </c>
      <c r="BQ12" s="5" t="e">
        <f>IF(T12&lt;&gt;"",POWER((#REF!*R12+#REF!)-T12,2))</f>
        <v>#REF!</v>
      </c>
    </row>
    <row r="13" spans="1:69" ht="13.9" customHeight="1" x14ac:dyDescent="0.25">
      <c r="A13" s="22">
        <v>3.52</v>
      </c>
      <c r="B13" s="22">
        <v>2.87</v>
      </c>
      <c r="C13" s="22">
        <f t="shared" si="11"/>
        <v>4.6933333333333334</v>
      </c>
      <c r="D13" s="22">
        <v>0.22</v>
      </c>
      <c r="E13" s="22">
        <v>5.0999999999999997E-2</v>
      </c>
      <c r="F13" s="22">
        <v>0.73</v>
      </c>
      <c r="G13" s="22">
        <v>1.55</v>
      </c>
      <c r="H13" s="22">
        <v>0</v>
      </c>
      <c r="I13" s="22">
        <v>1.7000000000000001E-2</v>
      </c>
      <c r="J13" s="22">
        <v>0.65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950</v>
      </c>
      <c r="Q13" s="22">
        <v>120</v>
      </c>
      <c r="R13" s="22">
        <v>290</v>
      </c>
      <c r="S13" s="22">
        <v>180</v>
      </c>
      <c r="T13" s="22">
        <v>1428.6</v>
      </c>
      <c r="U13" s="23"/>
      <c r="V13" s="22">
        <v>5.7</v>
      </c>
      <c r="W13" s="22">
        <v>393.84106661809699</v>
      </c>
      <c r="X13" s="22"/>
      <c r="Y13" s="22"/>
      <c r="Z13" s="24">
        <v>2</v>
      </c>
      <c r="AA13" s="25"/>
      <c r="AB13" s="25">
        <v>42.384106661809703</v>
      </c>
      <c r="AC13" s="25"/>
      <c r="AD13" s="25"/>
      <c r="AE13" s="25"/>
      <c r="AF13" s="25"/>
      <c r="AG13" s="5" t="b">
        <f t="shared" si="0"/>
        <v>0</v>
      </c>
      <c r="AH13" s="5">
        <v>25</v>
      </c>
      <c r="AI13" s="5">
        <f t="shared" si="1"/>
        <v>1</v>
      </c>
      <c r="AJ13" s="5" t="b">
        <f>AND(A13&gt;=zakresy_produkcyjne!B$2,A13&lt;=zakresy_produkcyjne!B$3)</f>
        <v>1</v>
      </c>
      <c r="AK13" s="5" t="b">
        <f>AND(B13&gt;=zakresy_produkcyjne!C$2,B13&lt;=zakresy_produkcyjne!C$3)</f>
        <v>0</v>
      </c>
      <c r="AL13" s="5" t="b">
        <f>AND(D13&gt;=zakresy_produkcyjne!D$2,D13&lt;=zakresy_produkcyjne!D$3)</f>
        <v>1</v>
      </c>
      <c r="AM13" s="5" t="b">
        <f>AND(E13&gt;=zakresy_produkcyjne!E$2,E13&lt;=zakresy_produkcyjne!E$3)</f>
        <v>1</v>
      </c>
      <c r="AN13" s="5" t="b">
        <f>AND(F13&gt;=zakresy_produkcyjne!F$2,F13&lt;=zakresy_produkcyjne!F$3)</f>
        <v>1</v>
      </c>
      <c r="AO13" s="5" t="b">
        <f>AND(G13&gt;=zakresy_produkcyjne!G$2,G13&lt;=zakresy_produkcyjne!G$3)</f>
        <v>1</v>
      </c>
      <c r="AP13" s="5" t="b">
        <f>AND(H13&gt;=zakresy_produkcyjne!H$2,H13&lt;=zakresy_produkcyjne!H$3)</f>
        <v>1</v>
      </c>
      <c r="AQ13" s="5" t="b">
        <f>AND(P13&gt;=zakresy_produkcyjne!I$2,P13&lt;=zakresy_produkcyjne!I$3)</f>
        <v>1</v>
      </c>
      <c r="AR13" s="5" t="b">
        <f>AND(Q13&gt;=zakresy_produkcyjne!J$2,Q13&lt;=zakresy_produkcyjne!J$3)</f>
        <v>1</v>
      </c>
      <c r="AS13" s="5" t="b">
        <f>AND(R13&gt;=zakresy_produkcyjne!K$2,R13&lt;=zakresy_produkcyjne!K$3)</f>
        <v>1</v>
      </c>
      <c r="AT13" s="5" t="b">
        <f>AND(S13&gt;=zakresy_produkcyjne!L$2,S13&lt;=zakresy_produkcyjne!L$3)</f>
        <v>1</v>
      </c>
      <c r="AU13" s="5" t="b">
        <f t="shared" si="2"/>
        <v>0</v>
      </c>
      <c r="AV13" s="5" t="b">
        <f t="shared" si="3"/>
        <v>1</v>
      </c>
      <c r="AW13" s="5" t="b">
        <f t="shared" si="4"/>
        <v>0</v>
      </c>
      <c r="AX13" s="5">
        <f>AJ13*zakresy_produkcyjne!B$4+AK13*zakresy_produkcyjne!C$4+AL13*zakresy_produkcyjne!D$4+AM13*zakresy_produkcyjne!E$4+AN13*zakresy_produkcyjne!F$4+AO13*zakresy_produkcyjne!G$4+AP13*zakresy_produkcyjne!H$4+AQ13*zakresy_produkcyjne!I$4+AR13*zakresy_produkcyjne!J$4+AS13*zakresy_produkcyjne!K$4+AT13*zakresy_produkcyjne!L$4</f>
        <v>63</v>
      </c>
      <c r="BK13" s="5">
        <f t="shared" si="5"/>
        <v>1428.6</v>
      </c>
      <c r="BL13" s="5">
        <f t="shared" si="6"/>
        <v>0</v>
      </c>
      <c r="BM13" s="5">
        <f t="shared" si="7"/>
        <v>5.7</v>
      </c>
      <c r="BN13" s="5">
        <f t="shared" si="8"/>
        <v>393.84106661809699</v>
      </c>
      <c r="BO13" s="5">
        <f t="shared" si="9"/>
        <v>0</v>
      </c>
      <c r="BP13" s="5">
        <f t="shared" si="10"/>
        <v>1428.6</v>
      </c>
      <c r="BQ13" s="5" t="e">
        <f>IF(T13&lt;&gt;"",POWER((#REF!*R13+#REF!)-T13,2))</f>
        <v>#REF!</v>
      </c>
    </row>
    <row r="14" spans="1:69" ht="13.9" customHeight="1" x14ac:dyDescent="0.25">
      <c r="A14" s="22">
        <v>3.52</v>
      </c>
      <c r="B14" s="22">
        <v>2.87</v>
      </c>
      <c r="C14" s="22">
        <f t="shared" si="11"/>
        <v>4.6933333333333334</v>
      </c>
      <c r="D14" s="22">
        <v>0.22</v>
      </c>
      <c r="E14" s="22">
        <v>5.0999999999999997E-2</v>
      </c>
      <c r="F14" s="22">
        <v>0.73</v>
      </c>
      <c r="G14" s="22">
        <v>1.55</v>
      </c>
      <c r="H14" s="22">
        <v>0</v>
      </c>
      <c r="I14" s="22">
        <v>1.7000000000000001E-2</v>
      </c>
      <c r="J14" s="22">
        <v>0.65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940</v>
      </c>
      <c r="Q14" s="22">
        <v>120</v>
      </c>
      <c r="R14" s="22">
        <v>280</v>
      </c>
      <c r="S14" s="22">
        <v>180</v>
      </c>
      <c r="T14" s="22">
        <v>1425.5</v>
      </c>
      <c r="U14" s="23"/>
      <c r="V14" s="22">
        <v>4.9000000000000004</v>
      </c>
      <c r="W14" s="22">
        <v>402.24374638333899</v>
      </c>
      <c r="X14" s="22"/>
      <c r="Y14" s="22"/>
      <c r="Z14" s="24">
        <v>2</v>
      </c>
      <c r="AA14" s="25"/>
      <c r="AB14" s="25">
        <v>43.249305153704299</v>
      </c>
      <c r="AC14" s="25"/>
      <c r="AD14" s="25"/>
      <c r="AE14" s="25"/>
      <c r="AF14" s="25"/>
      <c r="AG14" s="5" t="b">
        <f t="shared" si="0"/>
        <v>0</v>
      </c>
      <c r="AH14" s="5">
        <v>25</v>
      </c>
      <c r="AI14" s="5">
        <f t="shared" si="1"/>
        <v>1</v>
      </c>
      <c r="AJ14" s="5" t="b">
        <f>AND(A14&gt;=zakresy_produkcyjne!B$2,A14&lt;=zakresy_produkcyjne!B$3)</f>
        <v>1</v>
      </c>
      <c r="AK14" s="5" t="b">
        <f>AND(B14&gt;=zakresy_produkcyjne!C$2,B14&lt;=zakresy_produkcyjne!C$3)</f>
        <v>0</v>
      </c>
      <c r="AL14" s="5" t="b">
        <f>AND(D14&gt;=zakresy_produkcyjne!D$2,D14&lt;=zakresy_produkcyjne!D$3)</f>
        <v>1</v>
      </c>
      <c r="AM14" s="5" t="b">
        <f>AND(E14&gt;=zakresy_produkcyjne!E$2,E14&lt;=zakresy_produkcyjne!E$3)</f>
        <v>1</v>
      </c>
      <c r="AN14" s="5" t="b">
        <f>AND(F14&gt;=zakresy_produkcyjne!F$2,F14&lt;=zakresy_produkcyjne!F$3)</f>
        <v>1</v>
      </c>
      <c r="AO14" s="5" t="b">
        <f>AND(G14&gt;=zakresy_produkcyjne!G$2,G14&lt;=zakresy_produkcyjne!G$3)</f>
        <v>1</v>
      </c>
      <c r="AP14" s="5" t="b">
        <f>AND(H14&gt;=zakresy_produkcyjne!H$2,H14&lt;=zakresy_produkcyjne!H$3)</f>
        <v>1</v>
      </c>
      <c r="AQ14" s="5" t="b">
        <f>AND(P14&gt;=zakresy_produkcyjne!I$2,P14&lt;=zakresy_produkcyjne!I$3)</f>
        <v>1</v>
      </c>
      <c r="AR14" s="5" t="b">
        <f>AND(Q14&gt;=zakresy_produkcyjne!J$2,Q14&lt;=zakresy_produkcyjne!J$3)</f>
        <v>1</v>
      </c>
      <c r="AS14" s="5" t="b">
        <f>AND(R14&gt;=zakresy_produkcyjne!K$2,R14&lt;=zakresy_produkcyjne!K$3)</f>
        <v>1</v>
      </c>
      <c r="AT14" s="5" t="b">
        <f>AND(S14&gt;=zakresy_produkcyjne!L$2,S14&lt;=zakresy_produkcyjne!L$3)</f>
        <v>1</v>
      </c>
      <c r="AU14" s="5" t="b">
        <f t="shared" si="2"/>
        <v>0</v>
      </c>
      <c r="AV14" s="5" t="b">
        <f t="shared" si="3"/>
        <v>1</v>
      </c>
      <c r="AW14" s="5" t="b">
        <f t="shared" si="4"/>
        <v>0</v>
      </c>
      <c r="AX14" s="5">
        <f>AJ14*zakresy_produkcyjne!B$4+AK14*zakresy_produkcyjne!C$4+AL14*zakresy_produkcyjne!D$4+AM14*zakresy_produkcyjne!E$4+AN14*zakresy_produkcyjne!F$4+AO14*zakresy_produkcyjne!G$4+AP14*zakresy_produkcyjne!H$4+AQ14*zakresy_produkcyjne!I$4+AR14*zakresy_produkcyjne!J$4+AS14*zakresy_produkcyjne!K$4+AT14*zakresy_produkcyjne!L$4</f>
        <v>63</v>
      </c>
      <c r="BK14" s="5">
        <f t="shared" si="5"/>
        <v>1425.5</v>
      </c>
      <c r="BL14" s="5">
        <f t="shared" si="6"/>
        <v>0</v>
      </c>
      <c r="BM14" s="5">
        <f t="shared" si="7"/>
        <v>4.9000000000000004</v>
      </c>
      <c r="BN14" s="5">
        <f t="shared" si="8"/>
        <v>402.24374638333899</v>
      </c>
      <c r="BO14" s="5">
        <f t="shared" si="9"/>
        <v>0</v>
      </c>
      <c r="BP14" s="5">
        <f t="shared" si="10"/>
        <v>1425.5</v>
      </c>
      <c r="BQ14" s="5" t="e">
        <f>IF(T14&lt;&gt;"",POWER((#REF!*R14+#REF!)-T14,2))</f>
        <v>#REF!</v>
      </c>
    </row>
    <row r="15" spans="1:69" ht="13.9" customHeight="1" x14ac:dyDescent="0.25">
      <c r="A15" s="26">
        <v>3.65</v>
      </c>
      <c r="B15" s="26">
        <v>2.59</v>
      </c>
      <c r="C15" s="26">
        <f t="shared" si="11"/>
        <v>4.5306666666666668</v>
      </c>
      <c r="D15" s="26">
        <v>0.18</v>
      </c>
      <c r="E15" s="26">
        <v>0.06</v>
      </c>
      <c r="F15" s="26">
        <v>0</v>
      </c>
      <c r="G15" s="26">
        <v>0</v>
      </c>
      <c r="H15" s="26">
        <v>0</v>
      </c>
      <c r="I15" s="26">
        <v>1.4E-2</v>
      </c>
      <c r="J15" s="26">
        <v>5.1999999999999998E-2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900</v>
      </c>
      <c r="Q15" s="26">
        <v>60</v>
      </c>
      <c r="R15" s="26">
        <v>300</v>
      </c>
      <c r="S15" s="26">
        <v>32</v>
      </c>
      <c r="T15" s="26">
        <v>1443</v>
      </c>
      <c r="U15" s="26">
        <v>1030</v>
      </c>
      <c r="V15" s="26">
        <v>4</v>
      </c>
      <c r="W15" s="26">
        <v>376</v>
      </c>
      <c r="X15" s="27">
        <v>7.0333333333333297</v>
      </c>
      <c r="Y15" s="26">
        <f>11*X15</f>
        <v>77.366666666666632</v>
      </c>
      <c r="Z15" s="28">
        <v>3</v>
      </c>
      <c r="AA15" s="29"/>
      <c r="AB15" s="29"/>
      <c r="AC15" s="29"/>
      <c r="AD15" s="29"/>
      <c r="AE15" s="29"/>
      <c r="AF15" s="29"/>
      <c r="AG15" s="5" t="b">
        <f t="shared" si="0"/>
        <v>1</v>
      </c>
      <c r="AH15" s="5">
        <v>25</v>
      </c>
      <c r="AI15" s="5">
        <f t="shared" si="1"/>
        <v>1</v>
      </c>
      <c r="AJ15" s="5" t="b">
        <f>AND(A15&gt;=zakresy_produkcyjne!B$2,A15&lt;=zakresy_produkcyjne!B$3)</f>
        <v>0</v>
      </c>
      <c r="AK15" s="5" t="b">
        <f>AND(B15&gt;=zakresy_produkcyjne!C$2,B15&lt;=zakresy_produkcyjne!C$3)</f>
        <v>1</v>
      </c>
      <c r="AL15" s="5" t="b">
        <f>AND(D15&gt;=zakresy_produkcyjne!D$2,D15&lt;=zakresy_produkcyjne!D$3)</f>
        <v>1</v>
      </c>
      <c r="AM15" s="5" t="b">
        <f>AND(E15&gt;=zakresy_produkcyjne!E$2,E15&lt;=zakresy_produkcyjne!E$3)</f>
        <v>1</v>
      </c>
      <c r="AN15" s="5" t="b">
        <f>AND(F15&gt;=zakresy_produkcyjne!F$2,F15&lt;=zakresy_produkcyjne!F$3)</f>
        <v>1</v>
      </c>
      <c r="AO15" s="5" t="b">
        <f>AND(G15&gt;=zakresy_produkcyjne!G$2,G15&lt;=zakresy_produkcyjne!G$3)</f>
        <v>1</v>
      </c>
      <c r="AP15" s="5" t="b">
        <f>AND(H15&gt;=zakresy_produkcyjne!H$2,H15&lt;=zakresy_produkcyjne!H$3)</f>
        <v>1</v>
      </c>
      <c r="AQ15" s="5" t="b">
        <f>AND(P15&gt;=zakresy_produkcyjne!I$2,P15&lt;=zakresy_produkcyjne!I$3)</f>
        <v>1</v>
      </c>
      <c r="AR15" s="5" t="b">
        <f>AND(Q15&gt;=zakresy_produkcyjne!J$2,Q15&lt;=zakresy_produkcyjne!J$3)</f>
        <v>1</v>
      </c>
      <c r="AS15" s="5" t="b">
        <f>AND(R15&gt;=zakresy_produkcyjne!K$2,R15&lt;=zakresy_produkcyjne!K$3)</f>
        <v>1</v>
      </c>
      <c r="AT15" s="5" t="b">
        <f>AND(S15&gt;=zakresy_produkcyjne!L$2,S15&lt;=zakresy_produkcyjne!L$3)</f>
        <v>1</v>
      </c>
      <c r="AU15" s="5" t="b">
        <f t="shared" si="2"/>
        <v>0</v>
      </c>
      <c r="AV15" s="5" t="b">
        <f t="shared" si="3"/>
        <v>1</v>
      </c>
      <c r="AW15" s="5" t="b">
        <f t="shared" si="4"/>
        <v>0</v>
      </c>
      <c r="AX15" s="5">
        <f>AJ15*zakresy_produkcyjne!B$4+AK15*zakresy_produkcyjne!C$4+AL15*zakresy_produkcyjne!D$4+AM15*zakresy_produkcyjne!E$4+AN15*zakresy_produkcyjne!F$4+AO15*zakresy_produkcyjne!G$4+AP15*zakresy_produkcyjne!H$4+AQ15*zakresy_produkcyjne!I$4+AR15*zakresy_produkcyjne!J$4+AS15*zakresy_produkcyjne!K$4+AT15*zakresy_produkcyjne!L$4</f>
        <v>65</v>
      </c>
      <c r="AZ15" s="5">
        <v>507</v>
      </c>
      <c r="BB15" s="5">
        <v>12.1</v>
      </c>
      <c r="BC15" s="5" t="e">
        <f ca="1">KONWERTUJ_TWARDOSC(156,tabela_twardosci!$M$8:$M$69,tabela_twardosci!$K$8:$K$69)</f>
        <v>#NAME?</v>
      </c>
      <c r="BD15" s="5">
        <v>106</v>
      </c>
      <c r="BE15" s="5">
        <v>112</v>
      </c>
      <c r="BK15" s="5">
        <f t="shared" si="5"/>
        <v>1443</v>
      </c>
      <c r="BL15" s="5">
        <f t="shared" si="6"/>
        <v>1030</v>
      </c>
      <c r="BM15" s="5">
        <f t="shared" si="7"/>
        <v>4</v>
      </c>
      <c r="BN15" s="5">
        <f t="shared" si="8"/>
        <v>376</v>
      </c>
      <c r="BO15" s="5">
        <f t="shared" si="9"/>
        <v>77.366666666666632</v>
      </c>
      <c r="BP15" s="5">
        <f t="shared" si="10"/>
        <v>1443</v>
      </c>
      <c r="BQ15" s="5" t="e">
        <f>IF(T15&lt;&gt;"",POWER((#REF!*R15+#REF!)-T15,2))</f>
        <v>#REF!</v>
      </c>
    </row>
    <row r="16" spans="1:69" ht="13.9" customHeight="1" x14ac:dyDescent="0.25">
      <c r="A16" s="26">
        <v>3.65</v>
      </c>
      <c r="B16" s="26">
        <v>2.59</v>
      </c>
      <c r="C16" s="26">
        <f t="shared" si="11"/>
        <v>4.5306666666666668</v>
      </c>
      <c r="D16" s="26">
        <v>0.18</v>
      </c>
      <c r="E16" s="26">
        <v>0.06</v>
      </c>
      <c r="F16" s="26">
        <v>0</v>
      </c>
      <c r="G16" s="26">
        <v>0</v>
      </c>
      <c r="H16" s="26">
        <v>0</v>
      </c>
      <c r="I16" s="26">
        <v>1.4E-2</v>
      </c>
      <c r="J16" s="26">
        <v>5.1999999999999998E-2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900</v>
      </c>
      <c r="Q16" s="26">
        <v>60</v>
      </c>
      <c r="R16" s="26">
        <v>300</v>
      </c>
      <c r="S16" s="26">
        <v>64</v>
      </c>
      <c r="T16" s="26">
        <v>1462</v>
      </c>
      <c r="U16" s="26">
        <v>1146</v>
      </c>
      <c r="V16" s="26">
        <v>4</v>
      </c>
      <c r="W16" s="26">
        <v>396</v>
      </c>
      <c r="X16" s="27">
        <v>6.4666666666666703</v>
      </c>
      <c r="Y16" s="26">
        <f>11*X16</f>
        <v>71.133333333333368</v>
      </c>
      <c r="Z16" s="28">
        <v>3</v>
      </c>
      <c r="AA16" s="29"/>
      <c r="AB16" s="29"/>
      <c r="AC16" s="29"/>
      <c r="AD16" s="29"/>
      <c r="AE16" s="29"/>
      <c r="AF16" s="29"/>
      <c r="AG16" s="5" t="b">
        <f t="shared" si="0"/>
        <v>1</v>
      </c>
      <c r="AH16" s="5">
        <v>25</v>
      </c>
      <c r="AI16" s="5">
        <f t="shared" si="1"/>
        <v>1</v>
      </c>
      <c r="AJ16" s="5" t="b">
        <f>AND(A16&gt;=zakresy_produkcyjne!B$2,A16&lt;=zakresy_produkcyjne!B$3)</f>
        <v>0</v>
      </c>
      <c r="AK16" s="5" t="b">
        <f>AND(B16&gt;=zakresy_produkcyjne!C$2,B16&lt;=zakresy_produkcyjne!C$3)</f>
        <v>1</v>
      </c>
      <c r="AL16" s="5" t="b">
        <f>AND(D16&gt;=zakresy_produkcyjne!D$2,D16&lt;=zakresy_produkcyjne!D$3)</f>
        <v>1</v>
      </c>
      <c r="AM16" s="5" t="b">
        <f>AND(E16&gt;=zakresy_produkcyjne!E$2,E16&lt;=zakresy_produkcyjne!E$3)</f>
        <v>1</v>
      </c>
      <c r="AN16" s="5" t="b">
        <f>AND(F16&gt;=zakresy_produkcyjne!F$2,F16&lt;=zakresy_produkcyjne!F$3)</f>
        <v>1</v>
      </c>
      <c r="AO16" s="5" t="b">
        <f>AND(G16&gt;=zakresy_produkcyjne!G$2,G16&lt;=zakresy_produkcyjne!G$3)</f>
        <v>1</v>
      </c>
      <c r="AP16" s="5" t="b">
        <f>AND(H16&gt;=zakresy_produkcyjne!H$2,H16&lt;=zakresy_produkcyjne!H$3)</f>
        <v>1</v>
      </c>
      <c r="AQ16" s="5" t="b">
        <f>AND(P16&gt;=zakresy_produkcyjne!I$2,P16&lt;=zakresy_produkcyjne!I$3)</f>
        <v>1</v>
      </c>
      <c r="AR16" s="5" t="b">
        <f>AND(Q16&gt;=zakresy_produkcyjne!J$2,Q16&lt;=zakresy_produkcyjne!J$3)</f>
        <v>1</v>
      </c>
      <c r="AS16" s="5" t="b">
        <f>AND(R16&gt;=zakresy_produkcyjne!K$2,R16&lt;=zakresy_produkcyjne!K$3)</f>
        <v>1</v>
      </c>
      <c r="AT16" s="5" t="b">
        <f>AND(S16&gt;=zakresy_produkcyjne!L$2,S16&lt;=zakresy_produkcyjne!L$3)</f>
        <v>1</v>
      </c>
      <c r="AU16" s="5" t="b">
        <f t="shared" si="2"/>
        <v>0</v>
      </c>
      <c r="AV16" s="5" t="b">
        <f t="shared" si="3"/>
        <v>1</v>
      </c>
      <c r="AW16" s="5" t="b">
        <f t="shared" si="4"/>
        <v>0</v>
      </c>
      <c r="AX16" s="5">
        <f>AJ16*zakresy_produkcyjne!B$4+AK16*zakresy_produkcyjne!C$4+AL16*zakresy_produkcyjne!D$4+AM16*zakresy_produkcyjne!E$4+AN16*zakresy_produkcyjne!F$4+AO16*zakresy_produkcyjne!G$4+AP16*zakresy_produkcyjne!H$4+AQ16*zakresy_produkcyjne!I$4+AR16*zakresy_produkcyjne!J$4+AS16*zakresy_produkcyjne!K$4+AT16*zakresy_produkcyjne!L$4</f>
        <v>65</v>
      </c>
      <c r="AZ16" s="5">
        <v>507</v>
      </c>
      <c r="BB16" s="5">
        <v>12.1</v>
      </c>
      <c r="BC16" s="5" t="e">
        <f ca="1">KONWERTUJ_TWARDOSC(156,tabela_twardosci!$M$8:$M$69,tabela_twardosci!$K$8:$K$69)</f>
        <v>#NAME?</v>
      </c>
      <c r="BD16" s="5">
        <v>106</v>
      </c>
      <c r="BE16" s="5">
        <v>112</v>
      </c>
      <c r="BK16" s="5">
        <f t="shared" si="5"/>
        <v>1462</v>
      </c>
      <c r="BL16" s="5">
        <f t="shared" si="6"/>
        <v>1146</v>
      </c>
      <c r="BM16" s="5">
        <f t="shared" si="7"/>
        <v>4</v>
      </c>
      <c r="BN16" s="5">
        <f t="shared" si="8"/>
        <v>396</v>
      </c>
      <c r="BO16" s="5">
        <f t="shared" si="9"/>
        <v>71.133333333333368</v>
      </c>
      <c r="BP16" s="5">
        <f t="shared" si="10"/>
        <v>1462</v>
      </c>
      <c r="BQ16" s="5" t="e">
        <f>IF(T16&lt;&gt;"",POWER((#REF!*R16+#REF!)-T16,2))</f>
        <v>#REF!</v>
      </c>
    </row>
    <row r="17" spans="1:69" ht="13.9" customHeight="1" x14ac:dyDescent="0.25">
      <c r="A17" s="26">
        <v>3.65</v>
      </c>
      <c r="B17" s="26">
        <v>2.59</v>
      </c>
      <c r="C17" s="26">
        <f t="shared" si="11"/>
        <v>4.5306666666666668</v>
      </c>
      <c r="D17" s="26">
        <v>0.18</v>
      </c>
      <c r="E17" s="26">
        <v>0.06</v>
      </c>
      <c r="F17" s="26">
        <v>0</v>
      </c>
      <c r="G17" s="26">
        <v>0</v>
      </c>
      <c r="H17" s="26">
        <v>0</v>
      </c>
      <c r="I17" s="26">
        <v>1.4E-2</v>
      </c>
      <c r="J17" s="26">
        <v>5.1999999999999998E-2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900</v>
      </c>
      <c r="Q17" s="26">
        <v>60</v>
      </c>
      <c r="R17" s="26">
        <v>400</v>
      </c>
      <c r="S17" s="26">
        <v>32</v>
      </c>
      <c r="T17" s="26">
        <v>984</v>
      </c>
      <c r="U17" s="26">
        <v>711</v>
      </c>
      <c r="V17" s="26">
        <v>13</v>
      </c>
      <c r="W17" s="26">
        <v>259</v>
      </c>
      <c r="X17" s="27">
        <v>14</v>
      </c>
      <c r="Y17" s="26">
        <f>11*X17</f>
        <v>154</v>
      </c>
      <c r="Z17" s="28">
        <v>3</v>
      </c>
      <c r="AA17" s="29"/>
      <c r="AB17" s="29"/>
      <c r="AC17" s="29"/>
      <c r="AD17" s="29"/>
      <c r="AE17" s="29"/>
      <c r="AF17" s="29"/>
      <c r="AG17" s="5" t="b">
        <f t="shared" si="0"/>
        <v>1</v>
      </c>
      <c r="AH17" s="5">
        <v>25</v>
      </c>
      <c r="AI17" s="5">
        <f t="shared" si="1"/>
        <v>1</v>
      </c>
      <c r="AJ17" s="5" t="b">
        <f>AND(A17&gt;=zakresy_produkcyjne!B$2,A17&lt;=zakresy_produkcyjne!B$3)</f>
        <v>0</v>
      </c>
      <c r="AK17" s="5" t="b">
        <f>AND(B17&gt;=zakresy_produkcyjne!C$2,B17&lt;=zakresy_produkcyjne!C$3)</f>
        <v>1</v>
      </c>
      <c r="AL17" s="5" t="b">
        <f>AND(D17&gt;=zakresy_produkcyjne!D$2,D17&lt;=zakresy_produkcyjne!D$3)</f>
        <v>1</v>
      </c>
      <c r="AM17" s="5" t="b">
        <f>AND(E17&gt;=zakresy_produkcyjne!E$2,E17&lt;=zakresy_produkcyjne!E$3)</f>
        <v>1</v>
      </c>
      <c r="AN17" s="5" t="b">
        <f>AND(F17&gt;=zakresy_produkcyjne!F$2,F17&lt;=zakresy_produkcyjne!F$3)</f>
        <v>1</v>
      </c>
      <c r="AO17" s="5" t="b">
        <f>AND(G17&gt;=zakresy_produkcyjne!G$2,G17&lt;=zakresy_produkcyjne!G$3)</f>
        <v>1</v>
      </c>
      <c r="AP17" s="5" t="b">
        <f>AND(H17&gt;=zakresy_produkcyjne!H$2,H17&lt;=zakresy_produkcyjne!H$3)</f>
        <v>1</v>
      </c>
      <c r="AQ17" s="5" t="b">
        <f>AND(P17&gt;=zakresy_produkcyjne!I$2,P17&lt;=zakresy_produkcyjne!I$3)</f>
        <v>1</v>
      </c>
      <c r="AR17" s="5" t="b">
        <f>AND(Q17&gt;=zakresy_produkcyjne!J$2,Q17&lt;=zakresy_produkcyjne!J$3)</f>
        <v>1</v>
      </c>
      <c r="AS17" s="5" t="b">
        <f>AND(R17&gt;=zakresy_produkcyjne!K$2,R17&lt;=zakresy_produkcyjne!K$3)</f>
        <v>1</v>
      </c>
      <c r="AT17" s="5" t="b">
        <f>AND(S17&gt;=zakresy_produkcyjne!L$2,S17&lt;=zakresy_produkcyjne!L$3)</f>
        <v>1</v>
      </c>
      <c r="AU17" s="5" t="b">
        <f t="shared" si="2"/>
        <v>0</v>
      </c>
      <c r="AV17" s="5" t="b">
        <f t="shared" si="3"/>
        <v>1</v>
      </c>
      <c r="AW17" s="5" t="b">
        <f t="shared" si="4"/>
        <v>0</v>
      </c>
      <c r="AX17" s="5">
        <f>AJ17*zakresy_produkcyjne!B$4+AK17*zakresy_produkcyjne!C$4+AL17*zakresy_produkcyjne!D$4+AM17*zakresy_produkcyjne!E$4+AN17*zakresy_produkcyjne!F$4+AO17*zakresy_produkcyjne!G$4+AP17*zakresy_produkcyjne!H$4+AQ17*zakresy_produkcyjne!I$4+AR17*zakresy_produkcyjne!J$4+AS17*zakresy_produkcyjne!K$4+AT17*zakresy_produkcyjne!L$4</f>
        <v>65</v>
      </c>
      <c r="AZ17" s="5">
        <v>507</v>
      </c>
      <c r="BB17" s="5">
        <v>12.1</v>
      </c>
      <c r="BC17" s="5" t="e">
        <f ca="1">KONWERTUJ_TWARDOSC(156,tabela_twardosci!$M$8:$M$69,tabela_twardosci!$K$8:$K$69)</f>
        <v>#NAME?</v>
      </c>
      <c r="BD17" s="5">
        <v>106</v>
      </c>
      <c r="BE17" s="5">
        <v>112</v>
      </c>
      <c r="BK17" s="5">
        <f t="shared" si="5"/>
        <v>984</v>
      </c>
      <c r="BL17" s="5">
        <f t="shared" si="6"/>
        <v>711</v>
      </c>
      <c r="BM17" s="5">
        <f t="shared" si="7"/>
        <v>13</v>
      </c>
      <c r="BN17" s="5">
        <f t="shared" si="8"/>
        <v>259</v>
      </c>
      <c r="BO17" s="5">
        <f t="shared" si="9"/>
        <v>154</v>
      </c>
      <c r="BP17" s="5">
        <f t="shared" si="10"/>
        <v>984</v>
      </c>
      <c r="BQ17" s="5" t="e">
        <f>IF(T17&lt;&gt;"",POWER((#REF!*R17+#REF!)-T17,2))</f>
        <v>#REF!</v>
      </c>
    </row>
    <row r="18" spans="1:69" ht="13.9" customHeight="1" x14ac:dyDescent="0.25">
      <c r="A18" s="26">
        <v>3.65</v>
      </c>
      <c r="B18" s="26">
        <v>2.59</v>
      </c>
      <c r="C18" s="26">
        <f t="shared" si="11"/>
        <v>4.5306666666666668</v>
      </c>
      <c r="D18" s="26">
        <v>0.18</v>
      </c>
      <c r="E18" s="26">
        <v>0.06</v>
      </c>
      <c r="F18" s="26">
        <v>0</v>
      </c>
      <c r="G18" s="26">
        <v>0</v>
      </c>
      <c r="H18" s="26">
        <v>0</v>
      </c>
      <c r="I18" s="26">
        <v>1.4E-2</v>
      </c>
      <c r="J18" s="26">
        <v>5.1999999999999998E-2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900</v>
      </c>
      <c r="Q18" s="26">
        <v>60</v>
      </c>
      <c r="R18" s="26">
        <v>400</v>
      </c>
      <c r="S18" s="26">
        <v>64</v>
      </c>
      <c r="T18" s="26">
        <v>947</v>
      </c>
      <c r="U18" s="26">
        <v>717</v>
      </c>
      <c r="V18" s="26">
        <v>8</v>
      </c>
      <c r="W18" s="26">
        <v>258</v>
      </c>
      <c r="X18" s="27">
        <v>13</v>
      </c>
      <c r="Y18" s="26">
        <f>11*X18</f>
        <v>143</v>
      </c>
      <c r="Z18" s="28">
        <v>3</v>
      </c>
      <c r="AA18" s="29"/>
      <c r="AB18" s="29"/>
      <c r="AC18" s="29"/>
      <c r="AD18" s="29"/>
      <c r="AE18" s="29"/>
      <c r="AF18" s="29"/>
      <c r="AG18" s="5" t="b">
        <f t="shared" si="0"/>
        <v>1</v>
      </c>
      <c r="AH18" s="5">
        <v>25</v>
      </c>
      <c r="AI18" s="5">
        <f t="shared" si="1"/>
        <v>1</v>
      </c>
      <c r="AJ18" s="5" t="b">
        <f>AND(A18&gt;=zakresy_produkcyjne!B$2,A18&lt;=zakresy_produkcyjne!B$3)</f>
        <v>0</v>
      </c>
      <c r="AK18" s="5" t="b">
        <f>AND(B18&gt;=zakresy_produkcyjne!C$2,B18&lt;=zakresy_produkcyjne!C$3)</f>
        <v>1</v>
      </c>
      <c r="AL18" s="5" t="b">
        <f>AND(D18&gt;=zakresy_produkcyjne!D$2,D18&lt;=zakresy_produkcyjne!D$3)</f>
        <v>1</v>
      </c>
      <c r="AM18" s="5" t="b">
        <f>AND(E18&gt;=zakresy_produkcyjne!E$2,E18&lt;=zakresy_produkcyjne!E$3)</f>
        <v>1</v>
      </c>
      <c r="AN18" s="5" t="b">
        <f>AND(F18&gt;=zakresy_produkcyjne!F$2,F18&lt;=zakresy_produkcyjne!F$3)</f>
        <v>1</v>
      </c>
      <c r="AO18" s="5" t="b">
        <f>AND(G18&gt;=zakresy_produkcyjne!G$2,G18&lt;=zakresy_produkcyjne!G$3)</f>
        <v>1</v>
      </c>
      <c r="AP18" s="5" t="b">
        <f>AND(H18&gt;=zakresy_produkcyjne!H$2,H18&lt;=zakresy_produkcyjne!H$3)</f>
        <v>1</v>
      </c>
      <c r="AQ18" s="5" t="b">
        <f>AND(P18&gt;=zakresy_produkcyjne!I$2,P18&lt;=zakresy_produkcyjne!I$3)</f>
        <v>1</v>
      </c>
      <c r="AR18" s="5" t="b">
        <f>AND(Q18&gt;=zakresy_produkcyjne!J$2,Q18&lt;=zakresy_produkcyjne!J$3)</f>
        <v>1</v>
      </c>
      <c r="AS18" s="5" t="b">
        <f>AND(R18&gt;=zakresy_produkcyjne!K$2,R18&lt;=zakresy_produkcyjne!K$3)</f>
        <v>1</v>
      </c>
      <c r="AT18" s="5" t="b">
        <f>AND(S18&gt;=zakresy_produkcyjne!L$2,S18&lt;=zakresy_produkcyjne!L$3)</f>
        <v>1</v>
      </c>
      <c r="AU18" s="5" t="b">
        <f t="shared" si="2"/>
        <v>0</v>
      </c>
      <c r="AV18" s="5" t="b">
        <f t="shared" si="3"/>
        <v>1</v>
      </c>
      <c r="AW18" s="5" t="b">
        <f t="shared" si="4"/>
        <v>0</v>
      </c>
      <c r="AX18" s="5">
        <f>AJ18*zakresy_produkcyjne!B$4+AK18*zakresy_produkcyjne!C$4+AL18*zakresy_produkcyjne!D$4+AM18*zakresy_produkcyjne!E$4+AN18*zakresy_produkcyjne!F$4+AO18*zakresy_produkcyjne!G$4+AP18*zakresy_produkcyjne!H$4+AQ18*zakresy_produkcyjne!I$4+AR18*zakresy_produkcyjne!J$4+AS18*zakresy_produkcyjne!K$4+AT18*zakresy_produkcyjne!L$4</f>
        <v>65</v>
      </c>
      <c r="AZ18" s="5">
        <v>507</v>
      </c>
      <c r="BB18" s="5">
        <v>12.1</v>
      </c>
      <c r="BC18" s="5" t="e">
        <f ca="1">KONWERTUJ_TWARDOSC(156,tabela_twardosci!$M$8:$M$69,tabela_twardosci!$K$8:$K$69)</f>
        <v>#NAME?</v>
      </c>
      <c r="BD18" s="5">
        <v>106</v>
      </c>
      <c r="BE18" s="5">
        <v>112</v>
      </c>
      <c r="BK18" s="5">
        <f t="shared" si="5"/>
        <v>947</v>
      </c>
      <c r="BL18" s="5">
        <f t="shared" si="6"/>
        <v>717</v>
      </c>
      <c r="BM18" s="5">
        <f t="shared" si="7"/>
        <v>8</v>
      </c>
      <c r="BN18" s="5">
        <f t="shared" si="8"/>
        <v>258</v>
      </c>
      <c r="BO18" s="5">
        <f t="shared" si="9"/>
        <v>143</v>
      </c>
      <c r="BP18" s="5">
        <f t="shared" si="10"/>
        <v>947</v>
      </c>
      <c r="BQ18" s="5" t="e">
        <f>IF(T18&lt;&gt;"",POWER((#REF!*R18+#REF!)-T18,2))</f>
        <v>#REF!</v>
      </c>
    </row>
    <row r="19" spans="1:69" ht="13.9" customHeight="1" x14ac:dyDescent="0.25">
      <c r="A19" s="30">
        <v>3.56</v>
      </c>
      <c r="B19" s="30">
        <v>2.4</v>
      </c>
      <c r="C19" s="30">
        <f t="shared" si="11"/>
        <v>4.3730000000000002</v>
      </c>
      <c r="D19" s="30">
        <v>0.2</v>
      </c>
      <c r="E19" s="30">
        <v>0.04</v>
      </c>
      <c r="F19" s="30">
        <v>0.6</v>
      </c>
      <c r="G19" s="30">
        <v>1.4</v>
      </c>
      <c r="H19" s="30">
        <v>0.31</v>
      </c>
      <c r="I19" s="30">
        <v>1.4E-2</v>
      </c>
      <c r="J19" s="30">
        <v>3.9E-2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900</v>
      </c>
      <c r="Q19" s="30">
        <v>120</v>
      </c>
      <c r="R19" s="30">
        <v>300</v>
      </c>
      <c r="S19" s="30">
        <v>120</v>
      </c>
      <c r="T19" s="30">
        <v>1361</v>
      </c>
      <c r="U19" s="30">
        <v>1111</v>
      </c>
      <c r="V19" s="31">
        <v>4.5999999999999996</v>
      </c>
      <c r="W19" s="31">
        <v>388</v>
      </c>
      <c r="X19" s="31"/>
      <c r="Y19" s="31"/>
      <c r="Z19" s="32">
        <v>5</v>
      </c>
      <c r="AA19" s="33"/>
      <c r="AB19" s="33"/>
      <c r="AC19" s="33"/>
      <c r="AD19" s="33"/>
      <c r="AE19" s="33"/>
      <c r="AF19" s="33"/>
      <c r="AG19" s="5" t="b">
        <f t="shared" si="0"/>
        <v>0</v>
      </c>
      <c r="AH19" s="5">
        <v>25</v>
      </c>
      <c r="AI19" s="5">
        <f t="shared" si="1"/>
        <v>1</v>
      </c>
      <c r="AJ19" s="5" t="b">
        <f>AND(A19&gt;=zakresy_produkcyjne!B$2,A19&lt;=zakresy_produkcyjne!B$3)</f>
        <v>1</v>
      </c>
      <c r="AK19" s="5" t="b">
        <f>AND(B19&gt;=zakresy_produkcyjne!C$2,B19&lt;=zakresy_produkcyjne!C$3)</f>
        <v>1</v>
      </c>
      <c r="AL19" s="5" t="b">
        <f>AND(D19&gt;=zakresy_produkcyjne!D$2,D19&lt;=zakresy_produkcyjne!D$3)</f>
        <v>1</v>
      </c>
      <c r="AM19" s="5" t="b">
        <f>AND(E19&gt;=zakresy_produkcyjne!E$2,E19&lt;=zakresy_produkcyjne!E$3)</f>
        <v>1</v>
      </c>
      <c r="AN19" s="5" t="b">
        <f>AND(F19&gt;=zakresy_produkcyjne!F$2,F19&lt;=zakresy_produkcyjne!F$3)</f>
        <v>1</v>
      </c>
      <c r="AO19" s="5" t="b">
        <f>AND(G19&gt;=zakresy_produkcyjne!G$2,G19&lt;=zakresy_produkcyjne!G$3)</f>
        <v>1</v>
      </c>
      <c r="AP19" s="5" t="b">
        <f>AND(H19&gt;=zakresy_produkcyjne!H$2,H19&lt;=zakresy_produkcyjne!H$3)</f>
        <v>0</v>
      </c>
      <c r="AQ19" s="5" t="b">
        <f>AND(P19&gt;=zakresy_produkcyjne!I$2,P19&lt;=zakresy_produkcyjne!I$3)</f>
        <v>1</v>
      </c>
      <c r="AR19" s="5" t="b">
        <f>AND(Q19&gt;=zakresy_produkcyjne!J$2,Q19&lt;=zakresy_produkcyjne!J$3)</f>
        <v>1</v>
      </c>
      <c r="AS19" s="5" t="b">
        <f>AND(R19&gt;=zakresy_produkcyjne!K$2,R19&lt;=zakresy_produkcyjne!K$3)</f>
        <v>1</v>
      </c>
      <c r="AT19" s="5" t="b">
        <f>AND(S19&gt;=zakresy_produkcyjne!L$2,S19&lt;=zakresy_produkcyjne!L$3)</f>
        <v>1</v>
      </c>
      <c r="AU19" s="5" t="b">
        <f t="shared" si="2"/>
        <v>0</v>
      </c>
      <c r="AV19" s="5" t="b">
        <f t="shared" si="3"/>
        <v>1</v>
      </c>
      <c r="AW19" s="5" t="b">
        <f t="shared" si="4"/>
        <v>0</v>
      </c>
      <c r="AX19" s="5">
        <f>AJ19*zakresy_produkcyjne!B$4+AK19*zakresy_produkcyjne!C$4+AL19*zakresy_produkcyjne!D$4+AM19*zakresy_produkcyjne!E$4+AN19*zakresy_produkcyjne!F$4+AO19*zakresy_produkcyjne!G$4+AP19*zakresy_produkcyjne!H$4+AQ19*zakresy_produkcyjne!I$4+AR19*zakresy_produkcyjne!J$4+AS19*zakresy_produkcyjne!K$4+AT19*zakresy_produkcyjne!L$4</f>
        <v>62</v>
      </c>
      <c r="AZ19" s="5">
        <v>759</v>
      </c>
      <c r="BA19" s="5">
        <v>522</v>
      </c>
      <c r="BB19" s="5">
        <v>3.7</v>
      </c>
      <c r="BC19" s="5">
        <v>269</v>
      </c>
      <c r="BD19" s="5">
        <f>3.8*11</f>
        <v>41.8</v>
      </c>
      <c r="BK19" s="5">
        <f t="shared" si="5"/>
        <v>1361</v>
      </c>
      <c r="BL19" s="5">
        <f t="shared" si="6"/>
        <v>1111</v>
      </c>
      <c r="BM19" s="5">
        <f t="shared" si="7"/>
        <v>4.5999999999999996</v>
      </c>
      <c r="BN19" s="5">
        <f t="shared" si="8"/>
        <v>388</v>
      </c>
      <c r="BO19" s="5">
        <f t="shared" si="9"/>
        <v>0</v>
      </c>
      <c r="BP19" s="5">
        <f t="shared" si="10"/>
        <v>1361</v>
      </c>
      <c r="BQ19" s="5" t="e">
        <f>IF(T19&lt;&gt;"",POWER((#REF!*R19+#REF!)-T19,2))</f>
        <v>#REF!</v>
      </c>
    </row>
    <row r="20" spans="1:69" ht="13.9" customHeight="1" x14ac:dyDescent="0.25">
      <c r="A20" s="30">
        <v>3.56</v>
      </c>
      <c r="B20" s="30">
        <v>2.4</v>
      </c>
      <c r="C20" s="30">
        <f t="shared" si="11"/>
        <v>4.3730000000000002</v>
      </c>
      <c r="D20" s="30">
        <v>0.2</v>
      </c>
      <c r="E20" s="30">
        <v>0.04</v>
      </c>
      <c r="F20" s="30">
        <v>0.6</v>
      </c>
      <c r="G20" s="30">
        <v>1.4</v>
      </c>
      <c r="H20" s="30">
        <v>0.31</v>
      </c>
      <c r="I20" s="30">
        <v>1.4E-2</v>
      </c>
      <c r="J20" s="30">
        <v>3.9E-2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900</v>
      </c>
      <c r="Q20" s="30">
        <v>120</v>
      </c>
      <c r="R20" s="30">
        <v>380</v>
      </c>
      <c r="S20" s="30">
        <v>120</v>
      </c>
      <c r="T20" s="30">
        <v>1001</v>
      </c>
      <c r="U20" s="30">
        <v>772</v>
      </c>
      <c r="V20" s="30">
        <v>7.9</v>
      </c>
      <c r="W20" s="31">
        <v>311</v>
      </c>
      <c r="X20" s="31"/>
      <c r="Y20" s="31"/>
      <c r="Z20" s="32">
        <v>5</v>
      </c>
      <c r="AA20" s="33"/>
      <c r="AB20" s="33"/>
      <c r="AC20" s="33"/>
      <c r="AD20" s="33"/>
      <c r="AE20" s="33"/>
      <c r="AF20" s="33"/>
      <c r="AG20" s="5" t="b">
        <f t="shared" si="0"/>
        <v>0</v>
      </c>
      <c r="AH20" s="5">
        <v>25</v>
      </c>
      <c r="AI20" s="5">
        <f t="shared" si="1"/>
        <v>1</v>
      </c>
      <c r="AJ20" s="5" t="b">
        <f>AND(A20&gt;=zakresy_produkcyjne!B$2,A20&lt;=zakresy_produkcyjne!B$3)</f>
        <v>1</v>
      </c>
      <c r="AK20" s="5" t="b">
        <f>AND(B20&gt;=zakresy_produkcyjne!C$2,B20&lt;=zakresy_produkcyjne!C$3)</f>
        <v>1</v>
      </c>
      <c r="AL20" s="5" t="b">
        <f>AND(D20&gt;=zakresy_produkcyjne!D$2,D20&lt;=zakresy_produkcyjne!D$3)</f>
        <v>1</v>
      </c>
      <c r="AM20" s="5" t="b">
        <f>AND(E20&gt;=zakresy_produkcyjne!E$2,E20&lt;=zakresy_produkcyjne!E$3)</f>
        <v>1</v>
      </c>
      <c r="AN20" s="5" t="b">
        <f>AND(F20&gt;=zakresy_produkcyjne!F$2,F20&lt;=zakresy_produkcyjne!F$3)</f>
        <v>1</v>
      </c>
      <c r="AO20" s="5" t="b">
        <f>AND(G20&gt;=zakresy_produkcyjne!G$2,G20&lt;=zakresy_produkcyjne!G$3)</f>
        <v>1</v>
      </c>
      <c r="AP20" s="5" t="b">
        <f>AND(H20&gt;=zakresy_produkcyjne!H$2,H20&lt;=zakresy_produkcyjne!H$3)</f>
        <v>0</v>
      </c>
      <c r="AQ20" s="5" t="b">
        <f>AND(P20&gt;=zakresy_produkcyjne!I$2,P20&lt;=zakresy_produkcyjne!I$3)</f>
        <v>1</v>
      </c>
      <c r="AR20" s="5" t="b">
        <f>AND(Q20&gt;=zakresy_produkcyjne!J$2,Q20&lt;=zakresy_produkcyjne!J$3)</f>
        <v>1</v>
      </c>
      <c r="AS20" s="5" t="b">
        <f>AND(R20&gt;=zakresy_produkcyjne!K$2,R20&lt;=zakresy_produkcyjne!K$3)</f>
        <v>1</v>
      </c>
      <c r="AT20" s="5" t="b">
        <f>AND(S20&gt;=zakresy_produkcyjne!L$2,S20&lt;=zakresy_produkcyjne!L$3)</f>
        <v>1</v>
      </c>
      <c r="AU20" s="5" t="b">
        <f t="shared" si="2"/>
        <v>0</v>
      </c>
      <c r="AV20" s="5" t="b">
        <f t="shared" si="3"/>
        <v>1</v>
      </c>
      <c r="AW20" s="5" t="b">
        <f t="shared" si="4"/>
        <v>0</v>
      </c>
      <c r="AX20" s="5">
        <f>AJ20*zakresy_produkcyjne!B$4+AK20*zakresy_produkcyjne!C$4+AL20*zakresy_produkcyjne!D$4+AM20*zakresy_produkcyjne!E$4+AN20*zakresy_produkcyjne!F$4+AO20*zakresy_produkcyjne!G$4+AP20*zakresy_produkcyjne!H$4+AQ20*zakresy_produkcyjne!I$4+AR20*zakresy_produkcyjne!J$4+AS20*zakresy_produkcyjne!K$4+AT20*zakresy_produkcyjne!L$4</f>
        <v>62</v>
      </c>
      <c r="AZ20" s="5">
        <v>759</v>
      </c>
      <c r="BA20" s="5">
        <v>522</v>
      </c>
      <c r="BB20" s="5">
        <v>3.7</v>
      </c>
      <c r="BC20" s="5">
        <v>269</v>
      </c>
      <c r="BD20" s="5">
        <f>3.8*11</f>
        <v>41.8</v>
      </c>
      <c r="BK20" s="5">
        <f t="shared" si="5"/>
        <v>1001</v>
      </c>
      <c r="BL20" s="5">
        <f t="shared" si="6"/>
        <v>772</v>
      </c>
      <c r="BM20" s="5">
        <f t="shared" si="7"/>
        <v>7.9</v>
      </c>
      <c r="BN20" s="5">
        <f t="shared" si="8"/>
        <v>311</v>
      </c>
      <c r="BO20" s="5">
        <f t="shared" si="9"/>
        <v>0</v>
      </c>
      <c r="BP20" s="5">
        <f t="shared" si="10"/>
        <v>1001</v>
      </c>
      <c r="BQ20" s="5" t="e">
        <f>IF(T20&lt;&gt;"",POWER((#REF!*R20+#REF!)-T20,2))</f>
        <v>#REF!</v>
      </c>
    </row>
    <row r="21" spans="1:69" ht="13.9" customHeight="1" x14ac:dyDescent="0.25">
      <c r="A21" s="34">
        <v>3.5</v>
      </c>
      <c r="B21" s="34">
        <v>2.54</v>
      </c>
      <c r="C21" s="34">
        <f t="shared" si="11"/>
        <v>4.3603333333333332</v>
      </c>
      <c r="D21" s="34">
        <v>0.16</v>
      </c>
      <c r="E21" s="34">
        <v>4.7E-2</v>
      </c>
      <c r="F21" s="34">
        <v>0.5</v>
      </c>
      <c r="G21" s="34">
        <v>1.4</v>
      </c>
      <c r="H21" s="34">
        <v>0.24</v>
      </c>
      <c r="I21" s="34">
        <v>1.2999999999999999E-2</v>
      </c>
      <c r="J21" s="34">
        <v>4.1000000000000002E-2</v>
      </c>
      <c r="K21" s="35">
        <v>0</v>
      </c>
      <c r="L21" s="34">
        <v>2.5999999999999999E-2</v>
      </c>
      <c r="M21" s="35">
        <v>0</v>
      </c>
      <c r="N21" s="35">
        <v>0</v>
      </c>
      <c r="O21" s="35">
        <v>0</v>
      </c>
      <c r="P21" s="34">
        <v>950</v>
      </c>
      <c r="Q21" s="34">
        <v>180</v>
      </c>
      <c r="R21" s="34">
        <v>240</v>
      </c>
      <c r="S21" s="34">
        <v>150</v>
      </c>
      <c r="T21" s="34">
        <v>1507</v>
      </c>
      <c r="U21" s="34">
        <v>1072</v>
      </c>
      <c r="V21" s="34">
        <v>3</v>
      </c>
      <c r="W21" s="34">
        <v>415</v>
      </c>
      <c r="X21" s="34"/>
      <c r="Y21" s="34">
        <v>54</v>
      </c>
      <c r="Z21" s="36">
        <v>6</v>
      </c>
      <c r="AA21" s="37"/>
      <c r="AB21" s="37"/>
      <c r="AC21" s="37"/>
      <c r="AD21" s="37"/>
      <c r="AE21" s="37"/>
      <c r="AF21" s="37"/>
      <c r="AG21" s="5" t="b">
        <f t="shared" si="0"/>
        <v>1</v>
      </c>
      <c r="AH21" s="5">
        <v>25</v>
      </c>
      <c r="AI21" s="5">
        <f t="shared" si="1"/>
        <v>1</v>
      </c>
      <c r="AJ21" s="5" t="b">
        <f>AND(A21&gt;=zakresy_produkcyjne!B$2,A21&lt;=zakresy_produkcyjne!B$3)</f>
        <v>1</v>
      </c>
      <c r="AK21" s="5" t="b">
        <f>AND(B21&gt;=zakresy_produkcyjne!C$2,B21&lt;=zakresy_produkcyjne!C$3)</f>
        <v>1</v>
      </c>
      <c r="AL21" s="5" t="b">
        <f>AND(D21&gt;=zakresy_produkcyjne!D$2,D21&lt;=zakresy_produkcyjne!D$3)</f>
        <v>1</v>
      </c>
      <c r="AM21" s="5" t="b">
        <f>AND(E21&gt;=zakresy_produkcyjne!E$2,E21&lt;=zakresy_produkcyjne!E$3)</f>
        <v>1</v>
      </c>
      <c r="AN21" s="5" t="b">
        <f>AND(F21&gt;=zakresy_produkcyjne!F$2,F21&lt;=zakresy_produkcyjne!F$3)</f>
        <v>1</v>
      </c>
      <c r="AO21" s="5" t="b">
        <f>AND(G21&gt;=zakresy_produkcyjne!G$2,G21&lt;=zakresy_produkcyjne!G$3)</f>
        <v>1</v>
      </c>
      <c r="AP21" s="5" t="b">
        <f>AND(H21&gt;=zakresy_produkcyjne!H$2,H21&lt;=zakresy_produkcyjne!H$3)</f>
        <v>1</v>
      </c>
      <c r="AQ21" s="5" t="b">
        <f>AND(P21&gt;=zakresy_produkcyjne!I$2,P21&lt;=zakresy_produkcyjne!I$3)</f>
        <v>1</v>
      </c>
      <c r="AR21" s="5" t="b">
        <f>AND(Q21&gt;=zakresy_produkcyjne!J$2,Q21&lt;=zakresy_produkcyjne!J$3)</f>
        <v>1</v>
      </c>
      <c r="AS21" s="5" t="b">
        <f>AND(R21&gt;=zakresy_produkcyjne!K$2,R21&lt;=zakresy_produkcyjne!K$3)</f>
        <v>0</v>
      </c>
      <c r="AT21" s="5" t="b">
        <f>AND(S21&gt;=zakresy_produkcyjne!L$2,S21&lt;=zakresy_produkcyjne!L$3)</f>
        <v>1</v>
      </c>
      <c r="AU21" s="5" t="b">
        <f t="shared" si="2"/>
        <v>1</v>
      </c>
      <c r="AV21" s="5" t="b">
        <f t="shared" si="3"/>
        <v>0</v>
      </c>
      <c r="AW21" s="5" t="b">
        <f t="shared" si="4"/>
        <v>0</v>
      </c>
      <c r="AX21" s="5">
        <f>AJ21*zakresy_produkcyjne!B$4+AK21*zakresy_produkcyjne!C$4+AL21*zakresy_produkcyjne!D$4+AM21*zakresy_produkcyjne!E$4+AN21*zakresy_produkcyjne!F$4+AO21*zakresy_produkcyjne!G$4+AP21*zakresy_produkcyjne!H$4+AQ21*zakresy_produkcyjne!I$4+AR21*zakresy_produkcyjne!J$4+AS21*zakresy_produkcyjne!K$4+AT21*zakresy_produkcyjne!L$4</f>
        <v>55</v>
      </c>
      <c r="BE21" s="5">
        <v>200</v>
      </c>
      <c r="BK21" s="5">
        <f t="shared" si="5"/>
        <v>1507</v>
      </c>
      <c r="BL21" s="5">
        <f t="shared" si="6"/>
        <v>1072</v>
      </c>
      <c r="BM21" s="5">
        <f t="shared" si="7"/>
        <v>3</v>
      </c>
      <c r="BN21" s="5">
        <f t="shared" si="8"/>
        <v>415</v>
      </c>
      <c r="BO21" s="5">
        <f t="shared" si="9"/>
        <v>54</v>
      </c>
      <c r="BP21" s="5">
        <f t="shared" si="10"/>
        <v>1507</v>
      </c>
      <c r="BQ21" s="5" t="e">
        <f>IF(T21&lt;&gt;"",POWER((#REF!*R21+#REF!)-T21,2))</f>
        <v>#REF!</v>
      </c>
    </row>
    <row r="22" spans="1:69" ht="13.9" customHeight="1" x14ac:dyDescent="0.25">
      <c r="A22" s="34">
        <v>3.5</v>
      </c>
      <c r="B22" s="34">
        <v>2.54</v>
      </c>
      <c r="C22" s="34">
        <f t="shared" si="11"/>
        <v>4.3603333333333332</v>
      </c>
      <c r="D22" s="34">
        <v>0.16</v>
      </c>
      <c r="E22" s="34">
        <v>4.7E-2</v>
      </c>
      <c r="F22" s="34">
        <v>0.5</v>
      </c>
      <c r="G22" s="34">
        <v>1.4</v>
      </c>
      <c r="H22" s="34">
        <v>0.24</v>
      </c>
      <c r="I22" s="34">
        <v>1.2999999999999999E-2</v>
      </c>
      <c r="J22" s="34">
        <v>4.1000000000000002E-2</v>
      </c>
      <c r="K22" s="35">
        <v>0</v>
      </c>
      <c r="L22" s="34">
        <v>2.5999999999999999E-2</v>
      </c>
      <c r="M22" s="35">
        <v>0</v>
      </c>
      <c r="N22" s="35">
        <v>0</v>
      </c>
      <c r="O22" s="35">
        <v>0</v>
      </c>
      <c r="P22" s="34">
        <v>950</v>
      </c>
      <c r="Q22" s="34">
        <v>180</v>
      </c>
      <c r="R22" s="34">
        <v>270</v>
      </c>
      <c r="S22" s="34">
        <v>150</v>
      </c>
      <c r="T22" s="34">
        <v>1372</v>
      </c>
      <c r="U22" s="34">
        <v>936</v>
      </c>
      <c r="V22" s="34">
        <v>4</v>
      </c>
      <c r="W22" s="34">
        <v>388</v>
      </c>
      <c r="X22" s="34"/>
      <c r="Y22" s="34">
        <v>72</v>
      </c>
      <c r="Z22" s="36">
        <v>6</v>
      </c>
      <c r="AA22" s="37"/>
      <c r="AB22" s="37"/>
      <c r="AC22" s="37"/>
      <c r="AD22" s="37"/>
      <c r="AE22" s="37"/>
      <c r="AF22" s="37"/>
      <c r="AG22" s="5" t="b">
        <f t="shared" si="0"/>
        <v>1</v>
      </c>
      <c r="AH22" s="5">
        <v>25</v>
      </c>
      <c r="AI22" s="5">
        <f t="shared" si="1"/>
        <v>1</v>
      </c>
      <c r="AJ22" s="5" t="b">
        <f>AND(A22&gt;=zakresy_produkcyjne!B$2,A22&lt;=zakresy_produkcyjne!B$3)</f>
        <v>1</v>
      </c>
      <c r="AK22" s="5" t="b">
        <f>AND(B22&gt;=zakresy_produkcyjne!C$2,B22&lt;=zakresy_produkcyjne!C$3)</f>
        <v>1</v>
      </c>
      <c r="AL22" s="5" t="b">
        <f>AND(D22&gt;=zakresy_produkcyjne!D$2,D22&lt;=zakresy_produkcyjne!D$3)</f>
        <v>1</v>
      </c>
      <c r="AM22" s="5" t="b">
        <f>AND(E22&gt;=zakresy_produkcyjne!E$2,E22&lt;=zakresy_produkcyjne!E$3)</f>
        <v>1</v>
      </c>
      <c r="AN22" s="5" t="b">
        <f>AND(F22&gt;=zakresy_produkcyjne!F$2,F22&lt;=zakresy_produkcyjne!F$3)</f>
        <v>1</v>
      </c>
      <c r="AO22" s="5" t="b">
        <f>AND(G22&gt;=zakresy_produkcyjne!G$2,G22&lt;=zakresy_produkcyjne!G$3)</f>
        <v>1</v>
      </c>
      <c r="AP22" s="5" t="b">
        <f>AND(H22&gt;=zakresy_produkcyjne!H$2,H22&lt;=zakresy_produkcyjne!H$3)</f>
        <v>1</v>
      </c>
      <c r="AQ22" s="5" t="b">
        <f>AND(P22&gt;=zakresy_produkcyjne!I$2,P22&lt;=zakresy_produkcyjne!I$3)</f>
        <v>1</v>
      </c>
      <c r="AR22" s="5" t="b">
        <f>AND(Q22&gt;=zakresy_produkcyjne!J$2,Q22&lt;=zakresy_produkcyjne!J$3)</f>
        <v>1</v>
      </c>
      <c r="AS22" s="5" t="b">
        <f>AND(R22&gt;=zakresy_produkcyjne!K$2,R22&lt;=zakresy_produkcyjne!K$3)</f>
        <v>1</v>
      </c>
      <c r="AT22" s="5" t="b">
        <f>AND(S22&gt;=zakresy_produkcyjne!L$2,S22&lt;=zakresy_produkcyjne!L$3)</f>
        <v>1</v>
      </c>
      <c r="AU22" s="5" t="b">
        <f t="shared" si="2"/>
        <v>1</v>
      </c>
      <c r="AV22" s="5" t="b">
        <f t="shared" si="3"/>
        <v>1</v>
      </c>
      <c r="AW22" s="5" t="b">
        <f t="shared" si="4"/>
        <v>1</v>
      </c>
      <c r="AX22" s="5">
        <f>AJ22*zakresy_produkcyjne!B$4+AK22*zakresy_produkcyjne!C$4+AL22*zakresy_produkcyjne!D$4+AM22*zakresy_produkcyjne!E$4+AN22*zakresy_produkcyjne!F$4+AO22*zakresy_produkcyjne!G$4+AP22*zakresy_produkcyjne!H$4+AQ22*zakresy_produkcyjne!I$4+AR22*zakresy_produkcyjne!J$4+AS22*zakresy_produkcyjne!K$4+AT22*zakresy_produkcyjne!L$4</f>
        <v>66</v>
      </c>
      <c r="BE22" s="5">
        <v>200</v>
      </c>
      <c r="BK22" s="5">
        <f t="shared" si="5"/>
        <v>1372</v>
      </c>
      <c r="BL22" s="5">
        <f t="shared" si="6"/>
        <v>936</v>
      </c>
      <c r="BM22" s="5">
        <f t="shared" si="7"/>
        <v>4</v>
      </c>
      <c r="BN22" s="5">
        <f t="shared" si="8"/>
        <v>388</v>
      </c>
      <c r="BO22" s="5">
        <f t="shared" si="9"/>
        <v>72</v>
      </c>
      <c r="BP22" s="5">
        <f t="shared" si="10"/>
        <v>1372</v>
      </c>
      <c r="BQ22" s="5" t="e">
        <f>IF(T22&lt;&gt;"",POWER((#REF!*R22+#REF!)-T22,2))</f>
        <v>#REF!</v>
      </c>
    </row>
    <row r="23" spans="1:69" ht="13.9" customHeight="1" x14ac:dyDescent="0.25">
      <c r="A23" s="34">
        <v>3.5</v>
      </c>
      <c r="B23" s="34">
        <v>2.54</v>
      </c>
      <c r="C23" s="34">
        <f t="shared" si="11"/>
        <v>4.3603333333333332</v>
      </c>
      <c r="D23" s="34">
        <v>0.16</v>
      </c>
      <c r="E23" s="34">
        <v>4.7E-2</v>
      </c>
      <c r="F23" s="34">
        <v>0.5</v>
      </c>
      <c r="G23" s="34">
        <v>1.4</v>
      </c>
      <c r="H23" s="34">
        <v>0.24</v>
      </c>
      <c r="I23" s="34">
        <v>1.2999999999999999E-2</v>
      </c>
      <c r="J23" s="34">
        <v>4.1000000000000002E-2</v>
      </c>
      <c r="K23" s="35">
        <v>0</v>
      </c>
      <c r="L23" s="34">
        <v>2.5999999999999999E-2</v>
      </c>
      <c r="M23" s="35">
        <v>0</v>
      </c>
      <c r="N23" s="35">
        <v>0</v>
      </c>
      <c r="O23" s="35">
        <v>0</v>
      </c>
      <c r="P23" s="34">
        <v>950</v>
      </c>
      <c r="Q23" s="34">
        <v>180</v>
      </c>
      <c r="R23" s="34">
        <v>310</v>
      </c>
      <c r="S23" s="34">
        <v>150</v>
      </c>
      <c r="T23" s="34">
        <v>1132</v>
      </c>
      <c r="U23" s="34">
        <v>804</v>
      </c>
      <c r="V23" s="34">
        <v>5</v>
      </c>
      <c r="W23" s="34">
        <v>331</v>
      </c>
      <c r="X23" s="34"/>
      <c r="Y23" s="34">
        <v>84</v>
      </c>
      <c r="Z23" s="36">
        <v>6</v>
      </c>
      <c r="AA23" s="37"/>
      <c r="AB23" s="37"/>
      <c r="AC23" s="37"/>
      <c r="AD23" s="37"/>
      <c r="AE23" s="37"/>
      <c r="AF23" s="37"/>
      <c r="AG23" s="5" t="b">
        <f t="shared" si="0"/>
        <v>1</v>
      </c>
      <c r="AH23" s="5">
        <v>25</v>
      </c>
      <c r="AI23" s="5">
        <f t="shared" si="1"/>
        <v>1</v>
      </c>
      <c r="AJ23" s="5" t="b">
        <f>AND(A23&gt;=zakresy_produkcyjne!B$2,A23&lt;=zakresy_produkcyjne!B$3)</f>
        <v>1</v>
      </c>
      <c r="AK23" s="5" t="b">
        <f>AND(B23&gt;=zakresy_produkcyjne!C$2,B23&lt;=zakresy_produkcyjne!C$3)</f>
        <v>1</v>
      </c>
      <c r="AL23" s="5" t="b">
        <f>AND(D23&gt;=zakresy_produkcyjne!D$2,D23&lt;=zakresy_produkcyjne!D$3)</f>
        <v>1</v>
      </c>
      <c r="AM23" s="5" t="b">
        <f>AND(E23&gt;=zakresy_produkcyjne!E$2,E23&lt;=zakresy_produkcyjne!E$3)</f>
        <v>1</v>
      </c>
      <c r="AN23" s="5" t="b">
        <f>AND(F23&gt;=zakresy_produkcyjne!F$2,F23&lt;=zakresy_produkcyjne!F$3)</f>
        <v>1</v>
      </c>
      <c r="AO23" s="5" t="b">
        <f>AND(G23&gt;=zakresy_produkcyjne!G$2,G23&lt;=zakresy_produkcyjne!G$3)</f>
        <v>1</v>
      </c>
      <c r="AP23" s="5" t="b">
        <f>AND(H23&gt;=zakresy_produkcyjne!H$2,H23&lt;=zakresy_produkcyjne!H$3)</f>
        <v>1</v>
      </c>
      <c r="AQ23" s="5" t="b">
        <f>AND(P23&gt;=zakresy_produkcyjne!I$2,P23&lt;=zakresy_produkcyjne!I$3)</f>
        <v>1</v>
      </c>
      <c r="AR23" s="5" t="b">
        <f>AND(Q23&gt;=zakresy_produkcyjne!J$2,Q23&lt;=zakresy_produkcyjne!J$3)</f>
        <v>1</v>
      </c>
      <c r="AS23" s="5" t="b">
        <f>AND(R23&gt;=zakresy_produkcyjne!K$2,R23&lt;=zakresy_produkcyjne!K$3)</f>
        <v>1</v>
      </c>
      <c r="AT23" s="5" t="b">
        <f>AND(S23&gt;=zakresy_produkcyjne!L$2,S23&lt;=zakresy_produkcyjne!L$3)</f>
        <v>1</v>
      </c>
      <c r="AU23" s="5" t="b">
        <f t="shared" si="2"/>
        <v>1</v>
      </c>
      <c r="AV23" s="5" t="b">
        <f t="shared" si="3"/>
        <v>1</v>
      </c>
      <c r="AW23" s="5" t="b">
        <f t="shared" si="4"/>
        <v>1</v>
      </c>
      <c r="AX23" s="5">
        <f>AJ23*zakresy_produkcyjne!B$4+AK23*zakresy_produkcyjne!C$4+AL23*zakresy_produkcyjne!D$4+AM23*zakresy_produkcyjne!E$4+AN23*zakresy_produkcyjne!F$4+AO23*zakresy_produkcyjne!G$4+AP23*zakresy_produkcyjne!H$4+AQ23*zakresy_produkcyjne!I$4+AR23*zakresy_produkcyjne!J$4+AS23*zakresy_produkcyjne!K$4+AT23*zakresy_produkcyjne!L$4</f>
        <v>66</v>
      </c>
      <c r="BE23" s="5">
        <v>200</v>
      </c>
      <c r="BK23" s="5">
        <f t="shared" si="5"/>
        <v>1132</v>
      </c>
      <c r="BL23" s="5">
        <f t="shared" si="6"/>
        <v>804</v>
      </c>
      <c r="BM23" s="5">
        <f t="shared" si="7"/>
        <v>5</v>
      </c>
      <c r="BN23" s="5">
        <f t="shared" si="8"/>
        <v>331</v>
      </c>
      <c r="BO23" s="5">
        <f t="shared" si="9"/>
        <v>84</v>
      </c>
      <c r="BP23" s="5">
        <f t="shared" si="10"/>
        <v>1132</v>
      </c>
      <c r="BQ23" s="5" t="e">
        <f>IF(T23&lt;&gt;"",POWER((#REF!*R23+#REF!)-T23,2))</f>
        <v>#REF!</v>
      </c>
    </row>
    <row r="24" spans="1:69" ht="13.9" customHeight="1" x14ac:dyDescent="0.25">
      <c r="A24" s="34">
        <v>3.5</v>
      </c>
      <c r="B24" s="34">
        <v>2.54</v>
      </c>
      <c r="C24" s="34">
        <f t="shared" si="11"/>
        <v>4.3603333333333332</v>
      </c>
      <c r="D24" s="34">
        <v>0.16</v>
      </c>
      <c r="E24" s="34">
        <v>4.7E-2</v>
      </c>
      <c r="F24" s="34">
        <v>0.5</v>
      </c>
      <c r="G24" s="34">
        <v>1.4</v>
      </c>
      <c r="H24" s="34">
        <v>0.24</v>
      </c>
      <c r="I24" s="34">
        <v>1.2999999999999999E-2</v>
      </c>
      <c r="J24" s="34">
        <v>4.1000000000000002E-2</v>
      </c>
      <c r="K24" s="35">
        <v>0</v>
      </c>
      <c r="L24" s="34">
        <v>2.5999999999999999E-2</v>
      </c>
      <c r="M24" s="35">
        <v>0</v>
      </c>
      <c r="N24" s="35">
        <v>0</v>
      </c>
      <c r="O24" s="35">
        <v>0</v>
      </c>
      <c r="P24" s="34">
        <v>950</v>
      </c>
      <c r="Q24" s="34">
        <v>180</v>
      </c>
      <c r="R24" s="34">
        <v>360</v>
      </c>
      <c r="S24" s="34">
        <v>150</v>
      </c>
      <c r="T24" s="34">
        <v>1028</v>
      </c>
      <c r="U24" s="34">
        <v>652</v>
      </c>
      <c r="V24" s="34">
        <v>10</v>
      </c>
      <c r="W24" s="34">
        <v>283</v>
      </c>
      <c r="X24" s="34"/>
      <c r="Y24" s="34">
        <v>124</v>
      </c>
      <c r="Z24" s="36">
        <v>6</v>
      </c>
      <c r="AA24" s="37"/>
      <c r="AB24" s="37"/>
      <c r="AC24" s="37"/>
      <c r="AD24" s="37"/>
      <c r="AE24" s="37"/>
      <c r="AF24" s="37"/>
      <c r="AG24" s="5" t="b">
        <f t="shared" si="0"/>
        <v>1</v>
      </c>
      <c r="AH24" s="5">
        <v>25</v>
      </c>
      <c r="AI24" s="5">
        <f t="shared" si="1"/>
        <v>1</v>
      </c>
      <c r="AJ24" s="5" t="b">
        <f>AND(A24&gt;=zakresy_produkcyjne!B$2,A24&lt;=zakresy_produkcyjne!B$3)</f>
        <v>1</v>
      </c>
      <c r="AK24" s="5" t="b">
        <f>AND(B24&gt;=zakresy_produkcyjne!C$2,B24&lt;=zakresy_produkcyjne!C$3)</f>
        <v>1</v>
      </c>
      <c r="AL24" s="5" t="b">
        <f>AND(D24&gt;=zakresy_produkcyjne!D$2,D24&lt;=zakresy_produkcyjne!D$3)</f>
        <v>1</v>
      </c>
      <c r="AM24" s="5" t="b">
        <f>AND(E24&gt;=zakresy_produkcyjne!E$2,E24&lt;=zakresy_produkcyjne!E$3)</f>
        <v>1</v>
      </c>
      <c r="AN24" s="5" t="b">
        <f>AND(F24&gt;=zakresy_produkcyjne!F$2,F24&lt;=zakresy_produkcyjne!F$3)</f>
        <v>1</v>
      </c>
      <c r="AO24" s="5" t="b">
        <f>AND(G24&gt;=zakresy_produkcyjne!G$2,G24&lt;=zakresy_produkcyjne!G$3)</f>
        <v>1</v>
      </c>
      <c r="AP24" s="5" t="b">
        <f>AND(H24&gt;=zakresy_produkcyjne!H$2,H24&lt;=zakresy_produkcyjne!H$3)</f>
        <v>1</v>
      </c>
      <c r="AQ24" s="5" t="b">
        <f>AND(P24&gt;=zakresy_produkcyjne!I$2,P24&lt;=zakresy_produkcyjne!I$3)</f>
        <v>1</v>
      </c>
      <c r="AR24" s="5" t="b">
        <f>AND(Q24&gt;=zakresy_produkcyjne!J$2,Q24&lt;=zakresy_produkcyjne!J$3)</f>
        <v>1</v>
      </c>
      <c r="AS24" s="5" t="b">
        <f>AND(R24&gt;=zakresy_produkcyjne!K$2,R24&lt;=zakresy_produkcyjne!K$3)</f>
        <v>1</v>
      </c>
      <c r="AT24" s="5" t="b">
        <f>AND(S24&gt;=zakresy_produkcyjne!L$2,S24&lt;=zakresy_produkcyjne!L$3)</f>
        <v>1</v>
      </c>
      <c r="AU24" s="5" t="b">
        <f t="shared" si="2"/>
        <v>1</v>
      </c>
      <c r="AV24" s="5" t="b">
        <f t="shared" si="3"/>
        <v>1</v>
      </c>
      <c r="AW24" s="5" t="b">
        <f t="shared" si="4"/>
        <v>1</v>
      </c>
      <c r="AX24" s="5">
        <f>AJ24*zakresy_produkcyjne!B$4+AK24*zakresy_produkcyjne!C$4+AL24*zakresy_produkcyjne!D$4+AM24*zakresy_produkcyjne!E$4+AN24*zakresy_produkcyjne!F$4+AO24*zakresy_produkcyjne!G$4+AP24*zakresy_produkcyjne!H$4+AQ24*zakresy_produkcyjne!I$4+AR24*zakresy_produkcyjne!J$4+AS24*zakresy_produkcyjne!K$4+AT24*zakresy_produkcyjne!L$4</f>
        <v>66</v>
      </c>
      <c r="BE24" s="5">
        <v>200</v>
      </c>
      <c r="BK24" s="5">
        <f t="shared" si="5"/>
        <v>1028</v>
      </c>
      <c r="BL24" s="5">
        <f t="shared" si="6"/>
        <v>652</v>
      </c>
      <c r="BM24" s="5">
        <f t="shared" si="7"/>
        <v>10</v>
      </c>
      <c r="BN24" s="5">
        <f t="shared" si="8"/>
        <v>283</v>
      </c>
      <c r="BO24" s="5">
        <f t="shared" si="9"/>
        <v>124</v>
      </c>
      <c r="BP24" s="5">
        <f t="shared" si="10"/>
        <v>1028</v>
      </c>
      <c r="BQ24" s="5" t="e">
        <f>IF(T24&lt;&gt;"",POWER((#REF!*R24+#REF!)-T24,2))</f>
        <v>#REF!</v>
      </c>
    </row>
    <row r="25" spans="1:69" ht="13.9" customHeight="1" x14ac:dyDescent="0.25">
      <c r="A25" s="38">
        <v>3.55</v>
      </c>
      <c r="B25" s="38">
        <v>2.5499999999999998</v>
      </c>
      <c r="C25" s="38">
        <f t="shared" si="11"/>
        <v>4.4083333333333332</v>
      </c>
      <c r="D25" s="38">
        <v>0.31</v>
      </c>
      <c r="E25" s="38">
        <v>6.3E-2</v>
      </c>
      <c r="F25" s="38">
        <v>0</v>
      </c>
      <c r="G25" s="38">
        <v>1.56</v>
      </c>
      <c r="H25" s="39">
        <v>0</v>
      </c>
      <c r="I25" s="38">
        <v>8.9999999999999993E-3</v>
      </c>
      <c r="J25" s="38">
        <v>2.5000000000000001E-2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920</v>
      </c>
      <c r="Q25" s="39">
        <v>120</v>
      </c>
      <c r="R25" s="39">
        <v>260</v>
      </c>
      <c r="S25" s="39">
        <v>120</v>
      </c>
      <c r="T25" s="39">
        <v>1343</v>
      </c>
      <c r="U25" s="39">
        <v>1343</v>
      </c>
      <c r="V25" s="39">
        <v>2</v>
      </c>
      <c r="W25" s="39">
        <v>452</v>
      </c>
      <c r="X25" s="39">
        <v>6.8</v>
      </c>
      <c r="Y25" s="39">
        <f t="shared" ref="Y25:Y32" si="12">11*X25</f>
        <v>74.8</v>
      </c>
      <c r="Z25" s="40">
        <v>7</v>
      </c>
      <c r="AA25" s="41"/>
      <c r="AB25" s="41"/>
      <c r="AC25" s="41"/>
      <c r="AD25" s="41"/>
      <c r="AE25" s="41"/>
      <c r="AF25" s="41"/>
      <c r="AG25" s="5" t="b">
        <f t="shared" si="0"/>
        <v>1</v>
      </c>
      <c r="AH25" s="5">
        <v>25</v>
      </c>
      <c r="AI25" s="5">
        <f t="shared" si="1"/>
        <v>1</v>
      </c>
      <c r="AJ25" s="5" t="b">
        <f>AND(A25&gt;=zakresy_produkcyjne!B$2,A25&lt;=zakresy_produkcyjne!B$3)</f>
        <v>1</v>
      </c>
      <c r="AK25" s="5" t="b">
        <f>AND(B25&gt;=zakresy_produkcyjne!C$2,B25&lt;=zakresy_produkcyjne!C$3)</f>
        <v>1</v>
      </c>
      <c r="AL25" s="5" t="b">
        <f>AND(D25&gt;=zakresy_produkcyjne!D$2,D25&lt;=zakresy_produkcyjne!D$3)</f>
        <v>1</v>
      </c>
      <c r="AM25" s="5" t="b">
        <f>AND(E25&gt;=zakresy_produkcyjne!E$2,E25&lt;=zakresy_produkcyjne!E$3)</f>
        <v>1</v>
      </c>
      <c r="AN25" s="5" t="b">
        <f>AND(F25&gt;=zakresy_produkcyjne!F$2,F25&lt;=zakresy_produkcyjne!F$3)</f>
        <v>1</v>
      </c>
      <c r="AO25" s="5" t="b">
        <f>AND(G25&gt;=zakresy_produkcyjne!G$2,G25&lt;=zakresy_produkcyjne!G$3)</f>
        <v>1</v>
      </c>
      <c r="AP25" s="5" t="b">
        <f>AND(H25&gt;=zakresy_produkcyjne!H$2,H25&lt;=zakresy_produkcyjne!H$3)</f>
        <v>1</v>
      </c>
      <c r="AQ25" s="5" t="b">
        <f>AND(P25&gt;=zakresy_produkcyjne!I$2,P25&lt;=zakresy_produkcyjne!I$3)</f>
        <v>1</v>
      </c>
      <c r="AR25" s="5" t="b">
        <f>AND(Q25&gt;=zakresy_produkcyjne!J$2,Q25&lt;=zakresy_produkcyjne!J$3)</f>
        <v>1</v>
      </c>
      <c r="AS25" s="5" t="b">
        <f>AND(R25&gt;=zakresy_produkcyjne!K$2,R25&lt;=zakresy_produkcyjne!K$3)</f>
        <v>1</v>
      </c>
      <c r="AT25" s="5" t="b">
        <f>AND(S25&gt;=zakresy_produkcyjne!L$2,S25&lt;=zakresy_produkcyjne!L$3)</f>
        <v>1</v>
      </c>
      <c r="AU25" s="5" t="b">
        <f t="shared" si="2"/>
        <v>1</v>
      </c>
      <c r="AV25" s="5" t="b">
        <f t="shared" si="3"/>
        <v>1</v>
      </c>
      <c r="AW25" s="5" t="b">
        <f t="shared" si="4"/>
        <v>1</v>
      </c>
      <c r="AX25" s="5">
        <f>AJ25*zakresy_produkcyjne!B$4+AK25*zakresy_produkcyjne!C$4+AL25*zakresy_produkcyjne!D$4+AM25*zakresy_produkcyjne!E$4+AN25*zakresy_produkcyjne!F$4+AO25*zakresy_produkcyjne!G$4+AP25*zakresy_produkcyjne!H$4+AQ25*zakresy_produkcyjne!I$4+AR25*zakresy_produkcyjne!J$4+AS25*zakresy_produkcyjne!K$4+AT25*zakresy_produkcyjne!L$4</f>
        <v>66</v>
      </c>
      <c r="AZ25" s="5">
        <v>701</v>
      </c>
      <c r="BA25" s="5">
        <v>478</v>
      </c>
      <c r="BB25" s="5">
        <v>6.9</v>
      </c>
      <c r="BC25" s="5">
        <v>202</v>
      </c>
      <c r="BD25" s="5">
        <f t="shared" ref="BD25:BD32" si="13">4.2*11</f>
        <v>46.2</v>
      </c>
      <c r="BK25" s="5">
        <f t="shared" si="5"/>
        <v>1343</v>
      </c>
      <c r="BL25" s="5">
        <f t="shared" si="6"/>
        <v>1343</v>
      </c>
      <c r="BM25" s="5">
        <f t="shared" si="7"/>
        <v>2</v>
      </c>
      <c r="BN25" s="5">
        <f t="shared" si="8"/>
        <v>452</v>
      </c>
      <c r="BO25" s="5">
        <f t="shared" si="9"/>
        <v>74.8</v>
      </c>
      <c r="BP25" s="5">
        <f t="shared" si="10"/>
        <v>1343</v>
      </c>
      <c r="BQ25" s="5" t="e">
        <f>IF(T25&lt;&gt;"",POWER((#REF!*R25+#REF!)-T25,2))</f>
        <v>#REF!</v>
      </c>
    </row>
    <row r="26" spans="1:69" ht="13.9" customHeight="1" x14ac:dyDescent="0.25">
      <c r="A26" s="38">
        <v>3.55</v>
      </c>
      <c r="B26" s="38">
        <v>2.5499999999999998</v>
      </c>
      <c r="C26" s="38">
        <f t="shared" si="11"/>
        <v>4.4083333333333332</v>
      </c>
      <c r="D26" s="38">
        <v>0.31</v>
      </c>
      <c r="E26" s="38">
        <v>6.3E-2</v>
      </c>
      <c r="F26" s="38">
        <v>0</v>
      </c>
      <c r="G26" s="38">
        <v>1.56</v>
      </c>
      <c r="H26" s="39">
        <v>0</v>
      </c>
      <c r="I26" s="38">
        <v>8.9999999999999993E-3</v>
      </c>
      <c r="J26" s="38">
        <v>2.5000000000000001E-2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920</v>
      </c>
      <c r="Q26" s="39">
        <v>120</v>
      </c>
      <c r="R26" s="39">
        <v>300</v>
      </c>
      <c r="S26" s="39">
        <v>30</v>
      </c>
      <c r="T26" s="39">
        <v>1065</v>
      </c>
      <c r="U26" s="39">
        <v>835</v>
      </c>
      <c r="V26" s="39">
        <v>1.4</v>
      </c>
      <c r="W26" s="39">
        <v>437</v>
      </c>
      <c r="X26" s="39">
        <v>5.5</v>
      </c>
      <c r="Y26" s="39">
        <f t="shared" si="12"/>
        <v>60.5</v>
      </c>
      <c r="Z26" s="40">
        <v>7</v>
      </c>
      <c r="AA26" s="41"/>
      <c r="AB26" s="41"/>
      <c r="AC26" s="41"/>
      <c r="AD26" s="41"/>
      <c r="AE26" s="41"/>
      <c r="AF26" s="41"/>
      <c r="AG26" s="5" t="b">
        <f t="shared" si="0"/>
        <v>1</v>
      </c>
      <c r="AH26" s="5">
        <v>25</v>
      </c>
      <c r="AI26" s="5">
        <f t="shared" si="1"/>
        <v>1</v>
      </c>
      <c r="AJ26" s="5" t="b">
        <f>AND(A26&gt;=zakresy_produkcyjne!B$2,A26&lt;=zakresy_produkcyjne!B$3)</f>
        <v>1</v>
      </c>
      <c r="AK26" s="5" t="b">
        <f>AND(B26&gt;=zakresy_produkcyjne!C$2,B26&lt;=zakresy_produkcyjne!C$3)</f>
        <v>1</v>
      </c>
      <c r="AL26" s="5" t="b">
        <f>AND(D26&gt;=zakresy_produkcyjne!D$2,D26&lt;=zakresy_produkcyjne!D$3)</f>
        <v>1</v>
      </c>
      <c r="AM26" s="5" t="b">
        <f>AND(E26&gt;=zakresy_produkcyjne!E$2,E26&lt;=zakresy_produkcyjne!E$3)</f>
        <v>1</v>
      </c>
      <c r="AN26" s="5" t="b">
        <f>AND(F26&gt;=zakresy_produkcyjne!F$2,F26&lt;=zakresy_produkcyjne!F$3)</f>
        <v>1</v>
      </c>
      <c r="AO26" s="5" t="b">
        <f>AND(G26&gt;=zakresy_produkcyjne!G$2,G26&lt;=zakresy_produkcyjne!G$3)</f>
        <v>1</v>
      </c>
      <c r="AP26" s="5" t="b">
        <f>AND(H26&gt;=zakresy_produkcyjne!H$2,H26&lt;=zakresy_produkcyjne!H$3)</f>
        <v>1</v>
      </c>
      <c r="AQ26" s="5" t="b">
        <f>AND(P26&gt;=zakresy_produkcyjne!I$2,P26&lt;=zakresy_produkcyjne!I$3)</f>
        <v>1</v>
      </c>
      <c r="AR26" s="5" t="b">
        <f>AND(Q26&gt;=zakresy_produkcyjne!J$2,Q26&lt;=zakresy_produkcyjne!J$3)</f>
        <v>1</v>
      </c>
      <c r="AS26" s="5" t="b">
        <f>AND(R26&gt;=zakresy_produkcyjne!K$2,R26&lt;=zakresy_produkcyjne!K$3)</f>
        <v>1</v>
      </c>
      <c r="AT26" s="5" t="b">
        <f>AND(S26&gt;=zakresy_produkcyjne!L$2,S26&lt;=zakresy_produkcyjne!L$3)</f>
        <v>1</v>
      </c>
      <c r="AU26" s="5" t="b">
        <f t="shared" si="2"/>
        <v>1</v>
      </c>
      <c r="AV26" s="5" t="b">
        <f t="shared" si="3"/>
        <v>1</v>
      </c>
      <c r="AW26" s="5" t="b">
        <f t="shared" si="4"/>
        <v>1</v>
      </c>
      <c r="AX26" s="5">
        <f>AJ26*zakresy_produkcyjne!B$4+AK26*zakresy_produkcyjne!C$4+AL26*zakresy_produkcyjne!D$4+AM26*zakresy_produkcyjne!E$4+AN26*zakresy_produkcyjne!F$4+AO26*zakresy_produkcyjne!G$4+AP26*zakresy_produkcyjne!H$4+AQ26*zakresy_produkcyjne!I$4+AR26*zakresy_produkcyjne!J$4+AS26*zakresy_produkcyjne!K$4+AT26*zakresy_produkcyjne!L$4</f>
        <v>66</v>
      </c>
      <c r="AZ26" s="5">
        <v>701</v>
      </c>
      <c r="BA26" s="5">
        <v>478</v>
      </c>
      <c r="BB26" s="5">
        <v>6.9</v>
      </c>
      <c r="BC26" s="5">
        <v>202</v>
      </c>
      <c r="BD26" s="5">
        <f t="shared" si="13"/>
        <v>46.2</v>
      </c>
      <c r="BK26" s="5">
        <f t="shared" si="5"/>
        <v>1065</v>
      </c>
      <c r="BL26" s="5">
        <f t="shared" si="6"/>
        <v>835</v>
      </c>
      <c r="BM26" s="5">
        <f t="shared" si="7"/>
        <v>1.4</v>
      </c>
      <c r="BN26" s="5">
        <f t="shared" si="8"/>
        <v>437</v>
      </c>
      <c r="BO26" s="5">
        <f t="shared" si="9"/>
        <v>60.5</v>
      </c>
      <c r="BP26" s="5">
        <f t="shared" si="10"/>
        <v>1065</v>
      </c>
      <c r="BQ26" s="5" t="e">
        <f>IF(T26&lt;&gt;"",POWER((#REF!*R26+#REF!)-T26,2))</f>
        <v>#REF!</v>
      </c>
    </row>
    <row r="27" spans="1:69" ht="13.9" customHeight="1" x14ac:dyDescent="0.25">
      <c r="A27" s="38">
        <v>3.55</v>
      </c>
      <c r="B27" s="38">
        <v>2.5499999999999998</v>
      </c>
      <c r="C27" s="38">
        <f t="shared" si="11"/>
        <v>4.4083333333333332</v>
      </c>
      <c r="D27" s="38">
        <v>0.31</v>
      </c>
      <c r="E27" s="38">
        <v>6.3E-2</v>
      </c>
      <c r="F27" s="38">
        <v>0</v>
      </c>
      <c r="G27" s="38">
        <v>1.56</v>
      </c>
      <c r="H27" s="39">
        <v>0</v>
      </c>
      <c r="I27" s="38">
        <v>8.9999999999999993E-3</v>
      </c>
      <c r="J27" s="38">
        <v>2.5000000000000001E-2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920</v>
      </c>
      <c r="Q27" s="39">
        <v>120</v>
      </c>
      <c r="R27" s="39">
        <v>300</v>
      </c>
      <c r="S27" s="39">
        <v>120</v>
      </c>
      <c r="T27" s="39">
        <v>1381</v>
      </c>
      <c r="U27" s="39">
        <v>1017</v>
      </c>
      <c r="V27" s="39">
        <v>3.9</v>
      </c>
      <c r="W27" s="39">
        <v>392</v>
      </c>
      <c r="X27" s="39">
        <v>8.1</v>
      </c>
      <c r="Y27" s="39">
        <f t="shared" si="12"/>
        <v>89.1</v>
      </c>
      <c r="Z27" s="40">
        <v>7</v>
      </c>
      <c r="AA27" s="41"/>
      <c r="AB27" s="41"/>
      <c r="AC27" s="41"/>
      <c r="AD27" s="41"/>
      <c r="AE27" s="41"/>
      <c r="AF27" s="41"/>
      <c r="AG27" s="5" t="b">
        <f t="shared" si="0"/>
        <v>1</v>
      </c>
      <c r="AH27" s="5">
        <v>25</v>
      </c>
      <c r="AI27" s="5">
        <f t="shared" si="1"/>
        <v>1</v>
      </c>
      <c r="AJ27" s="5" t="b">
        <f>AND(A27&gt;=zakresy_produkcyjne!B$2,A27&lt;=zakresy_produkcyjne!B$3)</f>
        <v>1</v>
      </c>
      <c r="AK27" s="5" t="b">
        <f>AND(B27&gt;=zakresy_produkcyjne!C$2,B27&lt;=zakresy_produkcyjne!C$3)</f>
        <v>1</v>
      </c>
      <c r="AL27" s="5" t="b">
        <f>AND(D27&gt;=zakresy_produkcyjne!D$2,D27&lt;=zakresy_produkcyjne!D$3)</f>
        <v>1</v>
      </c>
      <c r="AM27" s="5" t="b">
        <f>AND(E27&gt;=zakresy_produkcyjne!E$2,E27&lt;=zakresy_produkcyjne!E$3)</f>
        <v>1</v>
      </c>
      <c r="AN27" s="5" t="b">
        <f>AND(F27&gt;=zakresy_produkcyjne!F$2,F27&lt;=zakresy_produkcyjne!F$3)</f>
        <v>1</v>
      </c>
      <c r="AO27" s="5" t="b">
        <f>AND(G27&gt;=zakresy_produkcyjne!G$2,G27&lt;=zakresy_produkcyjne!G$3)</f>
        <v>1</v>
      </c>
      <c r="AP27" s="5" t="b">
        <f>AND(H27&gt;=zakresy_produkcyjne!H$2,H27&lt;=zakresy_produkcyjne!H$3)</f>
        <v>1</v>
      </c>
      <c r="AQ27" s="5" t="b">
        <f>AND(P27&gt;=zakresy_produkcyjne!I$2,P27&lt;=zakresy_produkcyjne!I$3)</f>
        <v>1</v>
      </c>
      <c r="AR27" s="5" t="b">
        <f>AND(Q27&gt;=zakresy_produkcyjne!J$2,Q27&lt;=zakresy_produkcyjne!J$3)</f>
        <v>1</v>
      </c>
      <c r="AS27" s="5" t="b">
        <f>AND(R27&gt;=zakresy_produkcyjne!K$2,R27&lt;=zakresy_produkcyjne!K$3)</f>
        <v>1</v>
      </c>
      <c r="AT27" s="5" t="b">
        <f>AND(S27&gt;=zakresy_produkcyjne!L$2,S27&lt;=zakresy_produkcyjne!L$3)</f>
        <v>1</v>
      </c>
      <c r="AU27" s="5" t="b">
        <f t="shared" si="2"/>
        <v>1</v>
      </c>
      <c r="AV27" s="5" t="b">
        <f t="shared" si="3"/>
        <v>1</v>
      </c>
      <c r="AW27" s="5" t="b">
        <f t="shared" si="4"/>
        <v>1</v>
      </c>
      <c r="AX27" s="5">
        <f>AJ27*zakresy_produkcyjne!B$4+AK27*zakresy_produkcyjne!C$4+AL27*zakresy_produkcyjne!D$4+AM27*zakresy_produkcyjne!E$4+AN27*zakresy_produkcyjne!F$4+AO27*zakresy_produkcyjne!G$4+AP27*zakresy_produkcyjne!H$4+AQ27*zakresy_produkcyjne!I$4+AR27*zakresy_produkcyjne!J$4+AS27*zakresy_produkcyjne!K$4+AT27*zakresy_produkcyjne!L$4</f>
        <v>66</v>
      </c>
      <c r="AZ27" s="5">
        <v>701</v>
      </c>
      <c r="BA27" s="5">
        <v>478</v>
      </c>
      <c r="BB27" s="5">
        <v>6.9</v>
      </c>
      <c r="BC27" s="5">
        <v>202</v>
      </c>
      <c r="BD27" s="5">
        <f t="shared" si="13"/>
        <v>46.2</v>
      </c>
      <c r="BK27" s="5">
        <f t="shared" si="5"/>
        <v>1381</v>
      </c>
      <c r="BL27" s="5">
        <f t="shared" si="6"/>
        <v>1017</v>
      </c>
      <c r="BM27" s="5">
        <f t="shared" si="7"/>
        <v>3.9</v>
      </c>
      <c r="BN27" s="5">
        <f t="shared" si="8"/>
        <v>392</v>
      </c>
      <c r="BO27" s="5">
        <f t="shared" si="9"/>
        <v>89.1</v>
      </c>
      <c r="BP27" s="5">
        <f t="shared" si="10"/>
        <v>1381</v>
      </c>
      <c r="BQ27" s="5" t="e">
        <f>IF(T27&lt;&gt;"",POWER((#REF!*R27+#REF!)-T27,2))</f>
        <v>#REF!</v>
      </c>
    </row>
    <row r="28" spans="1:69" ht="13.9" customHeight="1" x14ac:dyDescent="0.25">
      <c r="A28" s="38">
        <v>3.55</v>
      </c>
      <c r="B28" s="38">
        <v>2.5499999999999998</v>
      </c>
      <c r="C28" s="38">
        <f t="shared" si="11"/>
        <v>4.4083333333333332</v>
      </c>
      <c r="D28" s="38">
        <v>0.31</v>
      </c>
      <c r="E28" s="38">
        <v>6.3E-2</v>
      </c>
      <c r="F28" s="38">
        <v>0</v>
      </c>
      <c r="G28" s="38">
        <v>1.56</v>
      </c>
      <c r="H28" s="39">
        <v>0</v>
      </c>
      <c r="I28" s="38">
        <v>8.9999999999999993E-3</v>
      </c>
      <c r="J28" s="38">
        <v>2.5000000000000001E-2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920</v>
      </c>
      <c r="Q28" s="39">
        <v>120</v>
      </c>
      <c r="R28" s="39">
        <v>330</v>
      </c>
      <c r="S28" s="39">
        <v>30</v>
      </c>
      <c r="T28" s="39">
        <v>1201</v>
      </c>
      <c r="U28" s="39">
        <v>779</v>
      </c>
      <c r="V28" s="39">
        <v>2.4</v>
      </c>
      <c r="W28" s="39">
        <v>375</v>
      </c>
      <c r="X28" s="39">
        <v>6.3</v>
      </c>
      <c r="Y28" s="39">
        <f t="shared" si="12"/>
        <v>69.3</v>
      </c>
      <c r="Z28" s="40">
        <v>7</v>
      </c>
      <c r="AA28" s="41"/>
      <c r="AB28" s="41"/>
      <c r="AC28" s="41"/>
      <c r="AD28" s="41"/>
      <c r="AE28" s="41"/>
      <c r="AF28" s="41"/>
      <c r="AG28" s="5" t="b">
        <f t="shared" si="0"/>
        <v>1</v>
      </c>
      <c r="AH28" s="5">
        <v>25</v>
      </c>
      <c r="AI28" s="5">
        <f t="shared" si="1"/>
        <v>1</v>
      </c>
      <c r="AJ28" s="5" t="b">
        <f>AND(A28&gt;=zakresy_produkcyjne!B$2,A28&lt;=zakresy_produkcyjne!B$3)</f>
        <v>1</v>
      </c>
      <c r="AK28" s="5" t="b">
        <f>AND(B28&gt;=zakresy_produkcyjne!C$2,B28&lt;=zakresy_produkcyjne!C$3)</f>
        <v>1</v>
      </c>
      <c r="AL28" s="5" t="b">
        <f>AND(D28&gt;=zakresy_produkcyjne!D$2,D28&lt;=zakresy_produkcyjne!D$3)</f>
        <v>1</v>
      </c>
      <c r="AM28" s="5" t="b">
        <f>AND(E28&gt;=zakresy_produkcyjne!E$2,E28&lt;=zakresy_produkcyjne!E$3)</f>
        <v>1</v>
      </c>
      <c r="AN28" s="5" t="b">
        <f>AND(F28&gt;=zakresy_produkcyjne!F$2,F28&lt;=zakresy_produkcyjne!F$3)</f>
        <v>1</v>
      </c>
      <c r="AO28" s="5" t="b">
        <f>AND(G28&gt;=zakresy_produkcyjne!G$2,G28&lt;=zakresy_produkcyjne!G$3)</f>
        <v>1</v>
      </c>
      <c r="AP28" s="5" t="b">
        <f>AND(H28&gt;=zakresy_produkcyjne!H$2,H28&lt;=zakresy_produkcyjne!H$3)</f>
        <v>1</v>
      </c>
      <c r="AQ28" s="5" t="b">
        <f>AND(P28&gt;=zakresy_produkcyjne!I$2,P28&lt;=zakresy_produkcyjne!I$3)</f>
        <v>1</v>
      </c>
      <c r="AR28" s="5" t="b">
        <f>AND(Q28&gt;=zakresy_produkcyjne!J$2,Q28&lt;=zakresy_produkcyjne!J$3)</f>
        <v>1</v>
      </c>
      <c r="AS28" s="5" t="b">
        <f>AND(R28&gt;=zakresy_produkcyjne!K$2,R28&lt;=zakresy_produkcyjne!K$3)</f>
        <v>1</v>
      </c>
      <c r="AT28" s="5" t="b">
        <f>AND(S28&gt;=zakresy_produkcyjne!L$2,S28&lt;=zakresy_produkcyjne!L$3)</f>
        <v>1</v>
      </c>
      <c r="AU28" s="5" t="b">
        <f t="shared" si="2"/>
        <v>1</v>
      </c>
      <c r="AV28" s="5" t="b">
        <f t="shared" si="3"/>
        <v>1</v>
      </c>
      <c r="AW28" s="5" t="b">
        <f t="shared" si="4"/>
        <v>1</v>
      </c>
      <c r="AX28" s="5">
        <f>AJ28*zakresy_produkcyjne!B$4+AK28*zakresy_produkcyjne!C$4+AL28*zakresy_produkcyjne!D$4+AM28*zakresy_produkcyjne!E$4+AN28*zakresy_produkcyjne!F$4+AO28*zakresy_produkcyjne!G$4+AP28*zakresy_produkcyjne!H$4+AQ28*zakresy_produkcyjne!I$4+AR28*zakresy_produkcyjne!J$4+AS28*zakresy_produkcyjne!K$4+AT28*zakresy_produkcyjne!L$4</f>
        <v>66</v>
      </c>
      <c r="AZ28" s="5">
        <v>701</v>
      </c>
      <c r="BA28" s="5">
        <v>478</v>
      </c>
      <c r="BB28" s="5">
        <v>6.9</v>
      </c>
      <c r="BC28" s="5">
        <v>202</v>
      </c>
      <c r="BD28" s="5">
        <f t="shared" si="13"/>
        <v>46.2</v>
      </c>
      <c r="BK28" s="5">
        <f t="shared" si="5"/>
        <v>1201</v>
      </c>
      <c r="BL28" s="5">
        <f t="shared" si="6"/>
        <v>779</v>
      </c>
      <c r="BM28" s="5">
        <f t="shared" si="7"/>
        <v>2.4</v>
      </c>
      <c r="BN28" s="5">
        <f t="shared" si="8"/>
        <v>375</v>
      </c>
      <c r="BO28" s="5">
        <f t="shared" si="9"/>
        <v>69.3</v>
      </c>
      <c r="BP28" s="5">
        <f t="shared" si="10"/>
        <v>1201</v>
      </c>
      <c r="BQ28" s="5" t="e">
        <f>IF(T28&lt;&gt;"",POWER((#REF!*R28+#REF!)-T28,2))</f>
        <v>#REF!</v>
      </c>
    </row>
    <row r="29" spans="1:69" ht="13.9" customHeight="1" x14ac:dyDescent="0.25">
      <c r="A29" s="38">
        <v>3.55</v>
      </c>
      <c r="B29" s="38">
        <v>2.5499999999999998</v>
      </c>
      <c r="C29" s="38">
        <f t="shared" si="11"/>
        <v>4.4083333333333332</v>
      </c>
      <c r="D29" s="38">
        <v>0.31</v>
      </c>
      <c r="E29" s="38">
        <v>6.3E-2</v>
      </c>
      <c r="F29" s="38">
        <v>0</v>
      </c>
      <c r="G29" s="38">
        <v>1.56</v>
      </c>
      <c r="H29" s="39">
        <v>0</v>
      </c>
      <c r="I29" s="38">
        <v>8.9999999999999993E-3</v>
      </c>
      <c r="J29" s="38">
        <v>2.5000000000000001E-2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920</v>
      </c>
      <c r="Q29" s="39">
        <v>120</v>
      </c>
      <c r="R29" s="39">
        <v>330</v>
      </c>
      <c r="S29" s="39">
        <v>120</v>
      </c>
      <c r="T29" s="39">
        <v>1255</v>
      </c>
      <c r="U29" s="39">
        <v>968</v>
      </c>
      <c r="V29" s="39">
        <v>4.2</v>
      </c>
      <c r="W29" s="39">
        <v>371</v>
      </c>
      <c r="X29" s="39">
        <v>9.9</v>
      </c>
      <c r="Y29" s="39">
        <f t="shared" si="12"/>
        <v>108.9</v>
      </c>
      <c r="Z29" s="40">
        <v>7</v>
      </c>
      <c r="AA29" s="41"/>
      <c r="AB29" s="41"/>
      <c r="AC29" s="41"/>
      <c r="AD29" s="41"/>
      <c r="AE29" s="41"/>
      <c r="AF29" s="41"/>
      <c r="AG29" s="5" t="b">
        <f t="shared" si="0"/>
        <v>1</v>
      </c>
      <c r="AH29" s="5">
        <v>25</v>
      </c>
      <c r="AI29" s="5">
        <f t="shared" si="1"/>
        <v>1</v>
      </c>
      <c r="AJ29" s="5" t="b">
        <f>AND(A29&gt;=zakresy_produkcyjne!B$2,A29&lt;=zakresy_produkcyjne!B$3)</f>
        <v>1</v>
      </c>
      <c r="AK29" s="5" t="b">
        <f>AND(B29&gt;=zakresy_produkcyjne!C$2,B29&lt;=zakresy_produkcyjne!C$3)</f>
        <v>1</v>
      </c>
      <c r="AL29" s="5" t="b">
        <f>AND(D29&gt;=zakresy_produkcyjne!D$2,D29&lt;=zakresy_produkcyjne!D$3)</f>
        <v>1</v>
      </c>
      <c r="AM29" s="5" t="b">
        <f>AND(E29&gt;=zakresy_produkcyjne!E$2,E29&lt;=zakresy_produkcyjne!E$3)</f>
        <v>1</v>
      </c>
      <c r="AN29" s="5" t="b">
        <f>AND(F29&gt;=zakresy_produkcyjne!F$2,F29&lt;=zakresy_produkcyjne!F$3)</f>
        <v>1</v>
      </c>
      <c r="AO29" s="5" t="b">
        <f>AND(G29&gt;=zakresy_produkcyjne!G$2,G29&lt;=zakresy_produkcyjne!G$3)</f>
        <v>1</v>
      </c>
      <c r="AP29" s="5" t="b">
        <f>AND(H29&gt;=zakresy_produkcyjne!H$2,H29&lt;=zakresy_produkcyjne!H$3)</f>
        <v>1</v>
      </c>
      <c r="AQ29" s="5" t="b">
        <f>AND(P29&gt;=zakresy_produkcyjne!I$2,P29&lt;=zakresy_produkcyjne!I$3)</f>
        <v>1</v>
      </c>
      <c r="AR29" s="5" t="b">
        <f>AND(Q29&gt;=zakresy_produkcyjne!J$2,Q29&lt;=zakresy_produkcyjne!J$3)</f>
        <v>1</v>
      </c>
      <c r="AS29" s="5" t="b">
        <f>AND(R29&gt;=zakresy_produkcyjne!K$2,R29&lt;=zakresy_produkcyjne!K$3)</f>
        <v>1</v>
      </c>
      <c r="AT29" s="5" t="b">
        <f>AND(S29&gt;=zakresy_produkcyjne!L$2,S29&lt;=zakresy_produkcyjne!L$3)</f>
        <v>1</v>
      </c>
      <c r="AU29" s="5" t="b">
        <f t="shared" si="2"/>
        <v>1</v>
      </c>
      <c r="AV29" s="5" t="b">
        <f t="shared" si="3"/>
        <v>1</v>
      </c>
      <c r="AW29" s="5" t="b">
        <f t="shared" si="4"/>
        <v>1</v>
      </c>
      <c r="AX29" s="5">
        <f>AJ29*zakresy_produkcyjne!B$4+AK29*zakresy_produkcyjne!C$4+AL29*zakresy_produkcyjne!D$4+AM29*zakresy_produkcyjne!E$4+AN29*zakresy_produkcyjne!F$4+AO29*zakresy_produkcyjne!G$4+AP29*zakresy_produkcyjne!H$4+AQ29*zakresy_produkcyjne!I$4+AR29*zakresy_produkcyjne!J$4+AS29*zakresy_produkcyjne!K$4+AT29*zakresy_produkcyjne!L$4</f>
        <v>66</v>
      </c>
      <c r="AZ29" s="5">
        <v>701</v>
      </c>
      <c r="BA29" s="5">
        <v>478</v>
      </c>
      <c r="BB29" s="5">
        <v>6.9</v>
      </c>
      <c r="BC29" s="5">
        <v>202</v>
      </c>
      <c r="BD29" s="5">
        <f t="shared" si="13"/>
        <v>46.2</v>
      </c>
      <c r="BK29" s="5">
        <f t="shared" si="5"/>
        <v>1255</v>
      </c>
      <c r="BL29" s="5">
        <f t="shared" si="6"/>
        <v>968</v>
      </c>
      <c r="BM29" s="5">
        <f t="shared" si="7"/>
        <v>4.2</v>
      </c>
      <c r="BN29" s="5">
        <f t="shared" si="8"/>
        <v>371</v>
      </c>
      <c r="BO29" s="5">
        <f t="shared" si="9"/>
        <v>108.9</v>
      </c>
      <c r="BP29" s="5">
        <f t="shared" si="10"/>
        <v>1255</v>
      </c>
      <c r="BQ29" s="5" t="e">
        <f>IF(T29&lt;&gt;"",POWER((#REF!*R29+#REF!)-T29,2))</f>
        <v>#REF!</v>
      </c>
    </row>
    <row r="30" spans="1:69" ht="13.9" customHeight="1" x14ac:dyDescent="0.25">
      <c r="A30" s="38">
        <v>3.55</v>
      </c>
      <c r="B30" s="38">
        <v>2.5499999999999998</v>
      </c>
      <c r="C30" s="38">
        <f t="shared" si="11"/>
        <v>4.4083333333333332</v>
      </c>
      <c r="D30" s="38">
        <v>0.31</v>
      </c>
      <c r="E30" s="38">
        <v>6.3E-2</v>
      </c>
      <c r="F30" s="38">
        <v>0</v>
      </c>
      <c r="G30" s="38">
        <v>1.56</v>
      </c>
      <c r="H30" s="39">
        <v>0</v>
      </c>
      <c r="I30" s="38">
        <v>8.9999999999999993E-3</v>
      </c>
      <c r="J30" s="38">
        <v>2.5000000000000001E-2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920</v>
      </c>
      <c r="Q30" s="39">
        <v>120</v>
      </c>
      <c r="R30" s="39">
        <v>360</v>
      </c>
      <c r="S30" s="39">
        <v>90</v>
      </c>
      <c r="T30" s="39">
        <v>1068</v>
      </c>
      <c r="U30" s="39">
        <v>783</v>
      </c>
      <c r="V30" s="39">
        <v>6</v>
      </c>
      <c r="W30" s="39">
        <v>325</v>
      </c>
      <c r="X30" s="39">
        <v>10.7</v>
      </c>
      <c r="Y30" s="39">
        <f t="shared" si="12"/>
        <v>117.69999999999999</v>
      </c>
      <c r="Z30" s="40">
        <v>7</v>
      </c>
      <c r="AA30" s="41"/>
      <c r="AB30" s="41"/>
      <c r="AC30" s="41"/>
      <c r="AD30" s="41"/>
      <c r="AE30" s="41"/>
      <c r="AF30" s="41"/>
      <c r="AG30" s="5" t="b">
        <f t="shared" si="0"/>
        <v>1</v>
      </c>
      <c r="AH30" s="5">
        <v>25</v>
      </c>
      <c r="AI30" s="5">
        <f t="shared" si="1"/>
        <v>1</v>
      </c>
      <c r="AJ30" s="5" t="b">
        <f>AND(A30&gt;=zakresy_produkcyjne!B$2,A30&lt;=zakresy_produkcyjne!B$3)</f>
        <v>1</v>
      </c>
      <c r="AK30" s="5" t="b">
        <f>AND(B30&gt;=zakresy_produkcyjne!C$2,B30&lt;=zakresy_produkcyjne!C$3)</f>
        <v>1</v>
      </c>
      <c r="AL30" s="5" t="b">
        <f>AND(D30&gt;=zakresy_produkcyjne!D$2,D30&lt;=zakresy_produkcyjne!D$3)</f>
        <v>1</v>
      </c>
      <c r="AM30" s="5" t="b">
        <f>AND(E30&gt;=zakresy_produkcyjne!E$2,E30&lt;=zakresy_produkcyjne!E$3)</f>
        <v>1</v>
      </c>
      <c r="AN30" s="5" t="b">
        <f>AND(F30&gt;=zakresy_produkcyjne!F$2,F30&lt;=zakresy_produkcyjne!F$3)</f>
        <v>1</v>
      </c>
      <c r="AO30" s="5" t="b">
        <f>AND(G30&gt;=zakresy_produkcyjne!G$2,G30&lt;=zakresy_produkcyjne!G$3)</f>
        <v>1</v>
      </c>
      <c r="AP30" s="5" t="b">
        <f>AND(H30&gt;=zakresy_produkcyjne!H$2,H30&lt;=zakresy_produkcyjne!H$3)</f>
        <v>1</v>
      </c>
      <c r="AQ30" s="5" t="b">
        <f>AND(P30&gt;=zakresy_produkcyjne!I$2,P30&lt;=zakresy_produkcyjne!I$3)</f>
        <v>1</v>
      </c>
      <c r="AR30" s="5" t="b">
        <f>AND(Q30&gt;=zakresy_produkcyjne!J$2,Q30&lt;=zakresy_produkcyjne!J$3)</f>
        <v>1</v>
      </c>
      <c r="AS30" s="5" t="b">
        <f>AND(R30&gt;=zakresy_produkcyjne!K$2,R30&lt;=zakresy_produkcyjne!K$3)</f>
        <v>1</v>
      </c>
      <c r="AT30" s="5" t="b">
        <f>AND(S30&gt;=zakresy_produkcyjne!L$2,S30&lt;=zakresy_produkcyjne!L$3)</f>
        <v>1</v>
      </c>
      <c r="AU30" s="5" t="b">
        <f t="shared" si="2"/>
        <v>1</v>
      </c>
      <c r="AV30" s="5" t="b">
        <f t="shared" si="3"/>
        <v>1</v>
      </c>
      <c r="AW30" s="5" t="b">
        <f t="shared" si="4"/>
        <v>1</v>
      </c>
      <c r="AX30" s="5">
        <f>AJ30*zakresy_produkcyjne!B$4+AK30*zakresy_produkcyjne!C$4+AL30*zakresy_produkcyjne!D$4+AM30*zakresy_produkcyjne!E$4+AN30*zakresy_produkcyjne!F$4+AO30*zakresy_produkcyjne!G$4+AP30*zakresy_produkcyjne!H$4+AQ30*zakresy_produkcyjne!I$4+AR30*zakresy_produkcyjne!J$4+AS30*zakresy_produkcyjne!K$4+AT30*zakresy_produkcyjne!L$4</f>
        <v>66</v>
      </c>
      <c r="AZ30" s="5">
        <v>701</v>
      </c>
      <c r="BA30" s="5">
        <v>478</v>
      </c>
      <c r="BB30" s="5">
        <v>6.9</v>
      </c>
      <c r="BC30" s="5">
        <v>202</v>
      </c>
      <c r="BD30" s="5">
        <f t="shared" si="13"/>
        <v>46.2</v>
      </c>
      <c r="BK30" s="5">
        <f t="shared" si="5"/>
        <v>1068</v>
      </c>
      <c r="BL30" s="5">
        <f t="shared" si="6"/>
        <v>783</v>
      </c>
      <c r="BM30" s="5">
        <f t="shared" si="7"/>
        <v>6</v>
      </c>
      <c r="BN30" s="5">
        <f t="shared" si="8"/>
        <v>325</v>
      </c>
      <c r="BO30" s="5">
        <f t="shared" si="9"/>
        <v>117.69999999999999</v>
      </c>
      <c r="BP30" s="5">
        <f t="shared" si="10"/>
        <v>1068</v>
      </c>
      <c r="BQ30" s="5" t="e">
        <f>IF(T30&lt;&gt;"",POWER((#REF!*R30+#REF!)-T30,2))</f>
        <v>#REF!</v>
      </c>
    </row>
    <row r="31" spans="1:69" ht="13.9" customHeight="1" x14ac:dyDescent="0.25">
      <c r="A31" s="38">
        <v>3.55</v>
      </c>
      <c r="B31" s="38">
        <v>2.5499999999999998</v>
      </c>
      <c r="C31" s="38">
        <f t="shared" si="11"/>
        <v>4.4083333333333332</v>
      </c>
      <c r="D31" s="38">
        <v>0.31</v>
      </c>
      <c r="E31" s="38">
        <v>6.3E-2</v>
      </c>
      <c r="F31" s="38">
        <v>0</v>
      </c>
      <c r="G31" s="38">
        <v>1.56</v>
      </c>
      <c r="H31" s="39">
        <v>0</v>
      </c>
      <c r="I31" s="38">
        <v>8.9999999999999993E-3</v>
      </c>
      <c r="J31" s="38">
        <v>2.5000000000000001E-2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920</v>
      </c>
      <c r="Q31" s="39">
        <v>120</v>
      </c>
      <c r="R31" s="39">
        <v>380</v>
      </c>
      <c r="S31" s="39">
        <v>90</v>
      </c>
      <c r="T31" s="39">
        <v>960</v>
      </c>
      <c r="U31" s="39">
        <v>681</v>
      </c>
      <c r="V31" s="39">
        <v>4.9000000000000004</v>
      </c>
      <c r="W31" s="39">
        <v>285</v>
      </c>
      <c r="X31" s="39">
        <v>11.5</v>
      </c>
      <c r="Y31" s="39">
        <f t="shared" si="12"/>
        <v>126.5</v>
      </c>
      <c r="Z31" s="40">
        <v>7</v>
      </c>
      <c r="AA31" s="41"/>
      <c r="AB31" s="41"/>
      <c r="AC31" s="41"/>
      <c r="AD31" s="41"/>
      <c r="AE31" s="41"/>
      <c r="AF31" s="41"/>
      <c r="AG31" s="5" t="b">
        <f t="shared" si="0"/>
        <v>1</v>
      </c>
      <c r="AH31" s="5">
        <v>25</v>
      </c>
      <c r="AI31" s="5">
        <f t="shared" si="1"/>
        <v>1</v>
      </c>
      <c r="AJ31" s="5" t="b">
        <f>AND(A31&gt;=zakresy_produkcyjne!B$2,A31&lt;=zakresy_produkcyjne!B$3)</f>
        <v>1</v>
      </c>
      <c r="AK31" s="5" t="b">
        <f>AND(B31&gt;=zakresy_produkcyjne!C$2,B31&lt;=zakresy_produkcyjne!C$3)</f>
        <v>1</v>
      </c>
      <c r="AL31" s="5" t="b">
        <f>AND(D31&gt;=zakresy_produkcyjne!D$2,D31&lt;=zakresy_produkcyjne!D$3)</f>
        <v>1</v>
      </c>
      <c r="AM31" s="5" t="b">
        <f>AND(E31&gt;=zakresy_produkcyjne!E$2,E31&lt;=zakresy_produkcyjne!E$3)</f>
        <v>1</v>
      </c>
      <c r="AN31" s="5" t="b">
        <f>AND(F31&gt;=zakresy_produkcyjne!F$2,F31&lt;=zakresy_produkcyjne!F$3)</f>
        <v>1</v>
      </c>
      <c r="AO31" s="5" t="b">
        <f>AND(G31&gt;=zakresy_produkcyjne!G$2,G31&lt;=zakresy_produkcyjne!G$3)</f>
        <v>1</v>
      </c>
      <c r="AP31" s="5" t="b">
        <f>AND(H31&gt;=zakresy_produkcyjne!H$2,H31&lt;=zakresy_produkcyjne!H$3)</f>
        <v>1</v>
      </c>
      <c r="AQ31" s="5" t="b">
        <f>AND(P31&gt;=zakresy_produkcyjne!I$2,P31&lt;=zakresy_produkcyjne!I$3)</f>
        <v>1</v>
      </c>
      <c r="AR31" s="5" t="b">
        <f>AND(Q31&gt;=zakresy_produkcyjne!J$2,Q31&lt;=zakresy_produkcyjne!J$3)</f>
        <v>1</v>
      </c>
      <c r="AS31" s="5" t="b">
        <f>AND(R31&gt;=zakresy_produkcyjne!K$2,R31&lt;=zakresy_produkcyjne!K$3)</f>
        <v>1</v>
      </c>
      <c r="AT31" s="5" t="b">
        <f>AND(S31&gt;=zakresy_produkcyjne!L$2,S31&lt;=zakresy_produkcyjne!L$3)</f>
        <v>1</v>
      </c>
      <c r="AU31" s="5" t="b">
        <f t="shared" si="2"/>
        <v>1</v>
      </c>
      <c r="AV31" s="5" t="b">
        <f t="shared" si="3"/>
        <v>1</v>
      </c>
      <c r="AW31" s="5" t="b">
        <f t="shared" si="4"/>
        <v>1</v>
      </c>
      <c r="AX31" s="5">
        <f>AJ31*zakresy_produkcyjne!B$4+AK31*zakresy_produkcyjne!C$4+AL31*zakresy_produkcyjne!D$4+AM31*zakresy_produkcyjne!E$4+AN31*zakresy_produkcyjne!F$4+AO31*zakresy_produkcyjne!G$4+AP31*zakresy_produkcyjne!H$4+AQ31*zakresy_produkcyjne!I$4+AR31*zakresy_produkcyjne!J$4+AS31*zakresy_produkcyjne!K$4+AT31*zakresy_produkcyjne!L$4</f>
        <v>66</v>
      </c>
      <c r="AZ31" s="5">
        <v>701</v>
      </c>
      <c r="BA31" s="5">
        <v>478</v>
      </c>
      <c r="BB31" s="5">
        <v>6.9</v>
      </c>
      <c r="BC31" s="5">
        <v>202</v>
      </c>
      <c r="BD31" s="5">
        <f t="shared" si="13"/>
        <v>46.2</v>
      </c>
      <c r="BK31" s="5">
        <f t="shared" si="5"/>
        <v>960</v>
      </c>
      <c r="BL31" s="5">
        <f t="shared" si="6"/>
        <v>681</v>
      </c>
      <c r="BM31" s="5">
        <f t="shared" si="7"/>
        <v>4.9000000000000004</v>
      </c>
      <c r="BN31" s="5">
        <f t="shared" si="8"/>
        <v>285</v>
      </c>
      <c r="BO31" s="5">
        <f t="shared" si="9"/>
        <v>126.5</v>
      </c>
      <c r="BP31" s="5">
        <f t="shared" si="10"/>
        <v>960</v>
      </c>
      <c r="BQ31" s="5" t="e">
        <f>IF(T31&lt;&gt;"",POWER((#REF!*R31+#REF!)-T31,2))</f>
        <v>#REF!</v>
      </c>
    </row>
    <row r="32" spans="1:69" ht="13.9" customHeight="1" x14ac:dyDescent="0.25">
      <c r="A32" s="38">
        <v>3.55</v>
      </c>
      <c r="B32" s="38">
        <v>2.5499999999999998</v>
      </c>
      <c r="C32" s="38">
        <f t="shared" si="11"/>
        <v>4.4083333333333332</v>
      </c>
      <c r="D32" s="38">
        <v>0.31</v>
      </c>
      <c r="E32" s="38">
        <v>6.3E-2</v>
      </c>
      <c r="F32" s="38">
        <v>0</v>
      </c>
      <c r="G32" s="38">
        <v>1.56</v>
      </c>
      <c r="H32" s="39">
        <v>0</v>
      </c>
      <c r="I32" s="38">
        <v>8.9999999999999993E-3</v>
      </c>
      <c r="J32" s="38">
        <v>2.5000000000000001E-2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920</v>
      </c>
      <c r="Q32" s="39">
        <v>120</v>
      </c>
      <c r="R32" s="39">
        <v>400</v>
      </c>
      <c r="S32" s="39">
        <v>90</v>
      </c>
      <c r="T32" s="39">
        <v>950</v>
      </c>
      <c r="U32" s="39">
        <v>597</v>
      </c>
      <c r="V32" s="39">
        <v>7.8</v>
      </c>
      <c r="W32" s="39">
        <v>270</v>
      </c>
      <c r="X32" s="39">
        <v>11.9</v>
      </c>
      <c r="Y32" s="39">
        <f t="shared" si="12"/>
        <v>130.9</v>
      </c>
      <c r="Z32" s="40">
        <v>7</v>
      </c>
      <c r="AA32" s="41"/>
      <c r="AB32" s="41"/>
      <c r="AC32" s="41"/>
      <c r="AD32" s="41"/>
      <c r="AE32" s="41"/>
      <c r="AF32" s="41"/>
      <c r="AG32" s="5" t="b">
        <f t="shared" si="0"/>
        <v>1</v>
      </c>
      <c r="AH32" s="5">
        <v>25</v>
      </c>
      <c r="AI32" s="5">
        <f t="shared" si="1"/>
        <v>1</v>
      </c>
      <c r="AJ32" s="5" t="b">
        <f>AND(A32&gt;=zakresy_produkcyjne!B$2,A32&lt;=zakresy_produkcyjne!B$3)</f>
        <v>1</v>
      </c>
      <c r="AK32" s="5" t="b">
        <f>AND(B32&gt;=zakresy_produkcyjne!C$2,B32&lt;=zakresy_produkcyjne!C$3)</f>
        <v>1</v>
      </c>
      <c r="AL32" s="5" t="b">
        <f>AND(D32&gt;=zakresy_produkcyjne!D$2,D32&lt;=zakresy_produkcyjne!D$3)</f>
        <v>1</v>
      </c>
      <c r="AM32" s="5" t="b">
        <f>AND(E32&gt;=zakresy_produkcyjne!E$2,E32&lt;=zakresy_produkcyjne!E$3)</f>
        <v>1</v>
      </c>
      <c r="AN32" s="5" t="b">
        <f>AND(F32&gt;=zakresy_produkcyjne!F$2,F32&lt;=zakresy_produkcyjne!F$3)</f>
        <v>1</v>
      </c>
      <c r="AO32" s="5" t="b">
        <f>AND(G32&gt;=zakresy_produkcyjne!G$2,G32&lt;=zakresy_produkcyjne!G$3)</f>
        <v>1</v>
      </c>
      <c r="AP32" s="5" t="b">
        <f>AND(H32&gt;=zakresy_produkcyjne!H$2,H32&lt;=zakresy_produkcyjne!H$3)</f>
        <v>1</v>
      </c>
      <c r="AQ32" s="5" t="b">
        <f>AND(P32&gt;=zakresy_produkcyjne!I$2,P32&lt;=zakresy_produkcyjne!I$3)</f>
        <v>1</v>
      </c>
      <c r="AR32" s="5" t="b">
        <f>AND(Q32&gt;=zakresy_produkcyjne!J$2,Q32&lt;=zakresy_produkcyjne!J$3)</f>
        <v>1</v>
      </c>
      <c r="AS32" s="5" t="b">
        <f>AND(R32&gt;=zakresy_produkcyjne!K$2,R32&lt;=zakresy_produkcyjne!K$3)</f>
        <v>1</v>
      </c>
      <c r="AT32" s="5" t="b">
        <f>AND(S32&gt;=zakresy_produkcyjne!L$2,S32&lt;=zakresy_produkcyjne!L$3)</f>
        <v>1</v>
      </c>
      <c r="AU32" s="5" t="b">
        <f t="shared" si="2"/>
        <v>1</v>
      </c>
      <c r="AV32" s="5" t="b">
        <f t="shared" si="3"/>
        <v>1</v>
      </c>
      <c r="AW32" s="5" t="b">
        <f t="shared" si="4"/>
        <v>1</v>
      </c>
      <c r="AX32" s="5">
        <f>AJ32*zakresy_produkcyjne!B$4+AK32*zakresy_produkcyjne!C$4+AL32*zakresy_produkcyjne!D$4+AM32*zakresy_produkcyjne!E$4+AN32*zakresy_produkcyjne!F$4+AO32*zakresy_produkcyjne!G$4+AP32*zakresy_produkcyjne!H$4+AQ32*zakresy_produkcyjne!I$4+AR32*zakresy_produkcyjne!J$4+AS32*zakresy_produkcyjne!K$4+AT32*zakresy_produkcyjne!L$4</f>
        <v>66</v>
      </c>
      <c r="AZ32" s="5">
        <v>701</v>
      </c>
      <c r="BA32" s="5">
        <v>478</v>
      </c>
      <c r="BB32" s="5">
        <v>6.9</v>
      </c>
      <c r="BC32" s="5">
        <v>202</v>
      </c>
      <c r="BD32" s="5">
        <f t="shared" si="13"/>
        <v>46.2</v>
      </c>
      <c r="BK32" s="5">
        <f t="shared" si="5"/>
        <v>950</v>
      </c>
      <c r="BL32" s="5">
        <f t="shared" si="6"/>
        <v>597</v>
      </c>
      <c r="BM32" s="5">
        <f t="shared" si="7"/>
        <v>7.8</v>
      </c>
      <c r="BN32" s="5">
        <f t="shared" si="8"/>
        <v>270</v>
      </c>
      <c r="BO32" s="5">
        <f t="shared" si="9"/>
        <v>130.9</v>
      </c>
      <c r="BP32" s="5">
        <f t="shared" si="10"/>
        <v>950</v>
      </c>
      <c r="BQ32" s="5" t="e">
        <f>IF(T32&lt;&gt;"",POWER((#REF!*R32+#REF!)-T32,2))</f>
        <v>#REF!</v>
      </c>
    </row>
    <row r="33" spans="1:69" ht="13.9" customHeight="1" x14ac:dyDescent="0.25">
      <c r="A33" s="42">
        <v>3.57</v>
      </c>
      <c r="B33" s="42">
        <v>2.2200000000000002</v>
      </c>
      <c r="C33" s="42">
        <f t="shared" si="11"/>
        <v>4.3186666666666662</v>
      </c>
      <c r="D33" s="42">
        <v>0.23</v>
      </c>
      <c r="E33" s="42">
        <v>4.4999999999999998E-2</v>
      </c>
      <c r="F33" s="42">
        <v>1E-3</v>
      </c>
      <c r="G33" s="42">
        <v>0.12</v>
      </c>
      <c r="H33" s="42">
        <v>0</v>
      </c>
      <c r="I33" s="42">
        <v>1.0999999999999999E-2</v>
      </c>
      <c r="J33" s="42">
        <v>2.5999999999999999E-2</v>
      </c>
      <c r="K33" s="42">
        <v>0</v>
      </c>
      <c r="L33" s="42">
        <v>0.03</v>
      </c>
      <c r="M33" s="42">
        <v>0</v>
      </c>
      <c r="N33" s="42">
        <v>0</v>
      </c>
      <c r="O33" s="42">
        <v>0</v>
      </c>
      <c r="P33" s="42">
        <v>900</v>
      </c>
      <c r="Q33" s="42">
        <v>60</v>
      </c>
      <c r="R33" s="42">
        <v>250</v>
      </c>
      <c r="S33" s="42">
        <v>30</v>
      </c>
      <c r="T33" s="42">
        <v>997</v>
      </c>
      <c r="U33" s="42">
        <v>795</v>
      </c>
      <c r="V33" s="42">
        <v>1.9</v>
      </c>
      <c r="W33" s="42">
        <v>286</v>
      </c>
      <c r="X33" s="42"/>
      <c r="Y33" s="42"/>
      <c r="Z33" s="43">
        <v>8</v>
      </c>
      <c r="AA33" s="44">
        <v>75</v>
      </c>
      <c r="AB33" s="44"/>
      <c r="AC33" s="44"/>
      <c r="AD33" s="44"/>
      <c r="AE33" s="44"/>
      <c r="AF33" s="44"/>
      <c r="AG33" s="5" t="b">
        <f t="shared" si="0"/>
        <v>0</v>
      </c>
      <c r="AH33" s="5">
        <v>25</v>
      </c>
      <c r="AI33" s="5">
        <f t="shared" si="1"/>
        <v>1</v>
      </c>
      <c r="AJ33" s="5" t="b">
        <f>AND(A33&gt;=zakresy_produkcyjne!B$2,A33&lt;=zakresy_produkcyjne!B$3)</f>
        <v>1</v>
      </c>
      <c r="AK33" s="5" t="b">
        <f>AND(B33&gt;=zakresy_produkcyjne!C$2,B33&lt;=zakresy_produkcyjne!C$3)</f>
        <v>0</v>
      </c>
      <c r="AL33" s="5" t="b">
        <f>AND(D33&gt;=zakresy_produkcyjne!D$2,D33&lt;=zakresy_produkcyjne!D$3)</f>
        <v>1</v>
      </c>
      <c r="AM33" s="5" t="b">
        <f>AND(E33&gt;=zakresy_produkcyjne!E$2,E33&lt;=zakresy_produkcyjne!E$3)</f>
        <v>1</v>
      </c>
      <c r="AN33" s="5" t="b">
        <f>AND(F33&gt;=zakresy_produkcyjne!F$2,F33&lt;=zakresy_produkcyjne!F$3)</f>
        <v>1</v>
      </c>
      <c r="AO33" s="5" t="b">
        <f>AND(G33&gt;=zakresy_produkcyjne!G$2,G33&lt;=zakresy_produkcyjne!G$3)</f>
        <v>1</v>
      </c>
      <c r="AP33" s="5" t="b">
        <f>AND(H33&gt;=zakresy_produkcyjne!H$2,H33&lt;=zakresy_produkcyjne!H$3)</f>
        <v>1</v>
      </c>
      <c r="AQ33" s="5" t="b">
        <f>AND(P33&gt;=zakresy_produkcyjne!I$2,P33&lt;=zakresy_produkcyjne!I$3)</f>
        <v>1</v>
      </c>
      <c r="AR33" s="5" t="b">
        <f>AND(Q33&gt;=zakresy_produkcyjne!J$2,Q33&lt;=zakresy_produkcyjne!J$3)</f>
        <v>1</v>
      </c>
      <c r="AS33" s="5" t="b">
        <f>AND(R33&gt;=zakresy_produkcyjne!K$2,R33&lt;=zakresy_produkcyjne!K$3)</f>
        <v>0</v>
      </c>
      <c r="AT33" s="5" t="b">
        <f>AND(S33&gt;=zakresy_produkcyjne!L$2,S33&lt;=zakresy_produkcyjne!L$3)</f>
        <v>1</v>
      </c>
      <c r="AU33" s="5" t="b">
        <f t="shared" si="2"/>
        <v>0</v>
      </c>
      <c r="AV33" s="5" t="b">
        <f t="shared" si="3"/>
        <v>0</v>
      </c>
      <c r="AW33" s="5" t="b">
        <f t="shared" si="4"/>
        <v>0</v>
      </c>
      <c r="AX33" s="5">
        <f>AJ33*zakresy_produkcyjne!B$4+AK33*zakresy_produkcyjne!C$4+AL33*zakresy_produkcyjne!D$4+AM33*zakresy_produkcyjne!E$4+AN33*zakresy_produkcyjne!F$4+AO33*zakresy_produkcyjne!G$4+AP33*zakresy_produkcyjne!H$4+AQ33*zakresy_produkcyjne!I$4+AR33*zakresy_produkcyjne!J$4+AS33*zakresy_produkcyjne!K$4+AT33*zakresy_produkcyjne!L$4</f>
        <v>52</v>
      </c>
      <c r="BK33" s="5">
        <f t="shared" si="5"/>
        <v>997</v>
      </c>
      <c r="BL33" s="5">
        <f t="shared" si="6"/>
        <v>795</v>
      </c>
      <c r="BM33" s="5">
        <f t="shared" si="7"/>
        <v>1.9</v>
      </c>
      <c r="BN33" s="5">
        <f t="shared" si="8"/>
        <v>286</v>
      </c>
      <c r="BO33" s="5">
        <f t="shared" si="9"/>
        <v>0</v>
      </c>
      <c r="BP33" s="5">
        <f t="shared" si="10"/>
        <v>997</v>
      </c>
      <c r="BQ33" s="5" t="e">
        <f>IF(T33&lt;&gt;"",POWER((#REF!*R33+#REF!)-T33,2))</f>
        <v>#REF!</v>
      </c>
    </row>
    <row r="34" spans="1:69" ht="13.9" customHeight="1" x14ac:dyDescent="0.25">
      <c r="A34" s="42">
        <v>3.57</v>
      </c>
      <c r="B34" s="42">
        <v>2.2200000000000002</v>
      </c>
      <c r="C34" s="42">
        <f t="shared" si="11"/>
        <v>4.3186666666666662</v>
      </c>
      <c r="D34" s="42">
        <v>0.23</v>
      </c>
      <c r="E34" s="42">
        <v>4.4999999999999998E-2</v>
      </c>
      <c r="F34" s="42">
        <v>1E-3</v>
      </c>
      <c r="G34" s="42">
        <v>0.12</v>
      </c>
      <c r="H34" s="42">
        <v>0</v>
      </c>
      <c r="I34" s="42">
        <v>1.0999999999999999E-2</v>
      </c>
      <c r="J34" s="42">
        <v>2.5999999999999999E-2</v>
      </c>
      <c r="K34" s="42">
        <v>0</v>
      </c>
      <c r="L34" s="42">
        <v>0.03</v>
      </c>
      <c r="M34" s="42">
        <v>0</v>
      </c>
      <c r="N34" s="42">
        <v>0</v>
      </c>
      <c r="O34" s="42">
        <v>0</v>
      </c>
      <c r="P34" s="42">
        <v>900</v>
      </c>
      <c r="Q34" s="42">
        <v>60</v>
      </c>
      <c r="R34" s="42">
        <v>250</v>
      </c>
      <c r="S34" s="42">
        <v>60</v>
      </c>
      <c r="T34" s="42">
        <v>1139</v>
      </c>
      <c r="U34" s="42">
        <v>957</v>
      </c>
      <c r="V34" s="42">
        <v>2.4</v>
      </c>
      <c r="W34" s="42">
        <v>363.8</v>
      </c>
      <c r="X34" s="42"/>
      <c r="Y34" s="42"/>
      <c r="Z34" s="43">
        <v>8</v>
      </c>
      <c r="AA34" s="44">
        <v>80</v>
      </c>
      <c r="AB34" s="44"/>
      <c r="AC34" s="44"/>
      <c r="AD34" s="44"/>
      <c r="AE34" s="44"/>
      <c r="AF34" s="44"/>
      <c r="AG34" s="5" t="b">
        <f t="shared" si="0"/>
        <v>0</v>
      </c>
      <c r="AH34" s="5">
        <v>25</v>
      </c>
      <c r="AI34" s="5">
        <f t="shared" si="1"/>
        <v>1</v>
      </c>
      <c r="AJ34" s="5" t="b">
        <f>AND(A34&gt;=zakresy_produkcyjne!B$2,A34&lt;=zakresy_produkcyjne!B$3)</f>
        <v>1</v>
      </c>
      <c r="AK34" s="5" t="b">
        <f>AND(B34&gt;=zakresy_produkcyjne!C$2,B34&lt;=zakresy_produkcyjne!C$3)</f>
        <v>0</v>
      </c>
      <c r="AL34" s="5" t="b">
        <f>AND(D34&gt;=zakresy_produkcyjne!D$2,D34&lt;=zakresy_produkcyjne!D$3)</f>
        <v>1</v>
      </c>
      <c r="AM34" s="5" t="b">
        <f>AND(E34&gt;=zakresy_produkcyjne!E$2,E34&lt;=zakresy_produkcyjne!E$3)</f>
        <v>1</v>
      </c>
      <c r="AN34" s="5" t="b">
        <f>AND(F34&gt;=zakresy_produkcyjne!F$2,F34&lt;=zakresy_produkcyjne!F$3)</f>
        <v>1</v>
      </c>
      <c r="AO34" s="5" t="b">
        <f>AND(G34&gt;=zakresy_produkcyjne!G$2,G34&lt;=zakresy_produkcyjne!G$3)</f>
        <v>1</v>
      </c>
      <c r="AP34" s="5" t="b">
        <f>AND(H34&gt;=zakresy_produkcyjne!H$2,H34&lt;=zakresy_produkcyjne!H$3)</f>
        <v>1</v>
      </c>
      <c r="AQ34" s="5" t="b">
        <f>AND(P34&gt;=zakresy_produkcyjne!I$2,P34&lt;=zakresy_produkcyjne!I$3)</f>
        <v>1</v>
      </c>
      <c r="AR34" s="5" t="b">
        <f>AND(Q34&gt;=zakresy_produkcyjne!J$2,Q34&lt;=zakresy_produkcyjne!J$3)</f>
        <v>1</v>
      </c>
      <c r="AS34" s="5" t="b">
        <f>AND(R34&gt;=zakresy_produkcyjne!K$2,R34&lt;=zakresy_produkcyjne!K$3)</f>
        <v>0</v>
      </c>
      <c r="AT34" s="5" t="b">
        <f>AND(S34&gt;=zakresy_produkcyjne!L$2,S34&lt;=zakresy_produkcyjne!L$3)</f>
        <v>1</v>
      </c>
      <c r="AU34" s="5" t="b">
        <f t="shared" si="2"/>
        <v>0</v>
      </c>
      <c r="AV34" s="5" t="b">
        <f t="shared" si="3"/>
        <v>0</v>
      </c>
      <c r="AW34" s="5" t="b">
        <f t="shared" si="4"/>
        <v>0</v>
      </c>
      <c r="AX34" s="5">
        <f>AJ34*zakresy_produkcyjne!B$4+AK34*zakresy_produkcyjne!C$4+AL34*zakresy_produkcyjne!D$4+AM34*zakresy_produkcyjne!E$4+AN34*zakresy_produkcyjne!F$4+AO34*zakresy_produkcyjne!G$4+AP34*zakresy_produkcyjne!H$4+AQ34*zakresy_produkcyjne!I$4+AR34*zakresy_produkcyjne!J$4+AS34*zakresy_produkcyjne!K$4+AT34*zakresy_produkcyjne!L$4</f>
        <v>52</v>
      </c>
      <c r="BK34" s="5">
        <f t="shared" si="5"/>
        <v>1139</v>
      </c>
      <c r="BL34" s="5">
        <f t="shared" si="6"/>
        <v>957</v>
      </c>
      <c r="BM34" s="5">
        <f t="shared" si="7"/>
        <v>2.4</v>
      </c>
      <c r="BN34" s="5">
        <f t="shared" si="8"/>
        <v>363.8</v>
      </c>
      <c r="BO34" s="5">
        <f t="shared" si="9"/>
        <v>0</v>
      </c>
      <c r="BP34" s="5">
        <f t="shared" si="10"/>
        <v>1139</v>
      </c>
      <c r="BQ34" s="5" t="e">
        <f>IF(T34&lt;&gt;"",POWER((#REF!*R34+#REF!)-T34,2))</f>
        <v>#REF!</v>
      </c>
    </row>
    <row r="35" spans="1:69" ht="13.9" customHeight="1" x14ac:dyDescent="0.25">
      <c r="A35" s="42">
        <v>3.57</v>
      </c>
      <c r="B35" s="42">
        <v>2.2200000000000002</v>
      </c>
      <c r="C35" s="42">
        <f t="shared" si="11"/>
        <v>4.3186666666666662</v>
      </c>
      <c r="D35" s="42">
        <v>0.23</v>
      </c>
      <c r="E35" s="42">
        <v>4.4999999999999998E-2</v>
      </c>
      <c r="F35" s="42">
        <v>1E-3</v>
      </c>
      <c r="G35" s="42">
        <v>0.12</v>
      </c>
      <c r="H35" s="42">
        <v>0</v>
      </c>
      <c r="I35" s="42">
        <v>1.0999999999999999E-2</v>
      </c>
      <c r="J35" s="42">
        <v>2.5999999999999999E-2</v>
      </c>
      <c r="K35" s="42">
        <v>0</v>
      </c>
      <c r="L35" s="42">
        <v>0.03</v>
      </c>
      <c r="M35" s="42">
        <v>0</v>
      </c>
      <c r="N35" s="42">
        <v>0</v>
      </c>
      <c r="O35" s="42">
        <v>0</v>
      </c>
      <c r="P35" s="42">
        <v>900</v>
      </c>
      <c r="Q35" s="42">
        <v>60</v>
      </c>
      <c r="R35" s="42">
        <v>250</v>
      </c>
      <c r="S35" s="42">
        <v>90</v>
      </c>
      <c r="T35" s="42">
        <v>1124</v>
      </c>
      <c r="U35" s="42">
        <v>927</v>
      </c>
      <c r="V35" s="42">
        <v>2.8</v>
      </c>
      <c r="W35" s="42">
        <v>347</v>
      </c>
      <c r="X35" s="42"/>
      <c r="Y35" s="42"/>
      <c r="Z35" s="43">
        <v>8</v>
      </c>
      <c r="AA35" s="44">
        <v>79</v>
      </c>
      <c r="AB35" s="44"/>
      <c r="AC35" s="44"/>
      <c r="AD35" s="44"/>
      <c r="AE35" s="44"/>
      <c r="AF35" s="44"/>
      <c r="AG35" s="5" t="b">
        <f t="shared" si="0"/>
        <v>0</v>
      </c>
      <c r="AH35" s="5">
        <v>25</v>
      </c>
      <c r="AI35" s="5">
        <f t="shared" si="1"/>
        <v>1</v>
      </c>
      <c r="AJ35" s="5" t="b">
        <f>AND(A35&gt;=zakresy_produkcyjne!B$2,A35&lt;=zakresy_produkcyjne!B$3)</f>
        <v>1</v>
      </c>
      <c r="AK35" s="5" t="b">
        <f>AND(B35&gt;=zakresy_produkcyjne!C$2,B35&lt;=zakresy_produkcyjne!C$3)</f>
        <v>0</v>
      </c>
      <c r="AL35" s="5" t="b">
        <f>AND(D35&gt;=zakresy_produkcyjne!D$2,D35&lt;=zakresy_produkcyjne!D$3)</f>
        <v>1</v>
      </c>
      <c r="AM35" s="5" t="b">
        <f>AND(E35&gt;=zakresy_produkcyjne!E$2,E35&lt;=zakresy_produkcyjne!E$3)</f>
        <v>1</v>
      </c>
      <c r="AN35" s="5" t="b">
        <f>AND(F35&gt;=zakresy_produkcyjne!F$2,F35&lt;=zakresy_produkcyjne!F$3)</f>
        <v>1</v>
      </c>
      <c r="AO35" s="5" t="b">
        <f>AND(G35&gt;=zakresy_produkcyjne!G$2,G35&lt;=zakresy_produkcyjne!G$3)</f>
        <v>1</v>
      </c>
      <c r="AP35" s="5" t="b">
        <f>AND(H35&gt;=zakresy_produkcyjne!H$2,H35&lt;=zakresy_produkcyjne!H$3)</f>
        <v>1</v>
      </c>
      <c r="AQ35" s="5" t="b">
        <f>AND(P35&gt;=zakresy_produkcyjne!I$2,P35&lt;=zakresy_produkcyjne!I$3)</f>
        <v>1</v>
      </c>
      <c r="AR35" s="5" t="b">
        <f>AND(Q35&gt;=zakresy_produkcyjne!J$2,Q35&lt;=zakresy_produkcyjne!J$3)</f>
        <v>1</v>
      </c>
      <c r="AS35" s="5" t="b">
        <f>AND(R35&gt;=zakresy_produkcyjne!K$2,R35&lt;=zakresy_produkcyjne!K$3)</f>
        <v>0</v>
      </c>
      <c r="AT35" s="5" t="b">
        <f>AND(S35&gt;=zakresy_produkcyjne!L$2,S35&lt;=zakresy_produkcyjne!L$3)</f>
        <v>1</v>
      </c>
      <c r="AU35" s="5" t="b">
        <f t="shared" si="2"/>
        <v>0</v>
      </c>
      <c r="AV35" s="5" t="b">
        <f t="shared" si="3"/>
        <v>0</v>
      </c>
      <c r="AW35" s="5" t="b">
        <f t="shared" si="4"/>
        <v>0</v>
      </c>
      <c r="AX35" s="5">
        <f>AJ35*zakresy_produkcyjne!B$4+AK35*zakresy_produkcyjne!C$4+AL35*zakresy_produkcyjne!D$4+AM35*zakresy_produkcyjne!E$4+AN35*zakresy_produkcyjne!F$4+AO35*zakresy_produkcyjne!G$4+AP35*zakresy_produkcyjne!H$4+AQ35*zakresy_produkcyjne!I$4+AR35*zakresy_produkcyjne!J$4+AS35*zakresy_produkcyjne!K$4+AT35*zakresy_produkcyjne!L$4</f>
        <v>52</v>
      </c>
      <c r="BK35" s="5">
        <f t="shared" si="5"/>
        <v>1124</v>
      </c>
      <c r="BL35" s="5">
        <f t="shared" si="6"/>
        <v>927</v>
      </c>
      <c r="BM35" s="5">
        <f t="shared" si="7"/>
        <v>2.8</v>
      </c>
      <c r="BN35" s="5">
        <f t="shared" si="8"/>
        <v>347</v>
      </c>
      <c r="BO35" s="5">
        <f t="shared" si="9"/>
        <v>0</v>
      </c>
      <c r="BP35" s="5">
        <f t="shared" si="10"/>
        <v>1124</v>
      </c>
      <c r="BQ35" s="5" t="e">
        <f>IF(T35&lt;&gt;"",POWER((#REF!*R35+#REF!)-T35,2))</f>
        <v>#REF!</v>
      </c>
    </row>
    <row r="36" spans="1:69" ht="13.9" customHeight="1" x14ac:dyDescent="0.25">
      <c r="A36" s="42">
        <v>3.57</v>
      </c>
      <c r="B36" s="42">
        <v>2.2200000000000002</v>
      </c>
      <c r="C36" s="42">
        <f t="shared" si="11"/>
        <v>4.3186666666666662</v>
      </c>
      <c r="D36" s="42">
        <v>0.23</v>
      </c>
      <c r="E36" s="42">
        <v>4.4999999999999998E-2</v>
      </c>
      <c r="F36" s="42">
        <v>1E-3</v>
      </c>
      <c r="G36" s="42">
        <v>0.12</v>
      </c>
      <c r="H36" s="42">
        <v>0</v>
      </c>
      <c r="I36" s="42">
        <v>1.0999999999999999E-2</v>
      </c>
      <c r="J36" s="42">
        <v>2.5999999999999999E-2</v>
      </c>
      <c r="K36" s="42">
        <v>0</v>
      </c>
      <c r="L36" s="42">
        <v>0.03</v>
      </c>
      <c r="M36" s="42">
        <v>0</v>
      </c>
      <c r="N36" s="42">
        <v>0</v>
      </c>
      <c r="O36" s="42">
        <v>0</v>
      </c>
      <c r="P36" s="42">
        <v>900</v>
      </c>
      <c r="Q36" s="42">
        <v>60</v>
      </c>
      <c r="R36" s="42">
        <v>250</v>
      </c>
      <c r="S36" s="42">
        <v>120</v>
      </c>
      <c r="T36" s="42">
        <v>1116</v>
      </c>
      <c r="U36" s="42">
        <v>906</v>
      </c>
      <c r="V36" s="42">
        <v>2.8</v>
      </c>
      <c r="W36" s="42">
        <v>331.2</v>
      </c>
      <c r="X36" s="42"/>
      <c r="Y36" s="42"/>
      <c r="Z36" s="43">
        <v>8</v>
      </c>
      <c r="AA36" s="44">
        <v>78</v>
      </c>
      <c r="AB36" s="44"/>
      <c r="AC36" s="44"/>
      <c r="AD36" s="44"/>
      <c r="AE36" s="44"/>
      <c r="AF36" s="44"/>
      <c r="AG36" s="5" t="b">
        <f t="shared" si="0"/>
        <v>0</v>
      </c>
      <c r="AH36" s="5">
        <v>25</v>
      </c>
      <c r="AI36" s="5">
        <f t="shared" si="1"/>
        <v>1</v>
      </c>
      <c r="AJ36" s="5" t="b">
        <f>AND(A36&gt;=zakresy_produkcyjne!B$2,A36&lt;=zakresy_produkcyjne!B$3)</f>
        <v>1</v>
      </c>
      <c r="AK36" s="5" t="b">
        <f>AND(B36&gt;=zakresy_produkcyjne!C$2,B36&lt;=zakresy_produkcyjne!C$3)</f>
        <v>0</v>
      </c>
      <c r="AL36" s="5" t="b">
        <f>AND(D36&gt;=zakresy_produkcyjne!D$2,D36&lt;=zakresy_produkcyjne!D$3)</f>
        <v>1</v>
      </c>
      <c r="AM36" s="5" t="b">
        <f>AND(E36&gt;=zakresy_produkcyjne!E$2,E36&lt;=zakresy_produkcyjne!E$3)</f>
        <v>1</v>
      </c>
      <c r="AN36" s="5" t="b">
        <f>AND(F36&gt;=zakresy_produkcyjne!F$2,F36&lt;=zakresy_produkcyjne!F$3)</f>
        <v>1</v>
      </c>
      <c r="AO36" s="5" t="b">
        <f>AND(G36&gt;=zakresy_produkcyjne!G$2,G36&lt;=zakresy_produkcyjne!G$3)</f>
        <v>1</v>
      </c>
      <c r="AP36" s="5" t="b">
        <f>AND(H36&gt;=zakresy_produkcyjne!H$2,H36&lt;=zakresy_produkcyjne!H$3)</f>
        <v>1</v>
      </c>
      <c r="AQ36" s="5" t="b">
        <f>AND(P36&gt;=zakresy_produkcyjne!I$2,P36&lt;=zakresy_produkcyjne!I$3)</f>
        <v>1</v>
      </c>
      <c r="AR36" s="5" t="b">
        <f>AND(Q36&gt;=zakresy_produkcyjne!J$2,Q36&lt;=zakresy_produkcyjne!J$3)</f>
        <v>1</v>
      </c>
      <c r="AS36" s="5" t="b">
        <f>AND(R36&gt;=zakresy_produkcyjne!K$2,R36&lt;=zakresy_produkcyjne!K$3)</f>
        <v>0</v>
      </c>
      <c r="AT36" s="5" t="b">
        <f>AND(S36&gt;=zakresy_produkcyjne!L$2,S36&lt;=zakresy_produkcyjne!L$3)</f>
        <v>1</v>
      </c>
      <c r="AU36" s="5" t="b">
        <f t="shared" si="2"/>
        <v>0</v>
      </c>
      <c r="AV36" s="5" t="b">
        <f t="shared" si="3"/>
        <v>0</v>
      </c>
      <c r="AW36" s="5" t="b">
        <f t="shared" si="4"/>
        <v>0</v>
      </c>
      <c r="AX36" s="5">
        <f>AJ36*zakresy_produkcyjne!B$4+AK36*zakresy_produkcyjne!C$4+AL36*zakresy_produkcyjne!D$4+AM36*zakresy_produkcyjne!E$4+AN36*zakresy_produkcyjne!F$4+AO36*zakresy_produkcyjne!G$4+AP36*zakresy_produkcyjne!H$4+AQ36*zakresy_produkcyjne!I$4+AR36*zakresy_produkcyjne!J$4+AS36*zakresy_produkcyjne!K$4+AT36*zakresy_produkcyjne!L$4</f>
        <v>52</v>
      </c>
      <c r="BK36" s="5">
        <f t="shared" si="5"/>
        <v>1116</v>
      </c>
      <c r="BL36" s="5">
        <f t="shared" si="6"/>
        <v>906</v>
      </c>
      <c r="BM36" s="5">
        <f t="shared" si="7"/>
        <v>2.8</v>
      </c>
      <c r="BN36" s="5">
        <f t="shared" si="8"/>
        <v>331.2</v>
      </c>
      <c r="BO36" s="5">
        <f t="shared" si="9"/>
        <v>0</v>
      </c>
      <c r="BP36" s="5">
        <f t="shared" si="10"/>
        <v>1116</v>
      </c>
      <c r="BQ36" s="5" t="e">
        <f>IF(T36&lt;&gt;"",POWER((#REF!*R36+#REF!)-T36,2))</f>
        <v>#REF!</v>
      </c>
    </row>
    <row r="37" spans="1:69" ht="13.9" customHeight="1" x14ac:dyDescent="0.25">
      <c r="A37" s="42">
        <v>3.57</v>
      </c>
      <c r="B37" s="42">
        <v>2.2200000000000002</v>
      </c>
      <c r="C37" s="42">
        <f t="shared" si="11"/>
        <v>4.3186666666666662</v>
      </c>
      <c r="D37" s="42">
        <v>0.23</v>
      </c>
      <c r="E37" s="42">
        <v>4.4999999999999998E-2</v>
      </c>
      <c r="F37" s="42">
        <v>1E-3</v>
      </c>
      <c r="G37" s="42">
        <v>0.12</v>
      </c>
      <c r="H37" s="42">
        <v>0</v>
      </c>
      <c r="I37" s="42">
        <v>1.0999999999999999E-2</v>
      </c>
      <c r="J37" s="42">
        <v>2.5999999999999999E-2</v>
      </c>
      <c r="K37" s="42">
        <v>0</v>
      </c>
      <c r="L37" s="42">
        <v>0.03</v>
      </c>
      <c r="M37" s="42">
        <v>0</v>
      </c>
      <c r="N37" s="42">
        <v>0</v>
      </c>
      <c r="O37" s="42">
        <v>0</v>
      </c>
      <c r="P37" s="42">
        <v>900</v>
      </c>
      <c r="Q37" s="42">
        <v>60</v>
      </c>
      <c r="R37" s="42">
        <v>300</v>
      </c>
      <c r="S37" s="42">
        <v>30</v>
      </c>
      <c r="T37" s="42">
        <v>831</v>
      </c>
      <c r="U37" s="42">
        <v>693</v>
      </c>
      <c r="V37" s="42">
        <v>3.7</v>
      </c>
      <c r="W37" s="42">
        <v>217.2</v>
      </c>
      <c r="X37" s="42"/>
      <c r="Y37" s="42"/>
      <c r="Z37" s="43">
        <v>8</v>
      </c>
      <c r="AA37" s="44">
        <v>69</v>
      </c>
      <c r="AB37" s="44"/>
      <c r="AC37" s="44"/>
      <c r="AD37" s="44"/>
      <c r="AE37" s="44"/>
      <c r="AF37" s="44"/>
      <c r="AG37" s="5" t="b">
        <f t="shared" si="0"/>
        <v>0</v>
      </c>
      <c r="AH37" s="5">
        <v>25</v>
      </c>
      <c r="AI37" s="5">
        <f t="shared" si="1"/>
        <v>1</v>
      </c>
      <c r="AJ37" s="5" t="b">
        <f>AND(A37&gt;=zakresy_produkcyjne!B$2,A37&lt;=zakresy_produkcyjne!B$3)</f>
        <v>1</v>
      </c>
      <c r="AK37" s="5" t="b">
        <f>AND(B37&gt;=zakresy_produkcyjne!C$2,B37&lt;=zakresy_produkcyjne!C$3)</f>
        <v>0</v>
      </c>
      <c r="AL37" s="5" t="b">
        <f>AND(D37&gt;=zakresy_produkcyjne!D$2,D37&lt;=zakresy_produkcyjne!D$3)</f>
        <v>1</v>
      </c>
      <c r="AM37" s="5" t="b">
        <f>AND(E37&gt;=zakresy_produkcyjne!E$2,E37&lt;=zakresy_produkcyjne!E$3)</f>
        <v>1</v>
      </c>
      <c r="AN37" s="5" t="b">
        <f>AND(F37&gt;=zakresy_produkcyjne!F$2,F37&lt;=zakresy_produkcyjne!F$3)</f>
        <v>1</v>
      </c>
      <c r="AO37" s="5" t="b">
        <f>AND(G37&gt;=zakresy_produkcyjne!G$2,G37&lt;=zakresy_produkcyjne!G$3)</f>
        <v>1</v>
      </c>
      <c r="AP37" s="5" t="b">
        <f>AND(H37&gt;=zakresy_produkcyjne!H$2,H37&lt;=zakresy_produkcyjne!H$3)</f>
        <v>1</v>
      </c>
      <c r="AQ37" s="5" t="b">
        <f>AND(P37&gt;=zakresy_produkcyjne!I$2,P37&lt;=zakresy_produkcyjne!I$3)</f>
        <v>1</v>
      </c>
      <c r="AR37" s="5" t="b">
        <f>AND(Q37&gt;=zakresy_produkcyjne!J$2,Q37&lt;=zakresy_produkcyjne!J$3)</f>
        <v>1</v>
      </c>
      <c r="AS37" s="5" t="b">
        <f>AND(R37&gt;=zakresy_produkcyjne!K$2,R37&lt;=zakresy_produkcyjne!K$3)</f>
        <v>1</v>
      </c>
      <c r="AT37" s="5" t="b">
        <f>AND(S37&gt;=zakresy_produkcyjne!L$2,S37&lt;=zakresy_produkcyjne!L$3)</f>
        <v>1</v>
      </c>
      <c r="AU37" s="5" t="b">
        <f t="shared" si="2"/>
        <v>0</v>
      </c>
      <c r="AV37" s="5" t="b">
        <f t="shared" si="3"/>
        <v>1</v>
      </c>
      <c r="AW37" s="5" t="b">
        <f t="shared" si="4"/>
        <v>0</v>
      </c>
      <c r="AX37" s="5">
        <f>AJ37*zakresy_produkcyjne!B$4+AK37*zakresy_produkcyjne!C$4+AL37*zakresy_produkcyjne!D$4+AM37*zakresy_produkcyjne!E$4+AN37*zakresy_produkcyjne!F$4+AO37*zakresy_produkcyjne!G$4+AP37*zakresy_produkcyjne!H$4+AQ37*zakresy_produkcyjne!I$4+AR37*zakresy_produkcyjne!J$4+AS37*zakresy_produkcyjne!K$4+AT37*zakresy_produkcyjne!L$4</f>
        <v>63</v>
      </c>
      <c r="BK37" s="5">
        <f t="shared" si="5"/>
        <v>831</v>
      </c>
      <c r="BL37" s="5">
        <f t="shared" si="6"/>
        <v>693</v>
      </c>
      <c r="BM37" s="5">
        <f t="shared" si="7"/>
        <v>3.7</v>
      </c>
      <c r="BN37" s="5">
        <f t="shared" si="8"/>
        <v>217.2</v>
      </c>
      <c r="BO37" s="5">
        <f t="shared" si="9"/>
        <v>0</v>
      </c>
      <c r="BP37" s="5">
        <f t="shared" si="10"/>
        <v>831</v>
      </c>
      <c r="BQ37" s="5" t="e">
        <f>IF(T37&lt;&gt;"",POWER((#REF!*R37+#REF!)-T37,2))</f>
        <v>#REF!</v>
      </c>
    </row>
    <row r="38" spans="1:69" ht="13.9" customHeight="1" x14ac:dyDescent="0.25">
      <c r="A38" s="42">
        <v>3.57</v>
      </c>
      <c r="B38" s="42">
        <v>2.2200000000000002</v>
      </c>
      <c r="C38" s="42">
        <f t="shared" si="11"/>
        <v>4.3186666666666662</v>
      </c>
      <c r="D38" s="42">
        <v>0.23</v>
      </c>
      <c r="E38" s="42">
        <v>4.4999999999999998E-2</v>
      </c>
      <c r="F38" s="42">
        <v>1E-3</v>
      </c>
      <c r="G38" s="42">
        <v>0.12</v>
      </c>
      <c r="H38" s="42">
        <v>0</v>
      </c>
      <c r="I38" s="42">
        <v>1.0999999999999999E-2</v>
      </c>
      <c r="J38" s="42">
        <v>2.5999999999999999E-2</v>
      </c>
      <c r="K38" s="42">
        <v>0</v>
      </c>
      <c r="L38" s="42">
        <v>0.03</v>
      </c>
      <c r="M38" s="42">
        <v>0</v>
      </c>
      <c r="N38" s="42">
        <v>0</v>
      </c>
      <c r="O38" s="42">
        <v>0</v>
      </c>
      <c r="P38" s="42">
        <v>900</v>
      </c>
      <c r="Q38" s="42">
        <v>60</v>
      </c>
      <c r="R38" s="42">
        <v>300</v>
      </c>
      <c r="S38" s="42">
        <v>60</v>
      </c>
      <c r="T38" s="42">
        <v>983</v>
      </c>
      <c r="U38" s="42">
        <v>806</v>
      </c>
      <c r="V38" s="42">
        <v>4.2</v>
      </c>
      <c r="W38" s="42">
        <v>260.39999999999998</v>
      </c>
      <c r="X38" s="42"/>
      <c r="Y38" s="42"/>
      <c r="Z38" s="43">
        <v>8</v>
      </c>
      <c r="AA38" s="44">
        <v>73</v>
      </c>
      <c r="AB38" s="44"/>
      <c r="AC38" s="44"/>
      <c r="AD38" s="44"/>
      <c r="AE38" s="44"/>
      <c r="AF38" s="44"/>
      <c r="AG38" s="5" t="b">
        <f t="shared" si="0"/>
        <v>0</v>
      </c>
      <c r="AH38" s="5">
        <v>25</v>
      </c>
      <c r="AI38" s="5">
        <f t="shared" si="1"/>
        <v>1</v>
      </c>
      <c r="AJ38" s="5" t="b">
        <f>AND(A38&gt;=zakresy_produkcyjne!B$2,A38&lt;=zakresy_produkcyjne!B$3)</f>
        <v>1</v>
      </c>
      <c r="AK38" s="5" t="b">
        <f>AND(B38&gt;=zakresy_produkcyjne!C$2,B38&lt;=zakresy_produkcyjne!C$3)</f>
        <v>0</v>
      </c>
      <c r="AL38" s="5" t="b">
        <f>AND(D38&gt;=zakresy_produkcyjne!D$2,D38&lt;=zakresy_produkcyjne!D$3)</f>
        <v>1</v>
      </c>
      <c r="AM38" s="5" t="b">
        <f>AND(E38&gt;=zakresy_produkcyjne!E$2,E38&lt;=zakresy_produkcyjne!E$3)</f>
        <v>1</v>
      </c>
      <c r="AN38" s="5" t="b">
        <f>AND(F38&gt;=zakresy_produkcyjne!F$2,F38&lt;=zakresy_produkcyjne!F$3)</f>
        <v>1</v>
      </c>
      <c r="AO38" s="5" t="b">
        <f>AND(G38&gt;=zakresy_produkcyjne!G$2,G38&lt;=zakresy_produkcyjne!G$3)</f>
        <v>1</v>
      </c>
      <c r="AP38" s="5" t="b">
        <f>AND(H38&gt;=zakresy_produkcyjne!H$2,H38&lt;=zakresy_produkcyjne!H$3)</f>
        <v>1</v>
      </c>
      <c r="AQ38" s="5" t="b">
        <f>AND(P38&gt;=zakresy_produkcyjne!I$2,P38&lt;=zakresy_produkcyjne!I$3)</f>
        <v>1</v>
      </c>
      <c r="AR38" s="5" t="b">
        <f>AND(Q38&gt;=zakresy_produkcyjne!J$2,Q38&lt;=zakresy_produkcyjne!J$3)</f>
        <v>1</v>
      </c>
      <c r="AS38" s="5" t="b">
        <f>AND(R38&gt;=zakresy_produkcyjne!K$2,R38&lt;=zakresy_produkcyjne!K$3)</f>
        <v>1</v>
      </c>
      <c r="AT38" s="5" t="b">
        <f>AND(S38&gt;=zakresy_produkcyjne!L$2,S38&lt;=zakresy_produkcyjne!L$3)</f>
        <v>1</v>
      </c>
      <c r="AU38" s="5" t="b">
        <f t="shared" si="2"/>
        <v>0</v>
      </c>
      <c r="AV38" s="5" t="b">
        <f t="shared" si="3"/>
        <v>1</v>
      </c>
      <c r="AW38" s="5" t="b">
        <f t="shared" si="4"/>
        <v>0</v>
      </c>
      <c r="AX38" s="5">
        <f>AJ38*zakresy_produkcyjne!B$4+AK38*zakresy_produkcyjne!C$4+AL38*zakresy_produkcyjne!D$4+AM38*zakresy_produkcyjne!E$4+AN38*zakresy_produkcyjne!F$4+AO38*zakresy_produkcyjne!G$4+AP38*zakresy_produkcyjne!H$4+AQ38*zakresy_produkcyjne!I$4+AR38*zakresy_produkcyjne!J$4+AS38*zakresy_produkcyjne!K$4+AT38*zakresy_produkcyjne!L$4</f>
        <v>63</v>
      </c>
      <c r="BK38" s="5">
        <f t="shared" si="5"/>
        <v>983</v>
      </c>
      <c r="BL38" s="5">
        <f t="shared" si="6"/>
        <v>806</v>
      </c>
      <c r="BM38" s="5">
        <f t="shared" si="7"/>
        <v>4.2</v>
      </c>
      <c r="BN38" s="5">
        <f t="shared" si="8"/>
        <v>260.39999999999998</v>
      </c>
      <c r="BO38" s="5">
        <f t="shared" si="9"/>
        <v>0</v>
      </c>
      <c r="BP38" s="5">
        <f t="shared" si="10"/>
        <v>983</v>
      </c>
      <c r="BQ38" s="5" t="e">
        <f>IF(T38&lt;&gt;"",POWER((#REF!*R38+#REF!)-T38,2))</f>
        <v>#REF!</v>
      </c>
    </row>
    <row r="39" spans="1:69" ht="14.1" customHeight="1" x14ac:dyDescent="0.25">
      <c r="A39" s="42">
        <v>3.57</v>
      </c>
      <c r="B39" s="42">
        <v>2.2200000000000002</v>
      </c>
      <c r="C39" s="42">
        <f t="shared" si="11"/>
        <v>4.3186666666666662</v>
      </c>
      <c r="D39" s="42">
        <v>0.23</v>
      </c>
      <c r="E39" s="42">
        <v>4.4999999999999998E-2</v>
      </c>
      <c r="F39" s="42">
        <v>1E-3</v>
      </c>
      <c r="G39" s="42">
        <v>0.12</v>
      </c>
      <c r="H39" s="42">
        <v>0</v>
      </c>
      <c r="I39" s="42">
        <v>1.0999999999999999E-2</v>
      </c>
      <c r="J39" s="42">
        <v>2.5999999999999999E-2</v>
      </c>
      <c r="K39" s="42">
        <v>0</v>
      </c>
      <c r="L39" s="42">
        <v>0.03</v>
      </c>
      <c r="M39" s="42">
        <v>0</v>
      </c>
      <c r="N39" s="42">
        <v>0</v>
      </c>
      <c r="O39" s="42">
        <v>0</v>
      </c>
      <c r="P39" s="42">
        <v>900</v>
      </c>
      <c r="Q39" s="42">
        <v>60</v>
      </c>
      <c r="R39" s="42">
        <v>300</v>
      </c>
      <c r="S39" s="42">
        <v>90</v>
      </c>
      <c r="T39" s="42">
        <v>965</v>
      </c>
      <c r="U39" s="42">
        <v>759</v>
      </c>
      <c r="V39" s="42">
        <v>4.8</v>
      </c>
      <c r="W39" s="42">
        <v>240</v>
      </c>
      <c r="X39" s="42"/>
      <c r="Y39" s="42"/>
      <c r="Z39" s="43">
        <v>8</v>
      </c>
      <c r="AA39" s="44">
        <v>71</v>
      </c>
      <c r="AB39" s="44"/>
      <c r="AC39" s="44"/>
      <c r="AD39" s="44"/>
      <c r="AE39" s="44"/>
      <c r="AF39" s="44"/>
      <c r="AG39" s="5" t="b">
        <f t="shared" si="0"/>
        <v>0</v>
      </c>
      <c r="AH39" s="5">
        <v>25</v>
      </c>
      <c r="AI39" s="5">
        <f t="shared" si="1"/>
        <v>1</v>
      </c>
      <c r="AJ39" s="5" t="b">
        <f>AND(A39&gt;=zakresy_produkcyjne!B$2,A39&lt;=zakresy_produkcyjne!B$3)</f>
        <v>1</v>
      </c>
      <c r="AK39" s="5" t="b">
        <f>AND(B39&gt;=zakresy_produkcyjne!C$2,B39&lt;=zakresy_produkcyjne!C$3)</f>
        <v>0</v>
      </c>
      <c r="AL39" s="5" t="b">
        <f>AND(D39&gt;=zakresy_produkcyjne!D$2,D39&lt;=zakresy_produkcyjne!D$3)</f>
        <v>1</v>
      </c>
      <c r="AM39" s="5" t="b">
        <f>AND(E39&gt;=zakresy_produkcyjne!E$2,E39&lt;=zakresy_produkcyjne!E$3)</f>
        <v>1</v>
      </c>
      <c r="AN39" s="5" t="b">
        <f>AND(F39&gt;=zakresy_produkcyjne!F$2,F39&lt;=zakresy_produkcyjne!F$3)</f>
        <v>1</v>
      </c>
      <c r="AO39" s="5" t="b">
        <f>AND(G39&gt;=zakresy_produkcyjne!G$2,G39&lt;=zakresy_produkcyjne!G$3)</f>
        <v>1</v>
      </c>
      <c r="AP39" s="5" t="b">
        <f>AND(H39&gt;=zakresy_produkcyjne!H$2,H39&lt;=zakresy_produkcyjne!H$3)</f>
        <v>1</v>
      </c>
      <c r="AQ39" s="5" t="b">
        <f>AND(P39&gt;=zakresy_produkcyjne!I$2,P39&lt;=zakresy_produkcyjne!I$3)</f>
        <v>1</v>
      </c>
      <c r="AR39" s="5" t="b">
        <f>AND(Q39&gt;=zakresy_produkcyjne!J$2,Q39&lt;=zakresy_produkcyjne!J$3)</f>
        <v>1</v>
      </c>
      <c r="AS39" s="5" t="b">
        <f>AND(R39&gt;=zakresy_produkcyjne!K$2,R39&lt;=zakresy_produkcyjne!K$3)</f>
        <v>1</v>
      </c>
      <c r="AT39" s="5" t="b">
        <f>AND(S39&gt;=zakresy_produkcyjne!L$2,S39&lt;=zakresy_produkcyjne!L$3)</f>
        <v>1</v>
      </c>
      <c r="AU39" s="5" t="b">
        <f t="shared" si="2"/>
        <v>0</v>
      </c>
      <c r="AV39" s="5" t="b">
        <f t="shared" si="3"/>
        <v>1</v>
      </c>
      <c r="AW39" s="5" t="b">
        <f t="shared" si="4"/>
        <v>0</v>
      </c>
      <c r="AX39" s="5">
        <f>AJ39*zakresy_produkcyjne!B$4+AK39*zakresy_produkcyjne!C$4+AL39*zakresy_produkcyjne!D$4+AM39*zakresy_produkcyjne!E$4+AN39*zakresy_produkcyjne!F$4+AO39*zakresy_produkcyjne!G$4+AP39*zakresy_produkcyjne!H$4+AQ39*zakresy_produkcyjne!I$4+AR39*zakresy_produkcyjne!J$4+AS39*zakresy_produkcyjne!K$4+AT39*zakresy_produkcyjne!L$4</f>
        <v>63</v>
      </c>
      <c r="BK39" s="5">
        <f t="shared" si="5"/>
        <v>965</v>
      </c>
      <c r="BL39" s="5">
        <f t="shared" si="6"/>
        <v>759</v>
      </c>
      <c r="BM39" s="5">
        <f t="shared" si="7"/>
        <v>4.8</v>
      </c>
      <c r="BN39" s="5">
        <f t="shared" si="8"/>
        <v>240</v>
      </c>
      <c r="BO39" s="5">
        <f t="shared" si="9"/>
        <v>0</v>
      </c>
      <c r="BP39" s="5">
        <f t="shared" si="10"/>
        <v>965</v>
      </c>
      <c r="BQ39" s="5" t="e">
        <f>IF(T39&lt;&gt;"",POWER((#REF!*R39+#REF!)-T39,2))</f>
        <v>#REF!</v>
      </c>
    </row>
    <row r="40" spans="1:69" ht="14.1" customHeight="1" x14ac:dyDescent="0.25">
      <c r="A40" s="42">
        <v>3.57</v>
      </c>
      <c r="B40" s="42">
        <v>2.2200000000000002</v>
      </c>
      <c r="C40" s="42">
        <f t="shared" si="11"/>
        <v>4.3186666666666662</v>
      </c>
      <c r="D40" s="42">
        <v>0.23</v>
      </c>
      <c r="E40" s="42">
        <v>4.4999999999999998E-2</v>
      </c>
      <c r="F40" s="42">
        <v>1E-3</v>
      </c>
      <c r="G40" s="42">
        <v>0.12</v>
      </c>
      <c r="H40" s="42">
        <v>0</v>
      </c>
      <c r="I40" s="42">
        <v>1.0999999999999999E-2</v>
      </c>
      <c r="J40" s="42">
        <v>2.5999999999999999E-2</v>
      </c>
      <c r="K40" s="42">
        <v>0</v>
      </c>
      <c r="L40" s="42">
        <v>0.03</v>
      </c>
      <c r="M40" s="42">
        <v>0</v>
      </c>
      <c r="N40" s="42">
        <v>0</v>
      </c>
      <c r="O40" s="42">
        <v>0</v>
      </c>
      <c r="P40" s="42">
        <v>900</v>
      </c>
      <c r="Q40" s="42">
        <v>60</v>
      </c>
      <c r="R40" s="42">
        <v>300</v>
      </c>
      <c r="S40" s="42">
        <v>120</v>
      </c>
      <c r="T40" s="42">
        <v>976</v>
      </c>
      <c r="U40" s="42">
        <v>788</v>
      </c>
      <c r="V40" s="42">
        <v>4.7</v>
      </c>
      <c r="W40" s="42">
        <v>251.333333333333</v>
      </c>
      <c r="X40" s="42"/>
      <c r="Y40" s="42"/>
      <c r="Z40" s="43">
        <v>8</v>
      </c>
      <c r="AA40" s="44">
        <v>72</v>
      </c>
      <c r="AB40" s="44"/>
      <c r="AC40" s="44"/>
      <c r="AD40" s="44"/>
      <c r="AE40" s="44"/>
      <c r="AF40" s="44"/>
      <c r="AG40" s="5" t="b">
        <f t="shared" si="0"/>
        <v>0</v>
      </c>
      <c r="AH40" s="5">
        <v>25</v>
      </c>
      <c r="AI40" s="5">
        <f t="shared" si="1"/>
        <v>1</v>
      </c>
      <c r="AJ40" s="5" t="b">
        <f>AND(A40&gt;=zakresy_produkcyjne!B$2,A40&lt;=zakresy_produkcyjne!B$3)</f>
        <v>1</v>
      </c>
      <c r="AK40" s="5" t="b">
        <f>AND(B40&gt;=zakresy_produkcyjne!C$2,B40&lt;=zakresy_produkcyjne!C$3)</f>
        <v>0</v>
      </c>
      <c r="AL40" s="5" t="b">
        <f>AND(D40&gt;=zakresy_produkcyjne!D$2,D40&lt;=zakresy_produkcyjne!D$3)</f>
        <v>1</v>
      </c>
      <c r="AM40" s="5" t="b">
        <f>AND(E40&gt;=zakresy_produkcyjne!E$2,E40&lt;=zakresy_produkcyjne!E$3)</f>
        <v>1</v>
      </c>
      <c r="AN40" s="5" t="b">
        <f>AND(F40&gt;=zakresy_produkcyjne!F$2,F40&lt;=zakresy_produkcyjne!F$3)</f>
        <v>1</v>
      </c>
      <c r="AO40" s="5" t="b">
        <f>AND(G40&gt;=zakresy_produkcyjne!G$2,G40&lt;=zakresy_produkcyjne!G$3)</f>
        <v>1</v>
      </c>
      <c r="AP40" s="5" t="b">
        <f>AND(H40&gt;=zakresy_produkcyjne!H$2,H40&lt;=zakresy_produkcyjne!H$3)</f>
        <v>1</v>
      </c>
      <c r="AQ40" s="5" t="b">
        <f>AND(P40&gt;=zakresy_produkcyjne!I$2,P40&lt;=zakresy_produkcyjne!I$3)</f>
        <v>1</v>
      </c>
      <c r="AR40" s="5" t="b">
        <f>AND(Q40&gt;=zakresy_produkcyjne!J$2,Q40&lt;=zakresy_produkcyjne!J$3)</f>
        <v>1</v>
      </c>
      <c r="AS40" s="5" t="b">
        <f>AND(R40&gt;=zakresy_produkcyjne!K$2,R40&lt;=zakresy_produkcyjne!K$3)</f>
        <v>1</v>
      </c>
      <c r="AT40" s="5" t="b">
        <f>AND(S40&gt;=zakresy_produkcyjne!L$2,S40&lt;=zakresy_produkcyjne!L$3)</f>
        <v>1</v>
      </c>
      <c r="AU40" s="5" t="b">
        <f t="shared" si="2"/>
        <v>0</v>
      </c>
      <c r="AV40" s="5" t="b">
        <f t="shared" si="3"/>
        <v>1</v>
      </c>
      <c r="AW40" s="5" t="b">
        <f t="shared" si="4"/>
        <v>0</v>
      </c>
      <c r="AX40" s="5">
        <f>AJ40*zakresy_produkcyjne!B$4+AK40*zakresy_produkcyjne!C$4+AL40*zakresy_produkcyjne!D$4+AM40*zakresy_produkcyjne!E$4+AN40*zakresy_produkcyjne!F$4+AO40*zakresy_produkcyjne!G$4+AP40*zakresy_produkcyjne!H$4+AQ40*zakresy_produkcyjne!I$4+AR40*zakresy_produkcyjne!J$4+AS40*zakresy_produkcyjne!K$4+AT40*zakresy_produkcyjne!L$4</f>
        <v>63</v>
      </c>
      <c r="BK40" s="5">
        <f t="shared" si="5"/>
        <v>976</v>
      </c>
      <c r="BL40" s="5">
        <f t="shared" si="6"/>
        <v>788</v>
      </c>
      <c r="BM40" s="5">
        <f t="shared" si="7"/>
        <v>4.7</v>
      </c>
      <c r="BN40" s="5">
        <f t="shared" si="8"/>
        <v>251.333333333333</v>
      </c>
      <c r="BO40" s="5">
        <f t="shared" si="9"/>
        <v>0</v>
      </c>
      <c r="BP40" s="5">
        <f t="shared" si="10"/>
        <v>976</v>
      </c>
      <c r="BQ40" s="5" t="e">
        <f>IF(T40&lt;&gt;"",POWER((#REF!*R40+#REF!)-T40,2))</f>
        <v>#REF!</v>
      </c>
    </row>
    <row r="41" spans="1:69" ht="13.9" customHeight="1" x14ac:dyDescent="0.25">
      <c r="A41" s="42">
        <v>3.57</v>
      </c>
      <c r="B41" s="42">
        <v>2.2200000000000002</v>
      </c>
      <c r="C41" s="42">
        <f t="shared" si="11"/>
        <v>4.3186666666666662</v>
      </c>
      <c r="D41" s="42">
        <v>0.23</v>
      </c>
      <c r="E41" s="42">
        <v>4.4999999999999998E-2</v>
      </c>
      <c r="F41" s="42">
        <v>1E-3</v>
      </c>
      <c r="G41" s="42">
        <v>0.12</v>
      </c>
      <c r="H41" s="42">
        <v>0</v>
      </c>
      <c r="I41" s="42">
        <v>1.0999999999999999E-2</v>
      </c>
      <c r="J41" s="42">
        <v>2.5999999999999999E-2</v>
      </c>
      <c r="K41" s="42">
        <v>0</v>
      </c>
      <c r="L41" s="42">
        <v>0.03</v>
      </c>
      <c r="M41" s="42">
        <v>0</v>
      </c>
      <c r="N41" s="42">
        <v>0</v>
      </c>
      <c r="O41" s="42">
        <v>0</v>
      </c>
      <c r="P41" s="42">
        <v>900</v>
      </c>
      <c r="Q41" s="42">
        <v>60</v>
      </c>
      <c r="R41" s="42">
        <v>350</v>
      </c>
      <c r="S41" s="42">
        <v>30</v>
      </c>
      <c r="T41" s="42">
        <v>724</v>
      </c>
      <c r="U41" s="42">
        <v>539</v>
      </c>
      <c r="V41" s="42">
        <v>5.9</v>
      </c>
      <c r="W41" s="42">
        <v>169.2</v>
      </c>
      <c r="X41" s="42"/>
      <c r="Y41" s="42"/>
      <c r="Z41" s="43">
        <v>8</v>
      </c>
      <c r="AA41" s="44">
        <v>65</v>
      </c>
      <c r="AB41" s="44"/>
      <c r="AC41" s="44"/>
      <c r="AD41" s="44"/>
      <c r="AE41" s="44"/>
      <c r="AF41" s="44"/>
      <c r="AG41" s="5" t="b">
        <f t="shared" si="0"/>
        <v>0</v>
      </c>
      <c r="AH41" s="5">
        <v>25</v>
      </c>
      <c r="AI41" s="5">
        <f t="shared" si="1"/>
        <v>1</v>
      </c>
      <c r="AJ41" s="5" t="b">
        <f>AND(A41&gt;=zakresy_produkcyjne!B$2,A41&lt;=zakresy_produkcyjne!B$3)</f>
        <v>1</v>
      </c>
      <c r="AK41" s="5" t="b">
        <f>AND(B41&gt;=zakresy_produkcyjne!C$2,B41&lt;=zakresy_produkcyjne!C$3)</f>
        <v>0</v>
      </c>
      <c r="AL41" s="5" t="b">
        <f>AND(D41&gt;=zakresy_produkcyjne!D$2,D41&lt;=zakresy_produkcyjne!D$3)</f>
        <v>1</v>
      </c>
      <c r="AM41" s="5" t="b">
        <f>AND(E41&gt;=zakresy_produkcyjne!E$2,E41&lt;=zakresy_produkcyjne!E$3)</f>
        <v>1</v>
      </c>
      <c r="AN41" s="5" t="b">
        <f>AND(F41&gt;=zakresy_produkcyjne!F$2,F41&lt;=zakresy_produkcyjne!F$3)</f>
        <v>1</v>
      </c>
      <c r="AO41" s="5" t="b">
        <f>AND(G41&gt;=zakresy_produkcyjne!G$2,G41&lt;=zakresy_produkcyjne!G$3)</f>
        <v>1</v>
      </c>
      <c r="AP41" s="5" t="b">
        <f>AND(H41&gt;=zakresy_produkcyjne!H$2,H41&lt;=zakresy_produkcyjne!H$3)</f>
        <v>1</v>
      </c>
      <c r="AQ41" s="5" t="b">
        <f>AND(P41&gt;=zakresy_produkcyjne!I$2,P41&lt;=zakresy_produkcyjne!I$3)</f>
        <v>1</v>
      </c>
      <c r="AR41" s="5" t="b">
        <f>AND(Q41&gt;=zakresy_produkcyjne!J$2,Q41&lt;=zakresy_produkcyjne!J$3)</f>
        <v>1</v>
      </c>
      <c r="AS41" s="5" t="b">
        <f>AND(R41&gt;=zakresy_produkcyjne!K$2,R41&lt;=zakresy_produkcyjne!K$3)</f>
        <v>1</v>
      </c>
      <c r="AT41" s="5" t="b">
        <f>AND(S41&gt;=zakresy_produkcyjne!L$2,S41&lt;=zakresy_produkcyjne!L$3)</f>
        <v>1</v>
      </c>
      <c r="AU41" s="5" t="b">
        <f t="shared" si="2"/>
        <v>0</v>
      </c>
      <c r="AV41" s="5" t="b">
        <f t="shared" si="3"/>
        <v>1</v>
      </c>
      <c r="AW41" s="5" t="b">
        <f t="shared" si="4"/>
        <v>0</v>
      </c>
      <c r="AX41" s="5">
        <f>AJ41*zakresy_produkcyjne!B$4+AK41*zakresy_produkcyjne!C$4+AL41*zakresy_produkcyjne!D$4+AM41*zakresy_produkcyjne!E$4+AN41*zakresy_produkcyjne!F$4+AO41*zakresy_produkcyjne!G$4+AP41*zakresy_produkcyjne!H$4+AQ41*zakresy_produkcyjne!I$4+AR41*zakresy_produkcyjne!J$4+AS41*zakresy_produkcyjne!K$4+AT41*zakresy_produkcyjne!L$4</f>
        <v>63</v>
      </c>
      <c r="BK41" s="5">
        <f t="shared" si="5"/>
        <v>724</v>
      </c>
      <c r="BL41" s="5">
        <f t="shared" si="6"/>
        <v>539</v>
      </c>
      <c r="BM41" s="5">
        <f t="shared" si="7"/>
        <v>5.9</v>
      </c>
      <c r="BN41" s="5">
        <f t="shared" si="8"/>
        <v>169.2</v>
      </c>
      <c r="BO41" s="5">
        <f t="shared" si="9"/>
        <v>0</v>
      </c>
      <c r="BP41" s="5">
        <f t="shared" si="10"/>
        <v>724</v>
      </c>
      <c r="BQ41" s="5" t="e">
        <f>IF(T41&lt;&gt;"",POWER((#REF!*R41+#REF!)-T41,2))</f>
        <v>#REF!</v>
      </c>
    </row>
    <row r="42" spans="1:69" ht="14.1" customHeight="1" x14ac:dyDescent="0.25">
      <c r="A42" s="42">
        <v>3.57</v>
      </c>
      <c r="B42" s="42">
        <v>2.2200000000000002</v>
      </c>
      <c r="C42" s="42">
        <f t="shared" si="11"/>
        <v>4.3186666666666662</v>
      </c>
      <c r="D42" s="42">
        <v>0.23</v>
      </c>
      <c r="E42" s="42">
        <v>4.4999999999999998E-2</v>
      </c>
      <c r="F42" s="42">
        <v>1E-3</v>
      </c>
      <c r="G42" s="42">
        <v>0.12</v>
      </c>
      <c r="H42" s="42">
        <v>0</v>
      </c>
      <c r="I42" s="42">
        <v>1.0999999999999999E-2</v>
      </c>
      <c r="J42" s="42">
        <v>2.5999999999999999E-2</v>
      </c>
      <c r="K42" s="42">
        <v>0</v>
      </c>
      <c r="L42" s="42">
        <v>0.03</v>
      </c>
      <c r="M42" s="42">
        <v>0</v>
      </c>
      <c r="N42" s="42">
        <v>0</v>
      </c>
      <c r="O42" s="42">
        <v>0</v>
      </c>
      <c r="P42" s="42">
        <v>900</v>
      </c>
      <c r="Q42" s="42">
        <v>60</v>
      </c>
      <c r="R42" s="42">
        <v>350</v>
      </c>
      <c r="S42" s="42">
        <v>60</v>
      </c>
      <c r="T42" s="42">
        <v>871</v>
      </c>
      <c r="U42" s="42">
        <v>691</v>
      </c>
      <c r="V42" s="42">
        <v>6.7</v>
      </c>
      <c r="W42" s="42">
        <v>217.2</v>
      </c>
      <c r="X42" s="42"/>
      <c r="Y42" s="42"/>
      <c r="Z42" s="43">
        <v>8</v>
      </c>
      <c r="AA42" s="44">
        <v>69</v>
      </c>
      <c r="AB42" s="44"/>
      <c r="AC42" s="44"/>
      <c r="AD42" s="44"/>
      <c r="AE42" s="44"/>
      <c r="AF42" s="44"/>
      <c r="AG42" s="5" t="b">
        <f t="shared" si="0"/>
        <v>0</v>
      </c>
      <c r="AH42" s="5">
        <v>25</v>
      </c>
      <c r="AI42" s="5">
        <f t="shared" si="1"/>
        <v>1</v>
      </c>
      <c r="AJ42" s="5" t="b">
        <f>AND(A42&gt;=zakresy_produkcyjne!B$2,A42&lt;=zakresy_produkcyjne!B$3)</f>
        <v>1</v>
      </c>
      <c r="AK42" s="5" t="b">
        <f>AND(B42&gt;=zakresy_produkcyjne!C$2,B42&lt;=zakresy_produkcyjne!C$3)</f>
        <v>0</v>
      </c>
      <c r="AL42" s="5" t="b">
        <f>AND(D42&gt;=zakresy_produkcyjne!D$2,D42&lt;=zakresy_produkcyjne!D$3)</f>
        <v>1</v>
      </c>
      <c r="AM42" s="5" t="b">
        <f>AND(E42&gt;=zakresy_produkcyjne!E$2,E42&lt;=zakresy_produkcyjne!E$3)</f>
        <v>1</v>
      </c>
      <c r="AN42" s="5" t="b">
        <f>AND(F42&gt;=zakresy_produkcyjne!F$2,F42&lt;=zakresy_produkcyjne!F$3)</f>
        <v>1</v>
      </c>
      <c r="AO42" s="5" t="b">
        <f>AND(G42&gt;=zakresy_produkcyjne!G$2,G42&lt;=zakresy_produkcyjne!G$3)</f>
        <v>1</v>
      </c>
      <c r="AP42" s="5" t="b">
        <f>AND(H42&gt;=zakresy_produkcyjne!H$2,H42&lt;=zakresy_produkcyjne!H$3)</f>
        <v>1</v>
      </c>
      <c r="AQ42" s="5" t="b">
        <f>AND(P42&gt;=zakresy_produkcyjne!I$2,P42&lt;=zakresy_produkcyjne!I$3)</f>
        <v>1</v>
      </c>
      <c r="AR42" s="5" t="b">
        <f>AND(Q42&gt;=zakresy_produkcyjne!J$2,Q42&lt;=zakresy_produkcyjne!J$3)</f>
        <v>1</v>
      </c>
      <c r="AS42" s="5" t="b">
        <f>AND(R42&gt;=zakresy_produkcyjne!K$2,R42&lt;=zakresy_produkcyjne!K$3)</f>
        <v>1</v>
      </c>
      <c r="AT42" s="5" t="b">
        <f>AND(S42&gt;=zakresy_produkcyjne!L$2,S42&lt;=zakresy_produkcyjne!L$3)</f>
        <v>1</v>
      </c>
      <c r="AU42" s="5" t="b">
        <f t="shared" si="2"/>
        <v>0</v>
      </c>
      <c r="AV42" s="5" t="b">
        <f t="shared" si="3"/>
        <v>1</v>
      </c>
      <c r="AW42" s="5" t="b">
        <f t="shared" si="4"/>
        <v>0</v>
      </c>
      <c r="AX42" s="5">
        <f>AJ42*zakresy_produkcyjne!B$4+AK42*zakresy_produkcyjne!C$4+AL42*zakresy_produkcyjne!D$4+AM42*zakresy_produkcyjne!E$4+AN42*zakresy_produkcyjne!F$4+AO42*zakresy_produkcyjne!G$4+AP42*zakresy_produkcyjne!H$4+AQ42*zakresy_produkcyjne!I$4+AR42*zakresy_produkcyjne!J$4+AS42*zakresy_produkcyjne!K$4+AT42*zakresy_produkcyjne!L$4</f>
        <v>63</v>
      </c>
      <c r="BK42" s="5">
        <f t="shared" si="5"/>
        <v>871</v>
      </c>
      <c r="BL42" s="5">
        <f t="shared" si="6"/>
        <v>691</v>
      </c>
      <c r="BM42" s="5">
        <f t="shared" si="7"/>
        <v>6.7</v>
      </c>
      <c r="BN42" s="5">
        <f t="shared" si="8"/>
        <v>217.2</v>
      </c>
      <c r="BO42" s="5">
        <f t="shared" si="9"/>
        <v>0</v>
      </c>
      <c r="BP42" s="5">
        <f t="shared" si="10"/>
        <v>871</v>
      </c>
      <c r="BQ42" s="5" t="e">
        <f>IF(T42&lt;&gt;"",POWER((#REF!*R42+#REF!)-T42,2))</f>
        <v>#REF!</v>
      </c>
    </row>
    <row r="43" spans="1:69" ht="14.1" customHeight="1" x14ac:dyDescent="0.25">
      <c r="A43" s="42">
        <v>3.57</v>
      </c>
      <c r="B43" s="42">
        <v>2.2200000000000002</v>
      </c>
      <c r="C43" s="42">
        <f t="shared" si="11"/>
        <v>4.3186666666666662</v>
      </c>
      <c r="D43" s="42">
        <v>0.23</v>
      </c>
      <c r="E43" s="42">
        <v>4.4999999999999998E-2</v>
      </c>
      <c r="F43" s="42">
        <v>1E-3</v>
      </c>
      <c r="G43" s="42">
        <v>0.12</v>
      </c>
      <c r="H43" s="42">
        <v>0</v>
      </c>
      <c r="I43" s="42">
        <v>1.0999999999999999E-2</v>
      </c>
      <c r="J43" s="42">
        <v>2.5999999999999999E-2</v>
      </c>
      <c r="K43" s="42">
        <v>0</v>
      </c>
      <c r="L43" s="42">
        <v>0.03</v>
      </c>
      <c r="M43" s="42">
        <v>0</v>
      </c>
      <c r="N43" s="42">
        <v>0</v>
      </c>
      <c r="O43" s="42">
        <v>0</v>
      </c>
      <c r="P43" s="42">
        <v>900</v>
      </c>
      <c r="Q43" s="42">
        <v>60</v>
      </c>
      <c r="R43" s="42">
        <v>350</v>
      </c>
      <c r="S43" s="42">
        <v>90</v>
      </c>
      <c r="T43" s="42">
        <v>849</v>
      </c>
      <c r="U43" s="42">
        <v>673</v>
      </c>
      <c r="V43" s="42">
        <v>7.2</v>
      </c>
      <c r="W43" s="42">
        <v>205.2</v>
      </c>
      <c r="X43" s="42"/>
      <c r="Y43" s="42"/>
      <c r="Z43" s="43">
        <v>8</v>
      </c>
      <c r="AA43" s="44">
        <v>68</v>
      </c>
      <c r="AB43" s="44"/>
      <c r="AC43" s="44"/>
      <c r="AD43" s="44"/>
      <c r="AE43" s="44"/>
      <c r="AF43" s="44"/>
      <c r="AG43" s="5" t="b">
        <f t="shared" si="0"/>
        <v>0</v>
      </c>
      <c r="AH43" s="5">
        <v>25</v>
      </c>
      <c r="AI43" s="5">
        <f t="shared" si="1"/>
        <v>1</v>
      </c>
      <c r="AJ43" s="5" t="b">
        <f>AND(A43&gt;=zakresy_produkcyjne!B$2,A43&lt;=zakresy_produkcyjne!B$3)</f>
        <v>1</v>
      </c>
      <c r="AK43" s="5" t="b">
        <f>AND(B43&gt;=zakresy_produkcyjne!C$2,B43&lt;=zakresy_produkcyjne!C$3)</f>
        <v>0</v>
      </c>
      <c r="AL43" s="5" t="b">
        <f>AND(D43&gt;=zakresy_produkcyjne!D$2,D43&lt;=zakresy_produkcyjne!D$3)</f>
        <v>1</v>
      </c>
      <c r="AM43" s="5" t="b">
        <f>AND(E43&gt;=zakresy_produkcyjne!E$2,E43&lt;=zakresy_produkcyjne!E$3)</f>
        <v>1</v>
      </c>
      <c r="AN43" s="5" t="b">
        <f>AND(F43&gt;=zakresy_produkcyjne!F$2,F43&lt;=zakresy_produkcyjne!F$3)</f>
        <v>1</v>
      </c>
      <c r="AO43" s="5" t="b">
        <f>AND(G43&gt;=zakresy_produkcyjne!G$2,G43&lt;=zakresy_produkcyjne!G$3)</f>
        <v>1</v>
      </c>
      <c r="AP43" s="5" t="b">
        <f>AND(H43&gt;=zakresy_produkcyjne!H$2,H43&lt;=zakresy_produkcyjne!H$3)</f>
        <v>1</v>
      </c>
      <c r="AQ43" s="5" t="b">
        <f>AND(P43&gt;=zakresy_produkcyjne!I$2,P43&lt;=zakresy_produkcyjne!I$3)</f>
        <v>1</v>
      </c>
      <c r="AR43" s="5" t="b">
        <f>AND(Q43&gt;=zakresy_produkcyjne!J$2,Q43&lt;=zakresy_produkcyjne!J$3)</f>
        <v>1</v>
      </c>
      <c r="AS43" s="5" t="b">
        <f>AND(R43&gt;=zakresy_produkcyjne!K$2,R43&lt;=zakresy_produkcyjne!K$3)</f>
        <v>1</v>
      </c>
      <c r="AT43" s="5" t="b">
        <f>AND(S43&gt;=zakresy_produkcyjne!L$2,S43&lt;=zakresy_produkcyjne!L$3)</f>
        <v>1</v>
      </c>
      <c r="AU43" s="5" t="b">
        <f t="shared" si="2"/>
        <v>0</v>
      </c>
      <c r="AV43" s="5" t="b">
        <f t="shared" si="3"/>
        <v>1</v>
      </c>
      <c r="AW43" s="5" t="b">
        <f t="shared" si="4"/>
        <v>0</v>
      </c>
      <c r="AX43" s="5">
        <f>AJ43*zakresy_produkcyjne!B$4+AK43*zakresy_produkcyjne!C$4+AL43*zakresy_produkcyjne!D$4+AM43*zakresy_produkcyjne!E$4+AN43*zakresy_produkcyjne!F$4+AO43*zakresy_produkcyjne!G$4+AP43*zakresy_produkcyjne!H$4+AQ43*zakresy_produkcyjne!I$4+AR43*zakresy_produkcyjne!J$4+AS43*zakresy_produkcyjne!K$4+AT43*zakresy_produkcyjne!L$4</f>
        <v>63</v>
      </c>
      <c r="BK43" s="5">
        <f t="shared" si="5"/>
        <v>849</v>
      </c>
      <c r="BL43" s="5">
        <f t="shared" si="6"/>
        <v>673</v>
      </c>
      <c r="BM43" s="5">
        <f t="shared" si="7"/>
        <v>7.2</v>
      </c>
      <c r="BN43" s="5">
        <f t="shared" si="8"/>
        <v>205.2</v>
      </c>
      <c r="BO43" s="5">
        <f t="shared" si="9"/>
        <v>0</v>
      </c>
      <c r="BP43" s="5">
        <f t="shared" si="10"/>
        <v>849</v>
      </c>
      <c r="BQ43" s="5" t="e">
        <f>IF(T43&lt;&gt;"",POWER((#REF!*R43+#REF!)-T43,2))</f>
        <v>#REF!</v>
      </c>
    </row>
    <row r="44" spans="1:69" ht="14.1" customHeight="1" x14ac:dyDescent="0.25">
      <c r="A44" s="42">
        <v>3.57</v>
      </c>
      <c r="B44" s="42">
        <v>2.2200000000000002</v>
      </c>
      <c r="C44" s="42">
        <f t="shared" si="11"/>
        <v>4.3186666666666662</v>
      </c>
      <c r="D44" s="42">
        <v>0.23</v>
      </c>
      <c r="E44" s="42">
        <v>4.4999999999999998E-2</v>
      </c>
      <c r="F44" s="42">
        <v>1E-3</v>
      </c>
      <c r="G44" s="42">
        <v>0.12</v>
      </c>
      <c r="H44" s="42">
        <v>0</v>
      </c>
      <c r="I44" s="42">
        <v>1.0999999999999999E-2</v>
      </c>
      <c r="J44" s="42">
        <v>2.5999999999999999E-2</v>
      </c>
      <c r="K44" s="42">
        <v>0</v>
      </c>
      <c r="L44" s="42">
        <v>0.03</v>
      </c>
      <c r="M44" s="42">
        <v>0</v>
      </c>
      <c r="N44" s="42">
        <v>0</v>
      </c>
      <c r="O44" s="42">
        <v>0</v>
      </c>
      <c r="P44" s="42">
        <v>900</v>
      </c>
      <c r="Q44" s="42">
        <v>60</v>
      </c>
      <c r="R44" s="42">
        <v>350</v>
      </c>
      <c r="S44" s="42">
        <v>120</v>
      </c>
      <c r="T44" s="42">
        <v>861</v>
      </c>
      <c r="U44" s="42">
        <v>687</v>
      </c>
      <c r="V44" s="42">
        <v>7.1</v>
      </c>
      <c r="W44" s="42">
        <v>193.2</v>
      </c>
      <c r="X44" s="42"/>
      <c r="Y44" s="42"/>
      <c r="Z44" s="43">
        <v>8</v>
      </c>
      <c r="AA44" s="44">
        <v>67</v>
      </c>
      <c r="AB44" s="44"/>
      <c r="AC44" s="44"/>
      <c r="AD44" s="44"/>
      <c r="AE44" s="44"/>
      <c r="AF44" s="44"/>
      <c r="AG44" s="5" t="b">
        <f t="shared" si="0"/>
        <v>0</v>
      </c>
      <c r="AH44" s="5">
        <v>25</v>
      </c>
      <c r="AI44" s="5">
        <f t="shared" si="1"/>
        <v>1</v>
      </c>
      <c r="AJ44" s="5" t="b">
        <f>AND(A44&gt;=zakresy_produkcyjne!B$2,A44&lt;=zakresy_produkcyjne!B$3)</f>
        <v>1</v>
      </c>
      <c r="AK44" s="5" t="b">
        <f>AND(B44&gt;=zakresy_produkcyjne!C$2,B44&lt;=zakresy_produkcyjne!C$3)</f>
        <v>0</v>
      </c>
      <c r="AL44" s="5" t="b">
        <f>AND(D44&gt;=zakresy_produkcyjne!D$2,D44&lt;=zakresy_produkcyjne!D$3)</f>
        <v>1</v>
      </c>
      <c r="AM44" s="5" t="b">
        <f>AND(E44&gt;=zakresy_produkcyjne!E$2,E44&lt;=zakresy_produkcyjne!E$3)</f>
        <v>1</v>
      </c>
      <c r="AN44" s="5" t="b">
        <f>AND(F44&gt;=zakresy_produkcyjne!F$2,F44&lt;=zakresy_produkcyjne!F$3)</f>
        <v>1</v>
      </c>
      <c r="AO44" s="5" t="b">
        <f>AND(G44&gt;=zakresy_produkcyjne!G$2,G44&lt;=zakresy_produkcyjne!G$3)</f>
        <v>1</v>
      </c>
      <c r="AP44" s="5" t="b">
        <f>AND(H44&gt;=zakresy_produkcyjne!H$2,H44&lt;=zakresy_produkcyjne!H$3)</f>
        <v>1</v>
      </c>
      <c r="AQ44" s="5" t="b">
        <f>AND(P44&gt;=zakresy_produkcyjne!I$2,P44&lt;=zakresy_produkcyjne!I$3)</f>
        <v>1</v>
      </c>
      <c r="AR44" s="5" t="b">
        <f>AND(Q44&gt;=zakresy_produkcyjne!J$2,Q44&lt;=zakresy_produkcyjne!J$3)</f>
        <v>1</v>
      </c>
      <c r="AS44" s="5" t="b">
        <f>AND(R44&gt;=zakresy_produkcyjne!K$2,R44&lt;=zakresy_produkcyjne!K$3)</f>
        <v>1</v>
      </c>
      <c r="AT44" s="5" t="b">
        <f>AND(S44&gt;=zakresy_produkcyjne!L$2,S44&lt;=zakresy_produkcyjne!L$3)</f>
        <v>1</v>
      </c>
      <c r="AU44" s="5" t="b">
        <f t="shared" si="2"/>
        <v>0</v>
      </c>
      <c r="AV44" s="5" t="b">
        <f t="shared" si="3"/>
        <v>1</v>
      </c>
      <c r="AW44" s="5" t="b">
        <f t="shared" si="4"/>
        <v>0</v>
      </c>
      <c r="AX44" s="5">
        <f>AJ44*zakresy_produkcyjne!B$4+AK44*zakresy_produkcyjne!C$4+AL44*zakresy_produkcyjne!D$4+AM44*zakresy_produkcyjne!E$4+AN44*zakresy_produkcyjne!F$4+AO44*zakresy_produkcyjne!G$4+AP44*zakresy_produkcyjne!H$4+AQ44*zakresy_produkcyjne!I$4+AR44*zakresy_produkcyjne!J$4+AS44*zakresy_produkcyjne!K$4+AT44*zakresy_produkcyjne!L$4</f>
        <v>63</v>
      </c>
      <c r="BK44" s="5">
        <f t="shared" si="5"/>
        <v>861</v>
      </c>
      <c r="BL44" s="5">
        <f t="shared" si="6"/>
        <v>687</v>
      </c>
      <c r="BM44" s="5">
        <f t="shared" si="7"/>
        <v>7.1</v>
      </c>
      <c r="BN44" s="5">
        <f t="shared" si="8"/>
        <v>193.2</v>
      </c>
      <c r="BO44" s="5">
        <f t="shared" si="9"/>
        <v>0</v>
      </c>
      <c r="BP44" s="5">
        <f t="shared" si="10"/>
        <v>861</v>
      </c>
      <c r="BQ44" s="5" t="e">
        <f>IF(T44&lt;&gt;"",POWER((#REF!*R44+#REF!)-T44,2))</f>
        <v>#REF!</v>
      </c>
    </row>
    <row r="45" spans="1:69" ht="14.25" customHeight="1" x14ac:dyDescent="0.25">
      <c r="A45" s="42">
        <v>3.55</v>
      </c>
      <c r="B45" s="42">
        <v>2.1</v>
      </c>
      <c r="C45" s="42">
        <f t="shared" si="11"/>
        <v>4.258</v>
      </c>
      <c r="D45" s="42">
        <v>0.18</v>
      </c>
      <c r="E45" s="42">
        <v>3.7999999999999999E-2</v>
      </c>
      <c r="F45" s="42">
        <v>0.49</v>
      </c>
      <c r="G45" s="42">
        <v>0.22</v>
      </c>
      <c r="H45" s="42">
        <v>0</v>
      </c>
      <c r="I45" s="42">
        <v>8.9999999999999993E-3</v>
      </c>
      <c r="J45" s="42">
        <v>2.4E-2</v>
      </c>
      <c r="K45" s="42">
        <v>0</v>
      </c>
      <c r="L45" s="42">
        <v>0.03</v>
      </c>
      <c r="M45" s="42">
        <v>0</v>
      </c>
      <c r="N45" s="42">
        <v>0</v>
      </c>
      <c r="O45" s="42">
        <v>0</v>
      </c>
      <c r="P45" s="42">
        <v>900</v>
      </c>
      <c r="Q45" s="42">
        <v>60</v>
      </c>
      <c r="R45" s="42">
        <v>250</v>
      </c>
      <c r="S45" s="42">
        <v>30</v>
      </c>
      <c r="T45" s="42">
        <v>1039</v>
      </c>
      <c r="U45" s="42">
        <v>834</v>
      </c>
      <c r="V45" s="42">
        <v>1.5</v>
      </c>
      <c r="W45" s="42">
        <v>299</v>
      </c>
      <c r="X45" s="42"/>
      <c r="Y45" s="42"/>
      <c r="Z45" s="43">
        <v>8</v>
      </c>
      <c r="AA45" s="44">
        <v>76</v>
      </c>
      <c r="AB45" s="44"/>
      <c r="AC45" s="44"/>
      <c r="AD45" s="44"/>
      <c r="AE45" s="44"/>
      <c r="AF45" s="44"/>
      <c r="AG45" s="5" t="b">
        <f t="shared" si="0"/>
        <v>0</v>
      </c>
      <c r="AH45" s="5">
        <v>25</v>
      </c>
      <c r="AI45" s="5">
        <f t="shared" si="1"/>
        <v>1</v>
      </c>
      <c r="AJ45" s="5" t="b">
        <f>AND(A45&gt;=zakresy_produkcyjne!B$2,A45&lt;=zakresy_produkcyjne!B$3)</f>
        <v>1</v>
      </c>
      <c r="AK45" s="5" t="b">
        <f>AND(B45&gt;=zakresy_produkcyjne!C$2,B45&lt;=zakresy_produkcyjne!C$3)</f>
        <v>0</v>
      </c>
      <c r="AL45" s="5" t="b">
        <f>AND(D45&gt;=zakresy_produkcyjne!D$2,D45&lt;=zakresy_produkcyjne!D$3)</f>
        <v>1</v>
      </c>
      <c r="AM45" s="5" t="b">
        <f>AND(E45&gt;=zakresy_produkcyjne!E$2,E45&lt;=zakresy_produkcyjne!E$3)</f>
        <v>1</v>
      </c>
      <c r="AN45" s="5" t="b">
        <f>AND(F45&gt;=zakresy_produkcyjne!F$2,F45&lt;=zakresy_produkcyjne!F$3)</f>
        <v>1</v>
      </c>
      <c r="AO45" s="5" t="b">
        <f>AND(G45&gt;=zakresy_produkcyjne!G$2,G45&lt;=zakresy_produkcyjne!G$3)</f>
        <v>1</v>
      </c>
      <c r="AP45" s="5" t="b">
        <f>AND(H45&gt;=zakresy_produkcyjne!H$2,H45&lt;=zakresy_produkcyjne!H$3)</f>
        <v>1</v>
      </c>
      <c r="AQ45" s="5" t="b">
        <f>AND(P45&gt;=zakresy_produkcyjne!I$2,P45&lt;=zakresy_produkcyjne!I$3)</f>
        <v>1</v>
      </c>
      <c r="AR45" s="5" t="b">
        <f>AND(Q45&gt;=zakresy_produkcyjne!J$2,Q45&lt;=zakresy_produkcyjne!J$3)</f>
        <v>1</v>
      </c>
      <c r="AS45" s="5" t="b">
        <f>AND(R45&gt;=zakresy_produkcyjne!K$2,R45&lt;=zakresy_produkcyjne!K$3)</f>
        <v>0</v>
      </c>
      <c r="AT45" s="5" t="b">
        <f>AND(S45&gt;=zakresy_produkcyjne!L$2,S45&lt;=zakresy_produkcyjne!L$3)</f>
        <v>1</v>
      </c>
      <c r="AU45" s="5" t="b">
        <f t="shared" si="2"/>
        <v>0</v>
      </c>
      <c r="AV45" s="5" t="b">
        <f t="shared" si="3"/>
        <v>0</v>
      </c>
      <c r="AW45" s="5" t="b">
        <f t="shared" si="4"/>
        <v>0</v>
      </c>
      <c r="AX45" s="5">
        <f>AJ45*zakresy_produkcyjne!B$4+AK45*zakresy_produkcyjne!C$4+AL45*zakresy_produkcyjne!D$4+AM45*zakresy_produkcyjne!E$4+AN45*zakresy_produkcyjne!F$4+AO45*zakresy_produkcyjne!G$4+AP45*zakresy_produkcyjne!H$4+AQ45*zakresy_produkcyjne!I$4+AR45*zakresy_produkcyjne!J$4+AS45*zakresy_produkcyjne!K$4+AT45*zakresy_produkcyjne!L$4</f>
        <v>52</v>
      </c>
      <c r="BK45" s="5">
        <f t="shared" si="5"/>
        <v>1039</v>
      </c>
      <c r="BL45" s="5">
        <f t="shared" si="6"/>
        <v>834</v>
      </c>
      <c r="BM45" s="5">
        <f t="shared" si="7"/>
        <v>1.5</v>
      </c>
      <c r="BN45" s="5">
        <f t="shared" si="8"/>
        <v>299</v>
      </c>
      <c r="BO45" s="5">
        <f t="shared" si="9"/>
        <v>0</v>
      </c>
      <c r="BP45" s="5">
        <f t="shared" si="10"/>
        <v>1039</v>
      </c>
      <c r="BQ45" s="5" t="e">
        <f>IF(T45&lt;&gt;"",POWER((#REF!*R45+#REF!)-T45,2))</f>
        <v>#REF!</v>
      </c>
    </row>
    <row r="46" spans="1:69" ht="14.1" customHeight="1" x14ac:dyDescent="0.25">
      <c r="A46" s="42">
        <v>3.55</v>
      </c>
      <c r="B46" s="42">
        <v>2.1</v>
      </c>
      <c r="C46" s="42">
        <f t="shared" si="11"/>
        <v>4.258</v>
      </c>
      <c r="D46" s="42">
        <v>0.18</v>
      </c>
      <c r="E46" s="42">
        <v>3.7999999999999999E-2</v>
      </c>
      <c r="F46" s="42">
        <v>0.49</v>
      </c>
      <c r="G46" s="42">
        <v>0.22</v>
      </c>
      <c r="H46" s="42">
        <v>0</v>
      </c>
      <c r="I46" s="42">
        <v>8.9999999999999993E-3</v>
      </c>
      <c r="J46" s="42">
        <v>2.4E-2</v>
      </c>
      <c r="K46" s="42">
        <v>0</v>
      </c>
      <c r="L46" s="42">
        <v>0.03</v>
      </c>
      <c r="M46" s="42">
        <v>0</v>
      </c>
      <c r="N46" s="42">
        <v>0</v>
      </c>
      <c r="O46" s="42">
        <v>0</v>
      </c>
      <c r="P46" s="42">
        <v>900</v>
      </c>
      <c r="Q46" s="42">
        <v>60</v>
      </c>
      <c r="R46" s="42">
        <v>250</v>
      </c>
      <c r="S46" s="42">
        <v>60</v>
      </c>
      <c r="T46" s="42">
        <v>1181</v>
      </c>
      <c r="U46" s="42">
        <v>995</v>
      </c>
      <c r="V46" s="42">
        <v>2.1</v>
      </c>
      <c r="W46" s="42">
        <v>400</v>
      </c>
      <c r="X46" s="42"/>
      <c r="Y46" s="42"/>
      <c r="Z46" s="43">
        <v>8</v>
      </c>
      <c r="AA46" s="44">
        <v>82</v>
      </c>
      <c r="AB46" s="44"/>
      <c r="AC46" s="44"/>
      <c r="AD46" s="44"/>
      <c r="AE46" s="44"/>
      <c r="AF46" s="44"/>
      <c r="AG46" s="5" t="b">
        <f t="shared" si="0"/>
        <v>0</v>
      </c>
      <c r="AH46" s="5">
        <v>25</v>
      </c>
      <c r="AI46" s="5">
        <f t="shared" si="1"/>
        <v>1</v>
      </c>
      <c r="AJ46" s="5" t="b">
        <f>AND(A46&gt;=zakresy_produkcyjne!B$2,A46&lt;=zakresy_produkcyjne!B$3)</f>
        <v>1</v>
      </c>
      <c r="AK46" s="5" t="b">
        <f>AND(B46&gt;=zakresy_produkcyjne!C$2,B46&lt;=zakresy_produkcyjne!C$3)</f>
        <v>0</v>
      </c>
      <c r="AL46" s="5" t="b">
        <f>AND(D46&gt;=zakresy_produkcyjne!D$2,D46&lt;=zakresy_produkcyjne!D$3)</f>
        <v>1</v>
      </c>
      <c r="AM46" s="5" t="b">
        <f>AND(E46&gt;=zakresy_produkcyjne!E$2,E46&lt;=zakresy_produkcyjne!E$3)</f>
        <v>1</v>
      </c>
      <c r="AN46" s="5" t="b">
        <f>AND(F46&gt;=zakresy_produkcyjne!F$2,F46&lt;=zakresy_produkcyjne!F$3)</f>
        <v>1</v>
      </c>
      <c r="AO46" s="5" t="b">
        <f>AND(G46&gt;=zakresy_produkcyjne!G$2,G46&lt;=zakresy_produkcyjne!G$3)</f>
        <v>1</v>
      </c>
      <c r="AP46" s="5" t="b">
        <f>AND(H46&gt;=zakresy_produkcyjne!H$2,H46&lt;=zakresy_produkcyjne!H$3)</f>
        <v>1</v>
      </c>
      <c r="AQ46" s="5" t="b">
        <f>AND(P46&gt;=zakresy_produkcyjne!I$2,P46&lt;=zakresy_produkcyjne!I$3)</f>
        <v>1</v>
      </c>
      <c r="AR46" s="5" t="b">
        <f>AND(Q46&gt;=zakresy_produkcyjne!J$2,Q46&lt;=zakresy_produkcyjne!J$3)</f>
        <v>1</v>
      </c>
      <c r="AS46" s="5" t="b">
        <f>AND(R46&gt;=zakresy_produkcyjne!K$2,R46&lt;=zakresy_produkcyjne!K$3)</f>
        <v>0</v>
      </c>
      <c r="AT46" s="5" t="b">
        <f>AND(S46&gt;=zakresy_produkcyjne!L$2,S46&lt;=zakresy_produkcyjne!L$3)</f>
        <v>1</v>
      </c>
      <c r="AU46" s="5" t="b">
        <f t="shared" si="2"/>
        <v>0</v>
      </c>
      <c r="AV46" s="5" t="b">
        <f t="shared" si="3"/>
        <v>0</v>
      </c>
      <c r="AW46" s="5" t="b">
        <f t="shared" si="4"/>
        <v>0</v>
      </c>
      <c r="AX46" s="5">
        <f>AJ46*zakresy_produkcyjne!B$4+AK46*zakresy_produkcyjne!C$4+AL46*zakresy_produkcyjne!D$4+AM46*zakresy_produkcyjne!E$4+AN46*zakresy_produkcyjne!F$4+AO46*zakresy_produkcyjne!G$4+AP46*zakresy_produkcyjne!H$4+AQ46*zakresy_produkcyjne!I$4+AR46*zakresy_produkcyjne!J$4+AS46*zakresy_produkcyjne!K$4+AT46*zakresy_produkcyjne!L$4</f>
        <v>52</v>
      </c>
      <c r="BK46" s="5">
        <f t="shared" si="5"/>
        <v>1181</v>
      </c>
      <c r="BL46" s="5">
        <f t="shared" si="6"/>
        <v>995</v>
      </c>
      <c r="BM46" s="5">
        <f t="shared" si="7"/>
        <v>2.1</v>
      </c>
      <c r="BN46" s="5">
        <f t="shared" si="8"/>
        <v>400</v>
      </c>
      <c r="BO46" s="5">
        <f t="shared" si="9"/>
        <v>0</v>
      </c>
      <c r="BP46" s="5">
        <f t="shared" si="10"/>
        <v>1181</v>
      </c>
      <c r="BQ46" s="5" t="e">
        <f>IF(T46&lt;&gt;"",POWER((#REF!*R46+#REF!)-T46,2))</f>
        <v>#REF!</v>
      </c>
    </row>
    <row r="47" spans="1:69" ht="13.9" customHeight="1" x14ac:dyDescent="0.25">
      <c r="A47" s="42">
        <v>3.55</v>
      </c>
      <c r="B47" s="42">
        <v>2.1</v>
      </c>
      <c r="C47" s="42">
        <f t="shared" si="11"/>
        <v>4.258</v>
      </c>
      <c r="D47" s="42">
        <v>0.18</v>
      </c>
      <c r="E47" s="42">
        <v>3.7999999999999999E-2</v>
      </c>
      <c r="F47" s="42">
        <v>0.49</v>
      </c>
      <c r="G47" s="42">
        <v>0.22</v>
      </c>
      <c r="H47" s="42">
        <v>0</v>
      </c>
      <c r="I47" s="42">
        <v>8.9999999999999993E-3</v>
      </c>
      <c r="J47" s="42">
        <v>2.4E-2</v>
      </c>
      <c r="K47" s="42">
        <v>0</v>
      </c>
      <c r="L47" s="42">
        <v>0.03</v>
      </c>
      <c r="M47" s="42">
        <v>0</v>
      </c>
      <c r="N47" s="42">
        <v>0</v>
      </c>
      <c r="O47" s="42">
        <v>0</v>
      </c>
      <c r="P47" s="42">
        <v>900</v>
      </c>
      <c r="Q47" s="42">
        <v>60</v>
      </c>
      <c r="R47" s="42">
        <v>250</v>
      </c>
      <c r="S47" s="42">
        <v>90</v>
      </c>
      <c r="T47" s="42">
        <v>1162</v>
      </c>
      <c r="U47" s="42">
        <v>967</v>
      </c>
      <c r="V47" s="42">
        <v>2.4</v>
      </c>
      <c r="W47" s="42">
        <v>363.8</v>
      </c>
      <c r="X47" s="42"/>
      <c r="Y47" s="42"/>
      <c r="Z47" s="43">
        <v>8</v>
      </c>
      <c r="AA47" s="44">
        <v>80</v>
      </c>
      <c r="AB47" s="44"/>
      <c r="AC47" s="44"/>
      <c r="AD47" s="44"/>
      <c r="AE47" s="44"/>
      <c r="AF47" s="44"/>
      <c r="AG47" s="5" t="b">
        <f t="shared" si="0"/>
        <v>0</v>
      </c>
      <c r="AH47" s="5">
        <v>25</v>
      </c>
      <c r="AI47" s="5">
        <f t="shared" si="1"/>
        <v>1</v>
      </c>
      <c r="AJ47" s="5" t="b">
        <f>AND(A47&gt;=zakresy_produkcyjne!B$2,A47&lt;=zakresy_produkcyjne!B$3)</f>
        <v>1</v>
      </c>
      <c r="AK47" s="5" t="b">
        <f>AND(B47&gt;=zakresy_produkcyjne!C$2,B47&lt;=zakresy_produkcyjne!C$3)</f>
        <v>0</v>
      </c>
      <c r="AL47" s="5" t="b">
        <f>AND(D47&gt;=zakresy_produkcyjne!D$2,D47&lt;=zakresy_produkcyjne!D$3)</f>
        <v>1</v>
      </c>
      <c r="AM47" s="5" t="b">
        <f>AND(E47&gt;=zakresy_produkcyjne!E$2,E47&lt;=zakresy_produkcyjne!E$3)</f>
        <v>1</v>
      </c>
      <c r="AN47" s="5" t="b">
        <f>AND(F47&gt;=zakresy_produkcyjne!F$2,F47&lt;=zakresy_produkcyjne!F$3)</f>
        <v>1</v>
      </c>
      <c r="AO47" s="5" t="b">
        <f>AND(G47&gt;=zakresy_produkcyjne!G$2,G47&lt;=zakresy_produkcyjne!G$3)</f>
        <v>1</v>
      </c>
      <c r="AP47" s="5" t="b">
        <f>AND(H47&gt;=zakresy_produkcyjne!H$2,H47&lt;=zakresy_produkcyjne!H$3)</f>
        <v>1</v>
      </c>
      <c r="AQ47" s="5" t="b">
        <f>AND(P47&gt;=zakresy_produkcyjne!I$2,P47&lt;=zakresy_produkcyjne!I$3)</f>
        <v>1</v>
      </c>
      <c r="AR47" s="5" t="b">
        <f>AND(Q47&gt;=zakresy_produkcyjne!J$2,Q47&lt;=zakresy_produkcyjne!J$3)</f>
        <v>1</v>
      </c>
      <c r="AS47" s="5" t="b">
        <f>AND(R47&gt;=zakresy_produkcyjne!K$2,R47&lt;=zakresy_produkcyjne!K$3)</f>
        <v>0</v>
      </c>
      <c r="AT47" s="5" t="b">
        <f>AND(S47&gt;=zakresy_produkcyjne!L$2,S47&lt;=zakresy_produkcyjne!L$3)</f>
        <v>1</v>
      </c>
      <c r="AU47" s="5" t="b">
        <f t="shared" si="2"/>
        <v>0</v>
      </c>
      <c r="AV47" s="5" t="b">
        <f t="shared" si="3"/>
        <v>0</v>
      </c>
      <c r="AW47" s="5" t="b">
        <f t="shared" si="4"/>
        <v>0</v>
      </c>
      <c r="AX47" s="5">
        <f>AJ47*zakresy_produkcyjne!B$4+AK47*zakresy_produkcyjne!C$4+AL47*zakresy_produkcyjne!D$4+AM47*zakresy_produkcyjne!E$4+AN47*zakresy_produkcyjne!F$4+AO47*zakresy_produkcyjne!G$4+AP47*zakresy_produkcyjne!H$4+AQ47*zakresy_produkcyjne!I$4+AR47*zakresy_produkcyjne!J$4+AS47*zakresy_produkcyjne!K$4+AT47*zakresy_produkcyjne!L$4</f>
        <v>52</v>
      </c>
      <c r="BK47" s="5">
        <f t="shared" si="5"/>
        <v>1162</v>
      </c>
      <c r="BL47" s="5">
        <f t="shared" si="6"/>
        <v>967</v>
      </c>
      <c r="BM47" s="5">
        <f t="shared" si="7"/>
        <v>2.4</v>
      </c>
      <c r="BN47" s="5">
        <f t="shared" si="8"/>
        <v>363.8</v>
      </c>
      <c r="BO47" s="5">
        <f t="shared" si="9"/>
        <v>0</v>
      </c>
      <c r="BP47" s="5">
        <f t="shared" si="10"/>
        <v>1162</v>
      </c>
      <c r="BQ47" s="5" t="e">
        <f>IF(T47&lt;&gt;"",POWER((#REF!*R47+#REF!)-T47,2))</f>
        <v>#REF!</v>
      </c>
    </row>
    <row r="48" spans="1:69" ht="13.9" customHeight="1" x14ac:dyDescent="0.25">
      <c r="A48" s="42">
        <v>3.55</v>
      </c>
      <c r="B48" s="42">
        <v>2.1</v>
      </c>
      <c r="C48" s="42">
        <f t="shared" si="11"/>
        <v>4.258</v>
      </c>
      <c r="D48" s="42">
        <v>0.18</v>
      </c>
      <c r="E48" s="42">
        <v>3.7999999999999999E-2</v>
      </c>
      <c r="F48" s="42">
        <v>0.49</v>
      </c>
      <c r="G48" s="42">
        <v>0.22</v>
      </c>
      <c r="H48" s="42">
        <v>0</v>
      </c>
      <c r="I48" s="42">
        <v>8.9999999999999993E-3</v>
      </c>
      <c r="J48" s="42">
        <v>2.4E-2</v>
      </c>
      <c r="K48" s="42">
        <v>0</v>
      </c>
      <c r="L48" s="42">
        <v>0.03</v>
      </c>
      <c r="M48" s="42">
        <v>0</v>
      </c>
      <c r="N48" s="42">
        <v>0</v>
      </c>
      <c r="O48" s="42">
        <v>0</v>
      </c>
      <c r="P48" s="42">
        <v>900</v>
      </c>
      <c r="Q48" s="42">
        <v>60</v>
      </c>
      <c r="R48" s="42">
        <v>250</v>
      </c>
      <c r="S48" s="42">
        <v>120</v>
      </c>
      <c r="T48" s="42">
        <v>1168</v>
      </c>
      <c r="U48" s="42">
        <v>978</v>
      </c>
      <c r="V48" s="42">
        <v>2.2999999999999998</v>
      </c>
      <c r="W48" s="42">
        <v>347</v>
      </c>
      <c r="X48" s="42"/>
      <c r="Y48" s="42"/>
      <c r="Z48" s="43">
        <v>8</v>
      </c>
      <c r="AA48" s="44">
        <v>79</v>
      </c>
      <c r="AB48" s="44"/>
      <c r="AC48" s="44"/>
      <c r="AD48" s="44"/>
      <c r="AE48" s="44"/>
      <c r="AF48" s="44"/>
      <c r="AG48" s="5" t="b">
        <f t="shared" si="0"/>
        <v>0</v>
      </c>
      <c r="AH48" s="5">
        <v>25</v>
      </c>
      <c r="AI48" s="5">
        <f t="shared" si="1"/>
        <v>1</v>
      </c>
      <c r="AJ48" s="5" t="b">
        <f>AND(A48&gt;=zakresy_produkcyjne!B$2,A48&lt;=zakresy_produkcyjne!B$3)</f>
        <v>1</v>
      </c>
      <c r="AK48" s="5" t="b">
        <f>AND(B48&gt;=zakresy_produkcyjne!C$2,B48&lt;=zakresy_produkcyjne!C$3)</f>
        <v>0</v>
      </c>
      <c r="AL48" s="5" t="b">
        <f>AND(D48&gt;=zakresy_produkcyjne!D$2,D48&lt;=zakresy_produkcyjne!D$3)</f>
        <v>1</v>
      </c>
      <c r="AM48" s="5" t="b">
        <f>AND(E48&gt;=zakresy_produkcyjne!E$2,E48&lt;=zakresy_produkcyjne!E$3)</f>
        <v>1</v>
      </c>
      <c r="AN48" s="5" t="b">
        <f>AND(F48&gt;=zakresy_produkcyjne!F$2,F48&lt;=zakresy_produkcyjne!F$3)</f>
        <v>1</v>
      </c>
      <c r="AO48" s="5" t="b">
        <f>AND(G48&gt;=zakresy_produkcyjne!G$2,G48&lt;=zakresy_produkcyjne!G$3)</f>
        <v>1</v>
      </c>
      <c r="AP48" s="5" t="b">
        <f>AND(H48&gt;=zakresy_produkcyjne!H$2,H48&lt;=zakresy_produkcyjne!H$3)</f>
        <v>1</v>
      </c>
      <c r="AQ48" s="5" t="b">
        <f>AND(P48&gt;=zakresy_produkcyjne!I$2,P48&lt;=zakresy_produkcyjne!I$3)</f>
        <v>1</v>
      </c>
      <c r="AR48" s="5" t="b">
        <f>AND(Q48&gt;=zakresy_produkcyjne!J$2,Q48&lt;=zakresy_produkcyjne!J$3)</f>
        <v>1</v>
      </c>
      <c r="AS48" s="5" t="b">
        <f>AND(R48&gt;=zakresy_produkcyjne!K$2,R48&lt;=zakresy_produkcyjne!K$3)</f>
        <v>0</v>
      </c>
      <c r="AT48" s="5" t="b">
        <f>AND(S48&gt;=zakresy_produkcyjne!L$2,S48&lt;=zakresy_produkcyjne!L$3)</f>
        <v>1</v>
      </c>
      <c r="AU48" s="5" t="b">
        <f t="shared" si="2"/>
        <v>0</v>
      </c>
      <c r="AV48" s="5" t="b">
        <f t="shared" si="3"/>
        <v>0</v>
      </c>
      <c r="AW48" s="5" t="b">
        <f t="shared" si="4"/>
        <v>0</v>
      </c>
      <c r="AX48" s="5">
        <f>AJ48*zakresy_produkcyjne!B$4+AK48*zakresy_produkcyjne!C$4+AL48*zakresy_produkcyjne!D$4+AM48*zakresy_produkcyjne!E$4+AN48*zakresy_produkcyjne!F$4+AO48*zakresy_produkcyjne!G$4+AP48*zakresy_produkcyjne!H$4+AQ48*zakresy_produkcyjne!I$4+AR48*zakresy_produkcyjne!J$4+AS48*zakresy_produkcyjne!K$4+AT48*zakresy_produkcyjne!L$4</f>
        <v>52</v>
      </c>
      <c r="BK48" s="5">
        <f t="shared" si="5"/>
        <v>1168</v>
      </c>
      <c r="BL48" s="5">
        <f t="shared" si="6"/>
        <v>978</v>
      </c>
      <c r="BM48" s="5">
        <f t="shared" si="7"/>
        <v>2.2999999999999998</v>
      </c>
      <c r="BN48" s="5">
        <f t="shared" si="8"/>
        <v>347</v>
      </c>
      <c r="BO48" s="5">
        <f t="shared" si="9"/>
        <v>0</v>
      </c>
      <c r="BP48" s="5">
        <f t="shared" si="10"/>
        <v>1168</v>
      </c>
      <c r="BQ48" s="5" t="e">
        <f>IF(T48&lt;&gt;"",POWER((#REF!*R48+#REF!)-T48,2))</f>
        <v>#REF!</v>
      </c>
    </row>
    <row r="49" spans="1:69" ht="13.9" customHeight="1" x14ac:dyDescent="0.25">
      <c r="A49" s="42">
        <v>3.55</v>
      </c>
      <c r="B49" s="42">
        <v>2.1</v>
      </c>
      <c r="C49" s="42">
        <f t="shared" si="11"/>
        <v>4.258</v>
      </c>
      <c r="D49" s="42">
        <v>0.18</v>
      </c>
      <c r="E49" s="42">
        <v>3.7999999999999999E-2</v>
      </c>
      <c r="F49" s="42">
        <v>0.49</v>
      </c>
      <c r="G49" s="42">
        <v>0.22</v>
      </c>
      <c r="H49" s="42">
        <v>0</v>
      </c>
      <c r="I49" s="42">
        <v>8.9999999999999993E-3</v>
      </c>
      <c r="J49" s="42">
        <v>2.4E-2</v>
      </c>
      <c r="K49" s="42">
        <v>0</v>
      </c>
      <c r="L49" s="42">
        <v>0.03</v>
      </c>
      <c r="M49" s="42">
        <v>0</v>
      </c>
      <c r="N49" s="42">
        <v>0</v>
      </c>
      <c r="O49" s="42">
        <v>0</v>
      </c>
      <c r="P49" s="42">
        <v>900</v>
      </c>
      <c r="Q49" s="42">
        <v>60</v>
      </c>
      <c r="R49" s="42">
        <v>300</v>
      </c>
      <c r="S49" s="42">
        <v>30</v>
      </c>
      <c r="T49" s="42">
        <v>873</v>
      </c>
      <c r="U49" s="42">
        <v>685</v>
      </c>
      <c r="V49" s="42">
        <v>3.1</v>
      </c>
      <c r="W49" s="42">
        <v>240</v>
      </c>
      <c r="X49" s="42"/>
      <c r="Y49" s="42"/>
      <c r="Z49" s="43">
        <v>8</v>
      </c>
      <c r="AA49" s="44">
        <v>71</v>
      </c>
      <c r="AB49" s="44"/>
      <c r="AC49" s="44"/>
      <c r="AD49" s="44"/>
      <c r="AE49" s="44"/>
      <c r="AF49" s="44"/>
      <c r="AG49" s="5" t="b">
        <f t="shared" si="0"/>
        <v>0</v>
      </c>
      <c r="AH49" s="5">
        <v>25</v>
      </c>
      <c r="AI49" s="5">
        <f t="shared" si="1"/>
        <v>1</v>
      </c>
      <c r="AJ49" s="5" t="b">
        <f>AND(A49&gt;=zakresy_produkcyjne!B$2,A49&lt;=zakresy_produkcyjne!B$3)</f>
        <v>1</v>
      </c>
      <c r="AK49" s="5" t="b">
        <f>AND(B49&gt;=zakresy_produkcyjne!C$2,B49&lt;=zakresy_produkcyjne!C$3)</f>
        <v>0</v>
      </c>
      <c r="AL49" s="5" t="b">
        <f>AND(D49&gt;=zakresy_produkcyjne!D$2,D49&lt;=zakresy_produkcyjne!D$3)</f>
        <v>1</v>
      </c>
      <c r="AM49" s="5" t="b">
        <f>AND(E49&gt;=zakresy_produkcyjne!E$2,E49&lt;=zakresy_produkcyjne!E$3)</f>
        <v>1</v>
      </c>
      <c r="AN49" s="5" t="b">
        <f>AND(F49&gt;=zakresy_produkcyjne!F$2,F49&lt;=zakresy_produkcyjne!F$3)</f>
        <v>1</v>
      </c>
      <c r="AO49" s="5" t="b">
        <f>AND(G49&gt;=zakresy_produkcyjne!G$2,G49&lt;=zakresy_produkcyjne!G$3)</f>
        <v>1</v>
      </c>
      <c r="AP49" s="5" t="b">
        <f>AND(H49&gt;=zakresy_produkcyjne!H$2,H49&lt;=zakresy_produkcyjne!H$3)</f>
        <v>1</v>
      </c>
      <c r="AQ49" s="5" t="b">
        <f>AND(P49&gt;=zakresy_produkcyjne!I$2,P49&lt;=zakresy_produkcyjne!I$3)</f>
        <v>1</v>
      </c>
      <c r="AR49" s="5" t="b">
        <f>AND(Q49&gt;=zakresy_produkcyjne!J$2,Q49&lt;=zakresy_produkcyjne!J$3)</f>
        <v>1</v>
      </c>
      <c r="AS49" s="5" t="b">
        <f>AND(R49&gt;=zakresy_produkcyjne!K$2,R49&lt;=zakresy_produkcyjne!K$3)</f>
        <v>1</v>
      </c>
      <c r="AT49" s="5" t="b">
        <f>AND(S49&gt;=zakresy_produkcyjne!L$2,S49&lt;=zakresy_produkcyjne!L$3)</f>
        <v>1</v>
      </c>
      <c r="AU49" s="5" t="b">
        <f t="shared" si="2"/>
        <v>0</v>
      </c>
      <c r="AV49" s="5" t="b">
        <f t="shared" si="3"/>
        <v>1</v>
      </c>
      <c r="AW49" s="5" t="b">
        <f t="shared" si="4"/>
        <v>0</v>
      </c>
      <c r="AX49" s="5">
        <f>AJ49*zakresy_produkcyjne!B$4+AK49*zakresy_produkcyjne!C$4+AL49*zakresy_produkcyjne!D$4+AM49*zakresy_produkcyjne!E$4+AN49*zakresy_produkcyjne!F$4+AO49*zakresy_produkcyjne!G$4+AP49*zakresy_produkcyjne!H$4+AQ49*zakresy_produkcyjne!I$4+AR49*zakresy_produkcyjne!J$4+AS49*zakresy_produkcyjne!K$4+AT49*zakresy_produkcyjne!L$4</f>
        <v>63</v>
      </c>
      <c r="BK49" s="5">
        <f t="shared" si="5"/>
        <v>873</v>
      </c>
      <c r="BL49" s="5">
        <f t="shared" si="6"/>
        <v>685</v>
      </c>
      <c r="BM49" s="5">
        <f t="shared" si="7"/>
        <v>3.1</v>
      </c>
      <c r="BN49" s="5">
        <f t="shared" si="8"/>
        <v>240</v>
      </c>
      <c r="BO49" s="5">
        <f t="shared" si="9"/>
        <v>0</v>
      </c>
      <c r="BP49" s="5">
        <f t="shared" si="10"/>
        <v>873</v>
      </c>
      <c r="BQ49" s="5" t="e">
        <f>IF(T49&lt;&gt;"",POWER((#REF!*R49+#REF!)-T49,2))</f>
        <v>#REF!</v>
      </c>
    </row>
    <row r="50" spans="1:69" ht="13.9" customHeight="1" x14ac:dyDescent="0.25">
      <c r="A50" s="42">
        <v>3.55</v>
      </c>
      <c r="B50" s="42">
        <v>2.1</v>
      </c>
      <c r="C50" s="42">
        <f t="shared" si="11"/>
        <v>4.258</v>
      </c>
      <c r="D50" s="42">
        <v>0.18</v>
      </c>
      <c r="E50" s="42">
        <v>3.7999999999999999E-2</v>
      </c>
      <c r="F50" s="42">
        <v>0.49</v>
      </c>
      <c r="G50" s="42">
        <v>0.22</v>
      </c>
      <c r="H50" s="42">
        <v>0</v>
      </c>
      <c r="I50" s="42">
        <v>8.9999999999999993E-3</v>
      </c>
      <c r="J50" s="42">
        <v>2.4E-2</v>
      </c>
      <c r="K50" s="42">
        <v>0</v>
      </c>
      <c r="L50" s="42">
        <v>0.03</v>
      </c>
      <c r="M50" s="42">
        <v>0</v>
      </c>
      <c r="N50" s="42">
        <v>0</v>
      </c>
      <c r="O50" s="42">
        <v>0</v>
      </c>
      <c r="P50" s="42">
        <v>900</v>
      </c>
      <c r="Q50" s="42">
        <v>60</v>
      </c>
      <c r="R50" s="42">
        <v>300</v>
      </c>
      <c r="S50" s="42">
        <v>60</v>
      </c>
      <c r="T50" s="42">
        <v>1017</v>
      </c>
      <c r="U50" s="42">
        <v>825</v>
      </c>
      <c r="V50" s="42">
        <v>3.5</v>
      </c>
      <c r="W50" s="42">
        <v>272.33333333333297</v>
      </c>
      <c r="X50" s="42"/>
      <c r="Y50" s="42"/>
      <c r="Z50" s="43">
        <v>8</v>
      </c>
      <c r="AA50" s="44">
        <v>74</v>
      </c>
      <c r="AB50" s="44"/>
      <c r="AC50" s="44"/>
      <c r="AD50" s="44"/>
      <c r="AE50" s="44"/>
      <c r="AF50" s="44"/>
      <c r="AG50" s="5" t="b">
        <f t="shared" si="0"/>
        <v>0</v>
      </c>
      <c r="AH50" s="5">
        <v>25</v>
      </c>
      <c r="AI50" s="5">
        <f t="shared" si="1"/>
        <v>1</v>
      </c>
      <c r="AJ50" s="5" t="b">
        <f>AND(A50&gt;=zakresy_produkcyjne!B$2,A50&lt;=zakresy_produkcyjne!B$3)</f>
        <v>1</v>
      </c>
      <c r="AK50" s="5" t="b">
        <f>AND(B50&gt;=zakresy_produkcyjne!C$2,B50&lt;=zakresy_produkcyjne!C$3)</f>
        <v>0</v>
      </c>
      <c r="AL50" s="5" t="b">
        <f>AND(D50&gt;=zakresy_produkcyjne!D$2,D50&lt;=zakresy_produkcyjne!D$3)</f>
        <v>1</v>
      </c>
      <c r="AM50" s="5" t="b">
        <f>AND(E50&gt;=zakresy_produkcyjne!E$2,E50&lt;=zakresy_produkcyjne!E$3)</f>
        <v>1</v>
      </c>
      <c r="AN50" s="5" t="b">
        <f>AND(F50&gt;=zakresy_produkcyjne!F$2,F50&lt;=zakresy_produkcyjne!F$3)</f>
        <v>1</v>
      </c>
      <c r="AO50" s="5" t="b">
        <f>AND(G50&gt;=zakresy_produkcyjne!G$2,G50&lt;=zakresy_produkcyjne!G$3)</f>
        <v>1</v>
      </c>
      <c r="AP50" s="5" t="b">
        <f>AND(H50&gt;=zakresy_produkcyjne!H$2,H50&lt;=zakresy_produkcyjne!H$3)</f>
        <v>1</v>
      </c>
      <c r="AQ50" s="5" t="b">
        <f>AND(P50&gt;=zakresy_produkcyjne!I$2,P50&lt;=zakresy_produkcyjne!I$3)</f>
        <v>1</v>
      </c>
      <c r="AR50" s="5" t="b">
        <f>AND(Q50&gt;=zakresy_produkcyjne!J$2,Q50&lt;=zakresy_produkcyjne!J$3)</f>
        <v>1</v>
      </c>
      <c r="AS50" s="5" t="b">
        <f>AND(R50&gt;=zakresy_produkcyjne!K$2,R50&lt;=zakresy_produkcyjne!K$3)</f>
        <v>1</v>
      </c>
      <c r="AT50" s="5" t="b">
        <f>AND(S50&gt;=zakresy_produkcyjne!L$2,S50&lt;=zakresy_produkcyjne!L$3)</f>
        <v>1</v>
      </c>
      <c r="AU50" s="5" t="b">
        <f t="shared" si="2"/>
        <v>0</v>
      </c>
      <c r="AV50" s="5" t="b">
        <f t="shared" si="3"/>
        <v>1</v>
      </c>
      <c r="AW50" s="5" t="b">
        <f t="shared" si="4"/>
        <v>0</v>
      </c>
      <c r="AX50" s="5">
        <f>AJ50*zakresy_produkcyjne!B$4+AK50*zakresy_produkcyjne!C$4+AL50*zakresy_produkcyjne!D$4+AM50*zakresy_produkcyjne!E$4+AN50*zakresy_produkcyjne!F$4+AO50*zakresy_produkcyjne!G$4+AP50*zakresy_produkcyjne!H$4+AQ50*zakresy_produkcyjne!I$4+AR50*zakresy_produkcyjne!J$4+AS50*zakresy_produkcyjne!K$4+AT50*zakresy_produkcyjne!L$4</f>
        <v>63</v>
      </c>
      <c r="BK50" s="5">
        <f t="shared" si="5"/>
        <v>1017</v>
      </c>
      <c r="BL50" s="5">
        <f t="shared" si="6"/>
        <v>825</v>
      </c>
      <c r="BM50" s="5">
        <f t="shared" si="7"/>
        <v>3.5</v>
      </c>
      <c r="BN50" s="5">
        <f t="shared" si="8"/>
        <v>272.33333333333297</v>
      </c>
      <c r="BO50" s="5">
        <f t="shared" si="9"/>
        <v>0</v>
      </c>
      <c r="BP50" s="5">
        <f t="shared" si="10"/>
        <v>1017</v>
      </c>
      <c r="BQ50" s="5" t="e">
        <f>IF(T50&lt;&gt;"",POWER((#REF!*R50+#REF!)-T50,2))</f>
        <v>#REF!</v>
      </c>
    </row>
    <row r="51" spans="1:69" ht="13.9" customHeight="1" x14ac:dyDescent="0.25">
      <c r="A51" s="42">
        <v>3.55</v>
      </c>
      <c r="B51" s="42">
        <v>2.1</v>
      </c>
      <c r="C51" s="42">
        <f t="shared" si="11"/>
        <v>4.258</v>
      </c>
      <c r="D51" s="42">
        <v>0.18</v>
      </c>
      <c r="E51" s="42">
        <v>3.7999999999999999E-2</v>
      </c>
      <c r="F51" s="42">
        <v>0.49</v>
      </c>
      <c r="G51" s="42">
        <v>0.22</v>
      </c>
      <c r="H51" s="42">
        <v>0</v>
      </c>
      <c r="I51" s="42">
        <v>8.9999999999999993E-3</v>
      </c>
      <c r="J51" s="42">
        <v>2.4E-2</v>
      </c>
      <c r="K51" s="42">
        <v>0</v>
      </c>
      <c r="L51" s="42">
        <v>0.03</v>
      </c>
      <c r="M51" s="42">
        <v>0</v>
      </c>
      <c r="N51" s="42">
        <v>0</v>
      </c>
      <c r="O51" s="42">
        <v>0</v>
      </c>
      <c r="P51" s="42">
        <v>900</v>
      </c>
      <c r="Q51" s="42">
        <v>60</v>
      </c>
      <c r="R51" s="42">
        <v>300</v>
      </c>
      <c r="S51" s="42">
        <v>90</v>
      </c>
      <c r="T51" s="42">
        <v>1034</v>
      </c>
      <c r="U51" s="42">
        <v>858</v>
      </c>
      <c r="V51" s="42">
        <v>3.7</v>
      </c>
      <c r="W51" s="42">
        <v>251.333333333333</v>
      </c>
      <c r="X51" s="42"/>
      <c r="Y51" s="42"/>
      <c r="Z51" s="43">
        <v>8</v>
      </c>
      <c r="AA51" s="44">
        <v>72</v>
      </c>
      <c r="AB51" s="44"/>
      <c r="AC51" s="44"/>
      <c r="AD51" s="44"/>
      <c r="AE51" s="44"/>
      <c r="AF51" s="44"/>
      <c r="AG51" s="5" t="b">
        <f t="shared" si="0"/>
        <v>0</v>
      </c>
      <c r="AH51" s="5">
        <v>25</v>
      </c>
      <c r="AI51" s="5">
        <f t="shared" si="1"/>
        <v>1</v>
      </c>
      <c r="AJ51" s="5" t="b">
        <f>AND(A51&gt;=zakresy_produkcyjne!B$2,A51&lt;=zakresy_produkcyjne!B$3)</f>
        <v>1</v>
      </c>
      <c r="AK51" s="5" t="b">
        <f>AND(B51&gt;=zakresy_produkcyjne!C$2,B51&lt;=zakresy_produkcyjne!C$3)</f>
        <v>0</v>
      </c>
      <c r="AL51" s="5" t="b">
        <f>AND(D51&gt;=zakresy_produkcyjne!D$2,D51&lt;=zakresy_produkcyjne!D$3)</f>
        <v>1</v>
      </c>
      <c r="AM51" s="5" t="b">
        <f>AND(E51&gt;=zakresy_produkcyjne!E$2,E51&lt;=zakresy_produkcyjne!E$3)</f>
        <v>1</v>
      </c>
      <c r="AN51" s="5" t="b">
        <f>AND(F51&gt;=zakresy_produkcyjne!F$2,F51&lt;=zakresy_produkcyjne!F$3)</f>
        <v>1</v>
      </c>
      <c r="AO51" s="5" t="b">
        <f>AND(G51&gt;=zakresy_produkcyjne!G$2,G51&lt;=zakresy_produkcyjne!G$3)</f>
        <v>1</v>
      </c>
      <c r="AP51" s="5" t="b">
        <f>AND(H51&gt;=zakresy_produkcyjne!H$2,H51&lt;=zakresy_produkcyjne!H$3)</f>
        <v>1</v>
      </c>
      <c r="AQ51" s="5" t="b">
        <f>AND(P51&gt;=zakresy_produkcyjne!I$2,P51&lt;=zakresy_produkcyjne!I$3)</f>
        <v>1</v>
      </c>
      <c r="AR51" s="5" t="b">
        <f>AND(Q51&gt;=zakresy_produkcyjne!J$2,Q51&lt;=zakresy_produkcyjne!J$3)</f>
        <v>1</v>
      </c>
      <c r="AS51" s="5" t="b">
        <f>AND(R51&gt;=zakresy_produkcyjne!K$2,R51&lt;=zakresy_produkcyjne!K$3)</f>
        <v>1</v>
      </c>
      <c r="AT51" s="5" t="b">
        <f>AND(S51&gt;=zakresy_produkcyjne!L$2,S51&lt;=zakresy_produkcyjne!L$3)</f>
        <v>1</v>
      </c>
      <c r="AU51" s="5" t="b">
        <f t="shared" si="2"/>
        <v>0</v>
      </c>
      <c r="AV51" s="5" t="b">
        <f t="shared" si="3"/>
        <v>1</v>
      </c>
      <c r="AW51" s="5" t="b">
        <f t="shared" si="4"/>
        <v>0</v>
      </c>
      <c r="AX51" s="5">
        <f>AJ51*zakresy_produkcyjne!B$4+AK51*zakresy_produkcyjne!C$4+AL51*zakresy_produkcyjne!D$4+AM51*zakresy_produkcyjne!E$4+AN51*zakresy_produkcyjne!F$4+AO51*zakresy_produkcyjne!G$4+AP51*zakresy_produkcyjne!H$4+AQ51*zakresy_produkcyjne!I$4+AR51*zakresy_produkcyjne!J$4+AS51*zakresy_produkcyjne!K$4+AT51*zakresy_produkcyjne!L$4</f>
        <v>63</v>
      </c>
      <c r="BK51" s="5">
        <f t="shared" si="5"/>
        <v>1034</v>
      </c>
      <c r="BL51" s="5">
        <f t="shared" si="6"/>
        <v>858</v>
      </c>
      <c r="BM51" s="5">
        <f t="shared" si="7"/>
        <v>3.7</v>
      </c>
      <c r="BN51" s="5">
        <f t="shared" si="8"/>
        <v>251.333333333333</v>
      </c>
      <c r="BO51" s="5">
        <f t="shared" si="9"/>
        <v>0</v>
      </c>
      <c r="BP51" s="5">
        <f t="shared" si="10"/>
        <v>1034</v>
      </c>
      <c r="BQ51" s="5" t="e">
        <f>IF(T51&lt;&gt;"",POWER((#REF!*R51+#REF!)-T51,2))</f>
        <v>#REF!</v>
      </c>
    </row>
    <row r="52" spans="1:69" ht="13.9" customHeight="1" x14ac:dyDescent="0.25">
      <c r="A52" s="42">
        <v>3.55</v>
      </c>
      <c r="B52" s="42">
        <v>2.1</v>
      </c>
      <c r="C52" s="42">
        <f t="shared" si="11"/>
        <v>4.258</v>
      </c>
      <c r="D52" s="42">
        <v>0.18</v>
      </c>
      <c r="E52" s="42">
        <v>3.7999999999999999E-2</v>
      </c>
      <c r="F52" s="42">
        <v>0.49</v>
      </c>
      <c r="G52" s="42">
        <v>0.22</v>
      </c>
      <c r="H52" s="42">
        <v>0</v>
      </c>
      <c r="I52" s="42">
        <v>8.9999999999999993E-3</v>
      </c>
      <c r="J52" s="42">
        <v>2.4E-2</v>
      </c>
      <c r="K52" s="42">
        <v>0</v>
      </c>
      <c r="L52" s="42">
        <v>0.03</v>
      </c>
      <c r="M52" s="42">
        <v>0</v>
      </c>
      <c r="N52" s="42">
        <v>0</v>
      </c>
      <c r="O52" s="42">
        <v>0</v>
      </c>
      <c r="P52" s="42">
        <v>900</v>
      </c>
      <c r="Q52" s="42">
        <v>60</v>
      </c>
      <c r="R52" s="42">
        <v>300</v>
      </c>
      <c r="S52" s="42">
        <v>120</v>
      </c>
      <c r="T52" s="42">
        <v>1030</v>
      </c>
      <c r="U52" s="42">
        <v>851</v>
      </c>
      <c r="V52" s="42">
        <v>3.8</v>
      </c>
      <c r="W52" s="42">
        <v>260.39999999999998</v>
      </c>
      <c r="X52" s="42"/>
      <c r="Y52" s="42"/>
      <c r="Z52" s="43">
        <v>8</v>
      </c>
      <c r="AA52" s="44">
        <v>73</v>
      </c>
      <c r="AB52" s="44"/>
      <c r="AC52" s="44"/>
      <c r="AD52" s="44"/>
      <c r="AE52" s="44"/>
      <c r="AF52" s="44"/>
      <c r="AG52" s="5" t="b">
        <f t="shared" si="0"/>
        <v>0</v>
      </c>
      <c r="AH52" s="5">
        <v>25</v>
      </c>
      <c r="AI52" s="5">
        <f t="shared" si="1"/>
        <v>1</v>
      </c>
      <c r="AJ52" s="5" t="b">
        <f>AND(A52&gt;=zakresy_produkcyjne!B$2,A52&lt;=zakresy_produkcyjne!B$3)</f>
        <v>1</v>
      </c>
      <c r="AK52" s="5" t="b">
        <f>AND(B52&gt;=zakresy_produkcyjne!C$2,B52&lt;=zakresy_produkcyjne!C$3)</f>
        <v>0</v>
      </c>
      <c r="AL52" s="5" t="b">
        <f>AND(D52&gt;=zakresy_produkcyjne!D$2,D52&lt;=zakresy_produkcyjne!D$3)</f>
        <v>1</v>
      </c>
      <c r="AM52" s="5" t="b">
        <f>AND(E52&gt;=zakresy_produkcyjne!E$2,E52&lt;=zakresy_produkcyjne!E$3)</f>
        <v>1</v>
      </c>
      <c r="AN52" s="5" t="b">
        <f>AND(F52&gt;=zakresy_produkcyjne!F$2,F52&lt;=zakresy_produkcyjne!F$3)</f>
        <v>1</v>
      </c>
      <c r="AO52" s="5" t="b">
        <f>AND(G52&gt;=zakresy_produkcyjne!G$2,G52&lt;=zakresy_produkcyjne!G$3)</f>
        <v>1</v>
      </c>
      <c r="AP52" s="5" t="b">
        <f>AND(H52&gt;=zakresy_produkcyjne!H$2,H52&lt;=zakresy_produkcyjne!H$3)</f>
        <v>1</v>
      </c>
      <c r="AQ52" s="5" t="b">
        <f>AND(P52&gt;=zakresy_produkcyjne!I$2,P52&lt;=zakresy_produkcyjne!I$3)</f>
        <v>1</v>
      </c>
      <c r="AR52" s="5" t="b">
        <f>AND(Q52&gt;=zakresy_produkcyjne!J$2,Q52&lt;=zakresy_produkcyjne!J$3)</f>
        <v>1</v>
      </c>
      <c r="AS52" s="5" t="b">
        <f>AND(R52&gt;=zakresy_produkcyjne!K$2,R52&lt;=zakresy_produkcyjne!K$3)</f>
        <v>1</v>
      </c>
      <c r="AT52" s="5" t="b">
        <f>AND(S52&gt;=zakresy_produkcyjne!L$2,S52&lt;=zakresy_produkcyjne!L$3)</f>
        <v>1</v>
      </c>
      <c r="AU52" s="5" t="b">
        <f t="shared" si="2"/>
        <v>0</v>
      </c>
      <c r="AV52" s="5" t="b">
        <f t="shared" si="3"/>
        <v>1</v>
      </c>
      <c r="AW52" s="5" t="b">
        <f t="shared" si="4"/>
        <v>0</v>
      </c>
      <c r="AX52" s="5">
        <f>AJ52*zakresy_produkcyjne!B$4+AK52*zakresy_produkcyjne!C$4+AL52*zakresy_produkcyjne!D$4+AM52*zakresy_produkcyjne!E$4+AN52*zakresy_produkcyjne!F$4+AO52*zakresy_produkcyjne!G$4+AP52*zakresy_produkcyjne!H$4+AQ52*zakresy_produkcyjne!I$4+AR52*zakresy_produkcyjne!J$4+AS52*zakresy_produkcyjne!K$4+AT52*zakresy_produkcyjne!L$4</f>
        <v>63</v>
      </c>
      <c r="BK52" s="5">
        <f t="shared" si="5"/>
        <v>1030</v>
      </c>
      <c r="BL52" s="5">
        <f t="shared" si="6"/>
        <v>851</v>
      </c>
      <c r="BM52" s="5">
        <f t="shared" si="7"/>
        <v>3.8</v>
      </c>
      <c r="BN52" s="5">
        <f t="shared" si="8"/>
        <v>260.39999999999998</v>
      </c>
      <c r="BO52" s="5">
        <f t="shared" si="9"/>
        <v>0</v>
      </c>
      <c r="BP52" s="5">
        <f t="shared" si="10"/>
        <v>1030</v>
      </c>
      <c r="BQ52" s="5" t="e">
        <f>IF(T52&lt;&gt;"",POWER((#REF!*R52+#REF!)-T52,2))</f>
        <v>#REF!</v>
      </c>
    </row>
    <row r="53" spans="1:69" ht="13.9" customHeight="1" x14ac:dyDescent="0.25">
      <c r="A53" s="42">
        <v>3.55</v>
      </c>
      <c r="B53" s="42">
        <v>2.1</v>
      </c>
      <c r="C53" s="42">
        <f t="shared" si="11"/>
        <v>4.258</v>
      </c>
      <c r="D53" s="42">
        <v>0.18</v>
      </c>
      <c r="E53" s="42">
        <v>3.7999999999999999E-2</v>
      </c>
      <c r="F53" s="42">
        <v>0.49</v>
      </c>
      <c r="G53" s="42">
        <v>0.22</v>
      </c>
      <c r="H53" s="42">
        <v>0</v>
      </c>
      <c r="I53" s="42">
        <v>8.9999999999999993E-3</v>
      </c>
      <c r="J53" s="42">
        <v>2.4E-2</v>
      </c>
      <c r="K53" s="42">
        <v>0</v>
      </c>
      <c r="L53" s="42">
        <v>0.03</v>
      </c>
      <c r="M53" s="42">
        <v>0</v>
      </c>
      <c r="N53" s="42">
        <v>0</v>
      </c>
      <c r="O53" s="42">
        <v>0</v>
      </c>
      <c r="P53" s="42">
        <v>900</v>
      </c>
      <c r="Q53" s="42">
        <v>60</v>
      </c>
      <c r="R53" s="42">
        <v>350</v>
      </c>
      <c r="S53" s="42">
        <v>30</v>
      </c>
      <c r="T53" s="42">
        <v>778</v>
      </c>
      <c r="U53" s="42">
        <v>591</v>
      </c>
      <c r="V53" s="42">
        <v>5.2</v>
      </c>
      <c r="W53" s="42">
        <v>205.2</v>
      </c>
      <c r="X53" s="42"/>
      <c r="Y53" s="42"/>
      <c r="Z53" s="43">
        <v>8</v>
      </c>
      <c r="AA53" s="44">
        <v>68</v>
      </c>
      <c r="AB53" s="44"/>
      <c r="AC53" s="44"/>
      <c r="AD53" s="44"/>
      <c r="AE53" s="44"/>
      <c r="AF53" s="44"/>
      <c r="AG53" s="5" t="b">
        <f t="shared" si="0"/>
        <v>0</v>
      </c>
      <c r="AH53" s="5">
        <v>25</v>
      </c>
      <c r="AI53" s="5">
        <f t="shared" si="1"/>
        <v>1</v>
      </c>
      <c r="AJ53" s="5" t="b">
        <f>AND(A53&gt;=zakresy_produkcyjne!B$2,A53&lt;=zakresy_produkcyjne!B$3)</f>
        <v>1</v>
      </c>
      <c r="AK53" s="5" t="b">
        <f>AND(B53&gt;=zakresy_produkcyjne!C$2,B53&lt;=zakresy_produkcyjne!C$3)</f>
        <v>0</v>
      </c>
      <c r="AL53" s="5" t="b">
        <f>AND(D53&gt;=zakresy_produkcyjne!D$2,D53&lt;=zakresy_produkcyjne!D$3)</f>
        <v>1</v>
      </c>
      <c r="AM53" s="5" t="b">
        <f>AND(E53&gt;=zakresy_produkcyjne!E$2,E53&lt;=zakresy_produkcyjne!E$3)</f>
        <v>1</v>
      </c>
      <c r="AN53" s="5" t="b">
        <f>AND(F53&gt;=zakresy_produkcyjne!F$2,F53&lt;=zakresy_produkcyjne!F$3)</f>
        <v>1</v>
      </c>
      <c r="AO53" s="5" t="b">
        <f>AND(G53&gt;=zakresy_produkcyjne!G$2,G53&lt;=zakresy_produkcyjne!G$3)</f>
        <v>1</v>
      </c>
      <c r="AP53" s="5" t="b">
        <f>AND(H53&gt;=zakresy_produkcyjne!H$2,H53&lt;=zakresy_produkcyjne!H$3)</f>
        <v>1</v>
      </c>
      <c r="AQ53" s="5" t="b">
        <f>AND(P53&gt;=zakresy_produkcyjne!I$2,P53&lt;=zakresy_produkcyjne!I$3)</f>
        <v>1</v>
      </c>
      <c r="AR53" s="5" t="b">
        <f>AND(Q53&gt;=zakresy_produkcyjne!J$2,Q53&lt;=zakresy_produkcyjne!J$3)</f>
        <v>1</v>
      </c>
      <c r="AS53" s="5" t="b">
        <f>AND(R53&gt;=zakresy_produkcyjne!K$2,R53&lt;=zakresy_produkcyjne!K$3)</f>
        <v>1</v>
      </c>
      <c r="AT53" s="5" t="b">
        <f>AND(S53&gt;=zakresy_produkcyjne!L$2,S53&lt;=zakresy_produkcyjne!L$3)</f>
        <v>1</v>
      </c>
      <c r="AU53" s="5" t="b">
        <f t="shared" si="2"/>
        <v>0</v>
      </c>
      <c r="AV53" s="5" t="b">
        <f t="shared" si="3"/>
        <v>1</v>
      </c>
      <c r="AW53" s="5" t="b">
        <f t="shared" si="4"/>
        <v>0</v>
      </c>
      <c r="AX53" s="5">
        <f>AJ53*zakresy_produkcyjne!B$4+AK53*zakresy_produkcyjne!C$4+AL53*zakresy_produkcyjne!D$4+AM53*zakresy_produkcyjne!E$4+AN53*zakresy_produkcyjne!F$4+AO53*zakresy_produkcyjne!G$4+AP53*zakresy_produkcyjne!H$4+AQ53*zakresy_produkcyjne!I$4+AR53*zakresy_produkcyjne!J$4+AS53*zakresy_produkcyjne!K$4+AT53*zakresy_produkcyjne!L$4</f>
        <v>63</v>
      </c>
      <c r="BK53" s="5">
        <f t="shared" si="5"/>
        <v>778</v>
      </c>
      <c r="BL53" s="5">
        <f t="shared" si="6"/>
        <v>591</v>
      </c>
      <c r="BM53" s="5">
        <f t="shared" si="7"/>
        <v>5.2</v>
      </c>
      <c r="BN53" s="5">
        <f t="shared" si="8"/>
        <v>205.2</v>
      </c>
      <c r="BO53" s="5">
        <f t="shared" si="9"/>
        <v>0</v>
      </c>
      <c r="BP53" s="5">
        <f t="shared" si="10"/>
        <v>778</v>
      </c>
      <c r="BQ53" s="5" t="e">
        <f>IF(T53&lt;&gt;"",POWER((#REF!*R53+#REF!)-T53,2))</f>
        <v>#REF!</v>
      </c>
    </row>
    <row r="54" spans="1:69" ht="13.9" customHeight="1" x14ac:dyDescent="0.25">
      <c r="A54" s="42">
        <v>3.55</v>
      </c>
      <c r="B54" s="42">
        <v>2.1</v>
      </c>
      <c r="C54" s="42">
        <f t="shared" si="11"/>
        <v>4.258</v>
      </c>
      <c r="D54" s="42">
        <v>0.18</v>
      </c>
      <c r="E54" s="42">
        <v>3.7999999999999999E-2</v>
      </c>
      <c r="F54" s="42">
        <v>0.49</v>
      </c>
      <c r="G54" s="42">
        <v>0.22</v>
      </c>
      <c r="H54" s="42">
        <v>0</v>
      </c>
      <c r="I54" s="42">
        <v>8.9999999999999993E-3</v>
      </c>
      <c r="J54" s="42">
        <v>2.4E-2</v>
      </c>
      <c r="K54" s="42">
        <v>0</v>
      </c>
      <c r="L54" s="42">
        <v>0.03</v>
      </c>
      <c r="M54" s="42">
        <v>0</v>
      </c>
      <c r="N54" s="42">
        <v>0</v>
      </c>
      <c r="O54" s="42">
        <v>0</v>
      </c>
      <c r="P54" s="42">
        <v>900</v>
      </c>
      <c r="Q54" s="42">
        <v>60</v>
      </c>
      <c r="R54" s="42">
        <v>350</v>
      </c>
      <c r="S54" s="42">
        <v>60</v>
      </c>
      <c r="T54" s="42">
        <v>928</v>
      </c>
      <c r="U54" s="42">
        <v>735</v>
      </c>
      <c r="V54" s="42">
        <v>5.8</v>
      </c>
      <c r="W54" s="42">
        <v>251.333333333333</v>
      </c>
      <c r="X54" s="42"/>
      <c r="Y54" s="42"/>
      <c r="Z54" s="43">
        <v>8</v>
      </c>
      <c r="AA54" s="44">
        <v>72</v>
      </c>
      <c r="AB54" s="44"/>
      <c r="AC54" s="44"/>
      <c r="AD54" s="44"/>
      <c r="AE54" s="44"/>
      <c r="AF54" s="44"/>
      <c r="AG54" s="5" t="b">
        <f t="shared" si="0"/>
        <v>0</v>
      </c>
      <c r="AH54" s="5">
        <v>25</v>
      </c>
      <c r="AI54" s="5">
        <f t="shared" si="1"/>
        <v>1</v>
      </c>
      <c r="AJ54" s="5" t="b">
        <f>AND(A54&gt;=zakresy_produkcyjne!B$2,A54&lt;=zakresy_produkcyjne!B$3)</f>
        <v>1</v>
      </c>
      <c r="AK54" s="5" t="b">
        <f>AND(B54&gt;=zakresy_produkcyjne!C$2,B54&lt;=zakresy_produkcyjne!C$3)</f>
        <v>0</v>
      </c>
      <c r="AL54" s="5" t="b">
        <f>AND(D54&gt;=zakresy_produkcyjne!D$2,D54&lt;=zakresy_produkcyjne!D$3)</f>
        <v>1</v>
      </c>
      <c r="AM54" s="5" t="b">
        <f>AND(E54&gt;=zakresy_produkcyjne!E$2,E54&lt;=zakresy_produkcyjne!E$3)</f>
        <v>1</v>
      </c>
      <c r="AN54" s="5" t="b">
        <f>AND(F54&gt;=zakresy_produkcyjne!F$2,F54&lt;=zakresy_produkcyjne!F$3)</f>
        <v>1</v>
      </c>
      <c r="AO54" s="5" t="b">
        <f>AND(G54&gt;=zakresy_produkcyjne!G$2,G54&lt;=zakresy_produkcyjne!G$3)</f>
        <v>1</v>
      </c>
      <c r="AP54" s="5" t="b">
        <f>AND(H54&gt;=zakresy_produkcyjne!H$2,H54&lt;=zakresy_produkcyjne!H$3)</f>
        <v>1</v>
      </c>
      <c r="AQ54" s="5" t="b">
        <f>AND(P54&gt;=zakresy_produkcyjne!I$2,P54&lt;=zakresy_produkcyjne!I$3)</f>
        <v>1</v>
      </c>
      <c r="AR54" s="5" t="b">
        <f>AND(Q54&gt;=zakresy_produkcyjne!J$2,Q54&lt;=zakresy_produkcyjne!J$3)</f>
        <v>1</v>
      </c>
      <c r="AS54" s="5" t="b">
        <f>AND(R54&gt;=zakresy_produkcyjne!K$2,R54&lt;=zakresy_produkcyjne!K$3)</f>
        <v>1</v>
      </c>
      <c r="AT54" s="5" t="b">
        <f>AND(S54&gt;=zakresy_produkcyjne!L$2,S54&lt;=zakresy_produkcyjne!L$3)</f>
        <v>1</v>
      </c>
      <c r="AU54" s="5" t="b">
        <f t="shared" si="2"/>
        <v>0</v>
      </c>
      <c r="AV54" s="5" t="b">
        <f t="shared" si="3"/>
        <v>1</v>
      </c>
      <c r="AW54" s="5" t="b">
        <f t="shared" si="4"/>
        <v>0</v>
      </c>
      <c r="AX54" s="5">
        <f>AJ54*zakresy_produkcyjne!B$4+AK54*zakresy_produkcyjne!C$4+AL54*zakresy_produkcyjne!D$4+AM54*zakresy_produkcyjne!E$4+AN54*zakresy_produkcyjne!F$4+AO54*zakresy_produkcyjne!G$4+AP54*zakresy_produkcyjne!H$4+AQ54*zakresy_produkcyjne!I$4+AR54*zakresy_produkcyjne!J$4+AS54*zakresy_produkcyjne!K$4+AT54*zakresy_produkcyjne!L$4</f>
        <v>63</v>
      </c>
      <c r="BK54" s="5">
        <f t="shared" si="5"/>
        <v>928</v>
      </c>
      <c r="BL54" s="5">
        <f t="shared" si="6"/>
        <v>735</v>
      </c>
      <c r="BM54" s="5">
        <f t="shared" si="7"/>
        <v>5.8</v>
      </c>
      <c r="BN54" s="5">
        <f t="shared" si="8"/>
        <v>251.333333333333</v>
      </c>
      <c r="BO54" s="5">
        <f t="shared" si="9"/>
        <v>0</v>
      </c>
      <c r="BP54" s="5">
        <f t="shared" si="10"/>
        <v>928</v>
      </c>
      <c r="BQ54" s="5" t="e">
        <f>IF(T54&lt;&gt;"",POWER((#REF!*R54+#REF!)-T54,2))</f>
        <v>#REF!</v>
      </c>
    </row>
    <row r="55" spans="1:69" ht="13.9" customHeight="1" x14ac:dyDescent="0.25">
      <c r="A55" s="42">
        <v>3.55</v>
      </c>
      <c r="B55" s="42">
        <v>2.1</v>
      </c>
      <c r="C55" s="42">
        <f t="shared" si="11"/>
        <v>4.258</v>
      </c>
      <c r="D55" s="42">
        <v>0.18</v>
      </c>
      <c r="E55" s="42">
        <v>3.7999999999999999E-2</v>
      </c>
      <c r="F55" s="42">
        <v>0.49</v>
      </c>
      <c r="G55" s="42">
        <v>0.22</v>
      </c>
      <c r="H55" s="42">
        <v>0</v>
      </c>
      <c r="I55" s="42">
        <v>8.9999999999999993E-3</v>
      </c>
      <c r="J55" s="42">
        <v>2.4E-2</v>
      </c>
      <c r="K55" s="42">
        <v>0</v>
      </c>
      <c r="L55" s="42">
        <v>0.03</v>
      </c>
      <c r="M55" s="42">
        <v>0</v>
      </c>
      <c r="N55" s="42">
        <v>0</v>
      </c>
      <c r="O55" s="42">
        <v>0</v>
      </c>
      <c r="P55" s="42">
        <v>900</v>
      </c>
      <c r="Q55" s="42">
        <v>60</v>
      </c>
      <c r="R55" s="42">
        <v>350</v>
      </c>
      <c r="S55" s="42">
        <v>90</v>
      </c>
      <c r="T55" s="42">
        <v>921</v>
      </c>
      <c r="U55" s="42">
        <v>733</v>
      </c>
      <c r="V55" s="42">
        <v>5.9</v>
      </c>
      <c r="W55" s="42">
        <v>229</v>
      </c>
      <c r="X55" s="42"/>
      <c r="Y55" s="42"/>
      <c r="Z55" s="43">
        <v>8</v>
      </c>
      <c r="AA55" s="44">
        <v>70</v>
      </c>
      <c r="AB55" s="44"/>
      <c r="AC55" s="44"/>
      <c r="AD55" s="44"/>
      <c r="AE55" s="44"/>
      <c r="AF55" s="44"/>
      <c r="AG55" s="5" t="b">
        <f t="shared" si="0"/>
        <v>0</v>
      </c>
      <c r="AH55" s="5">
        <v>25</v>
      </c>
      <c r="AI55" s="5">
        <f t="shared" si="1"/>
        <v>1</v>
      </c>
      <c r="AJ55" s="5" t="b">
        <f>AND(A55&gt;=zakresy_produkcyjne!B$2,A55&lt;=zakresy_produkcyjne!B$3)</f>
        <v>1</v>
      </c>
      <c r="AK55" s="5" t="b">
        <f>AND(B55&gt;=zakresy_produkcyjne!C$2,B55&lt;=zakresy_produkcyjne!C$3)</f>
        <v>0</v>
      </c>
      <c r="AL55" s="5" t="b">
        <f>AND(D55&gt;=zakresy_produkcyjne!D$2,D55&lt;=zakresy_produkcyjne!D$3)</f>
        <v>1</v>
      </c>
      <c r="AM55" s="5" t="b">
        <f>AND(E55&gt;=zakresy_produkcyjne!E$2,E55&lt;=zakresy_produkcyjne!E$3)</f>
        <v>1</v>
      </c>
      <c r="AN55" s="5" t="b">
        <f>AND(F55&gt;=zakresy_produkcyjne!F$2,F55&lt;=zakresy_produkcyjne!F$3)</f>
        <v>1</v>
      </c>
      <c r="AO55" s="5" t="b">
        <f>AND(G55&gt;=zakresy_produkcyjne!G$2,G55&lt;=zakresy_produkcyjne!G$3)</f>
        <v>1</v>
      </c>
      <c r="AP55" s="5" t="b">
        <f>AND(H55&gt;=zakresy_produkcyjne!H$2,H55&lt;=zakresy_produkcyjne!H$3)</f>
        <v>1</v>
      </c>
      <c r="AQ55" s="5" t="b">
        <f>AND(P55&gt;=zakresy_produkcyjne!I$2,P55&lt;=zakresy_produkcyjne!I$3)</f>
        <v>1</v>
      </c>
      <c r="AR55" s="5" t="b">
        <f>AND(Q55&gt;=zakresy_produkcyjne!J$2,Q55&lt;=zakresy_produkcyjne!J$3)</f>
        <v>1</v>
      </c>
      <c r="AS55" s="5" t="b">
        <f>AND(R55&gt;=zakresy_produkcyjne!K$2,R55&lt;=zakresy_produkcyjne!K$3)</f>
        <v>1</v>
      </c>
      <c r="AT55" s="5" t="b">
        <f>AND(S55&gt;=zakresy_produkcyjne!L$2,S55&lt;=zakresy_produkcyjne!L$3)</f>
        <v>1</v>
      </c>
      <c r="AU55" s="5" t="b">
        <f t="shared" si="2"/>
        <v>0</v>
      </c>
      <c r="AV55" s="5" t="b">
        <f t="shared" si="3"/>
        <v>1</v>
      </c>
      <c r="AW55" s="5" t="b">
        <f t="shared" si="4"/>
        <v>0</v>
      </c>
      <c r="AX55" s="5">
        <f>AJ55*zakresy_produkcyjne!B$4+AK55*zakresy_produkcyjne!C$4+AL55*zakresy_produkcyjne!D$4+AM55*zakresy_produkcyjne!E$4+AN55*zakresy_produkcyjne!F$4+AO55*zakresy_produkcyjne!G$4+AP55*zakresy_produkcyjne!H$4+AQ55*zakresy_produkcyjne!I$4+AR55*zakresy_produkcyjne!J$4+AS55*zakresy_produkcyjne!K$4+AT55*zakresy_produkcyjne!L$4</f>
        <v>63</v>
      </c>
      <c r="BK55" s="5">
        <f t="shared" si="5"/>
        <v>921</v>
      </c>
      <c r="BL55" s="5">
        <f t="shared" si="6"/>
        <v>733</v>
      </c>
      <c r="BM55" s="5">
        <f t="shared" si="7"/>
        <v>5.9</v>
      </c>
      <c r="BN55" s="5">
        <f t="shared" si="8"/>
        <v>229</v>
      </c>
      <c r="BO55" s="5">
        <f t="shared" si="9"/>
        <v>0</v>
      </c>
      <c r="BP55" s="5">
        <f t="shared" si="10"/>
        <v>921</v>
      </c>
      <c r="BQ55" s="5" t="e">
        <f>IF(T55&lt;&gt;"",POWER((#REF!*R55+#REF!)-T55,2))</f>
        <v>#REF!</v>
      </c>
    </row>
    <row r="56" spans="1:69" ht="13.9" customHeight="1" x14ac:dyDescent="0.25">
      <c r="A56" s="42">
        <v>3.55</v>
      </c>
      <c r="B56" s="42">
        <v>2.1</v>
      </c>
      <c r="C56" s="42">
        <f t="shared" si="11"/>
        <v>4.258</v>
      </c>
      <c r="D56" s="42">
        <v>0.18</v>
      </c>
      <c r="E56" s="42">
        <v>3.7999999999999999E-2</v>
      </c>
      <c r="F56" s="42">
        <v>0.49</v>
      </c>
      <c r="G56" s="42">
        <v>0.22</v>
      </c>
      <c r="H56" s="42">
        <v>0</v>
      </c>
      <c r="I56" s="42">
        <v>8.9999999999999993E-3</v>
      </c>
      <c r="J56" s="42">
        <v>2.4E-2</v>
      </c>
      <c r="K56" s="42">
        <v>0</v>
      </c>
      <c r="L56" s="42">
        <v>0.03</v>
      </c>
      <c r="M56" s="42">
        <v>0</v>
      </c>
      <c r="N56" s="42">
        <v>0</v>
      </c>
      <c r="O56" s="42">
        <v>0</v>
      </c>
      <c r="P56" s="42">
        <v>900</v>
      </c>
      <c r="Q56" s="42">
        <v>60</v>
      </c>
      <c r="R56" s="42">
        <v>350</v>
      </c>
      <c r="S56" s="42">
        <v>120</v>
      </c>
      <c r="T56" s="42">
        <v>907</v>
      </c>
      <c r="U56" s="42">
        <v>716</v>
      </c>
      <c r="V56" s="42">
        <v>6</v>
      </c>
      <c r="W56" s="42">
        <v>217.2</v>
      </c>
      <c r="X56" s="42"/>
      <c r="Y56" s="42"/>
      <c r="Z56" s="43">
        <v>8</v>
      </c>
      <c r="AA56" s="44">
        <v>69</v>
      </c>
      <c r="AB56" s="44"/>
      <c r="AC56" s="44"/>
      <c r="AD56" s="44"/>
      <c r="AE56" s="44"/>
      <c r="AF56" s="44"/>
      <c r="AG56" s="5" t="b">
        <f t="shared" si="0"/>
        <v>0</v>
      </c>
      <c r="AH56" s="5">
        <v>25</v>
      </c>
      <c r="AI56" s="5">
        <f t="shared" si="1"/>
        <v>1</v>
      </c>
      <c r="AJ56" s="5" t="b">
        <f>AND(A56&gt;=zakresy_produkcyjne!B$2,A56&lt;=zakresy_produkcyjne!B$3)</f>
        <v>1</v>
      </c>
      <c r="AK56" s="5" t="b">
        <f>AND(B56&gt;=zakresy_produkcyjne!C$2,B56&lt;=zakresy_produkcyjne!C$3)</f>
        <v>0</v>
      </c>
      <c r="AL56" s="5" t="b">
        <f>AND(D56&gt;=zakresy_produkcyjne!D$2,D56&lt;=zakresy_produkcyjne!D$3)</f>
        <v>1</v>
      </c>
      <c r="AM56" s="5" t="b">
        <f>AND(E56&gt;=zakresy_produkcyjne!E$2,E56&lt;=zakresy_produkcyjne!E$3)</f>
        <v>1</v>
      </c>
      <c r="AN56" s="5" t="b">
        <f>AND(F56&gt;=zakresy_produkcyjne!F$2,F56&lt;=zakresy_produkcyjne!F$3)</f>
        <v>1</v>
      </c>
      <c r="AO56" s="5" t="b">
        <f>AND(G56&gt;=zakresy_produkcyjne!G$2,G56&lt;=zakresy_produkcyjne!G$3)</f>
        <v>1</v>
      </c>
      <c r="AP56" s="5" t="b">
        <f>AND(H56&gt;=zakresy_produkcyjne!H$2,H56&lt;=zakresy_produkcyjne!H$3)</f>
        <v>1</v>
      </c>
      <c r="AQ56" s="5" t="b">
        <f>AND(P56&gt;=zakresy_produkcyjne!I$2,P56&lt;=zakresy_produkcyjne!I$3)</f>
        <v>1</v>
      </c>
      <c r="AR56" s="5" t="b">
        <f>AND(Q56&gt;=zakresy_produkcyjne!J$2,Q56&lt;=zakresy_produkcyjne!J$3)</f>
        <v>1</v>
      </c>
      <c r="AS56" s="5" t="b">
        <f>AND(R56&gt;=zakresy_produkcyjne!K$2,R56&lt;=zakresy_produkcyjne!K$3)</f>
        <v>1</v>
      </c>
      <c r="AT56" s="5" t="b">
        <f>AND(S56&gt;=zakresy_produkcyjne!L$2,S56&lt;=zakresy_produkcyjne!L$3)</f>
        <v>1</v>
      </c>
      <c r="AU56" s="5" t="b">
        <f t="shared" si="2"/>
        <v>0</v>
      </c>
      <c r="AV56" s="5" t="b">
        <f t="shared" si="3"/>
        <v>1</v>
      </c>
      <c r="AW56" s="5" t="b">
        <f t="shared" si="4"/>
        <v>0</v>
      </c>
      <c r="AX56" s="5">
        <f>AJ56*zakresy_produkcyjne!B$4+AK56*zakresy_produkcyjne!C$4+AL56*zakresy_produkcyjne!D$4+AM56*zakresy_produkcyjne!E$4+AN56*zakresy_produkcyjne!F$4+AO56*zakresy_produkcyjne!G$4+AP56*zakresy_produkcyjne!H$4+AQ56*zakresy_produkcyjne!I$4+AR56*zakresy_produkcyjne!J$4+AS56*zakresy_produkcyjne!K$4+AT56*zakresy_produkcyjne!L$4</f>
        <v>63</v>
      </c>
      <c r="BK56" s="5">
        <f t="shared" si="5"/>
        <v>907</v>
      </c>
      <c r="BL56" s="5">
        <f t="shared" si="6"/>
        <v>716</v>
      </c>
      <c r="BM56" s="5">
        <f t="shared" si="7"/>
        <v>6</v>
      </c>
      <c r="BN56" s="5">
        <f t="shared" si="8"/>
        <v>217.2</v>
      </c>
      <c r="BO56" s="5">
        <f t="shared" si="9"/>
        <v>0</v>
      </c>
      <c r="BP56" s="5">
        <f t="shared" si="10"/>
        <v>907</v>
      </c>
      <c r="BQ56" s="5" t="e">
        <f>IF(T56&lt;&gt;"",POWER((#REF!*R56+#REF!)-T56,2))</f>
        <v>#REF!</v>
      </c>
    </row>
    <row r="57" spans="1:69" ht="13.9" customHeight="1" x14ac:dyDescent="0.25">
      <c r="A57" s="42">
        <v>3.56</v>
      </c>
      <c r="B57" s="42">
        <v>2.14</v>
      </c>
      <c r="C57" s="42">
        <f t="shared" si="11"/>
        <v>4.2810000000000006</v>
      </c>
      <c r="D57" s="42">
        <v>0.18</v>
      </c>
      <c r="E57" s="42">
        <v>4.2000000000000003E-2</v>
      </c>
      <c r="F57" s="42">
        <v>2E-3</v>
      </c>
      <c r="G57" s="42">
        <v>0.45</v>
      </c>
      <c r="H57" s="42">
        <v>0</v>
      </c>
      <c r="I57" s="42">
        <v>8.0000000000000002E-3</v>
      </c>
      <c r="J57" s="42">
        <v>2.3E-2</v>
      </c>
      <c r="K57" s="42">
        <v>0</v>
      </c>
      <c r="L57" s="42">
        <v>0.02</v>
      </c>
      <c r="M57" s="42">
        <v>0</v>
      </c>
      <c r="N57" s="42">
        <v>0</v>
      </c>
      <c r="O57" s="42">
        <v>0</v>
      </c>
      <c r="P57" s="42">
        <v>900</v>
      </c>
      <c r="Q57" s="42">
        <v>60</v>
      </c>
      <c r="R57" s="42">
        <v>250</v>
      </c>
      <c r="S57" s="42">
        <v>30</v>
      </c>
      <c r="T57" s="42">
        <v>1010</v>
      </c>
      <c r="U57" s="42">
        <v>815</v>
      </c>
      <c r="V57" s="42">
        <v>1.7</v>
      </c>
      <c r="W57" s="42">
        <v>292.60000000000002</v>
      </c>
      <c r="X57" s="42"/>
      <c r="Y57" s="42"/>
      <c r="Z57" s="43">
        <v>8</v>
      </c>
      <c r="AA57" s="44">
        <v>75.5</v>
      </c>
      <c r="AB57" s="44"/>
      <c r="AC57" s="44"/>
      <c r="AD57" s="44"/>
      <c r="AE57" s="44"/>
      <c r="AF57" s="44"/>
      <c r="AG57" s="5" t="b">
        <f t="shared" si="0"/>
        <v>0</v>
      </c>
      <c r="AH57" s="5">
        <v>25</v>
      </c>
      <c r="AI57" s="5">
        <f t="shared" si="1"/>
        <v>1</v>
      </c>
      <c r="AJ57" s="5" t="b">
        <f>AND(A57&gt;=zakresy_produkcyjne!B$2,A57&lt;=zakresy_produkcyjne!B$3)</f>
        <v>1</v>
      </c>
      <c r="AK57" s="5" t="b">
        <f>AND(B57&gt;=zakresy_produkcyjne!C$2,B57&lt;=zakresy_produkcyjne!C$3)</f>
        <v>0</v>
      </c>
      <c r="AL57" s="5" t="b">
        <f>AND(D57&gt;=zakresy_produkcyjne!D$2,D57&lt;=zakresy_produkcyjne!D$3)</f>
        <v>1</v>
      </c>
      <c r="AM57" s="5" t="b">
        <f>AND(E57&gt;=zakresy_produkcyjne!E$2,E57&lt;=zakresy_produkcyjne!E$3)</f>
        <v>1</v>
      </c>
      <c r="AN57" s="5" t="b">
        <f>AND(F57&gt;=zakresy_produkcyjne!F$2,F57&lt;=zakresy_produkcyjne!F$3)</f>
        <v>1</v>
      </c>
      <c r="AO57" s="5" t="b">
        <f>AND(G57&gt;=zakresy_produkcyjne!G$2,G57&lt;=zakresy_produkcyjne!G$3)</f>
        <v>1</v>
      </c>
      <c r="AP57" s="5" t="b">
        <f>AND(H57&gt;=zakresy_produkcyjne!H$2,H57&lt;=zakresy_produkcyjne!H$3)</f>
        <v>1</v>
      </c>
      <c r="AQ57" s="5" t="b">
        <f>AND(P57&gt;=zakresy_produkcyjne!I$2,P57&lt;=zakresy_produkcyjne!I$3)</f>
        <v>1</v>
      </c>
      <c r="AR57" s="5" t="b">
        <f>AND(Q57&gt;=zakresy_produkcyjne!J$2,Q57&lt;=zakresy_produkcyjne!J$3)</f>
        <v>1</v>
      </c>
      <c r="AS57" s="5" t="b">
        <f>AND(R57&gt;=zakresy_produkcyjne!K$2,R57&lt;=zakresy_produkcyjne!K$3)</f>
        <v>0</v>
      </c>
      <c r="AT57" s="5" t="b">
        <f>AND(S57&gt;=zakresy_produkcyjne!L$2,S57&lt;=zakresy_produkcyjne!L$3)</f>
        <v>1</v>
      </c>
      <c r="AU57" s="5" t="b">
        <f t="shared" si="2"/>
        <v>0</v>
      </c>
      <c r="AV57" s="5" t="b">
        <f t="shared" si="3"/>
        <v>0</v>
      </c>
      <c r="AW57" s="5" t="b">
        <f t="shared" si="4"/>
        <v>0</v>
      </c>
      <c r="AX57" s="5">
        <f>AJ57*zakresy_produkcyjne!B$4+AK57*zakresy_produkcyjne!C$4+AL57*zakresy_produkcyjne!D$4+AM57*zakresy_produkcyjne!E$4+AN57*zakresy_produkcyjne!F$4+AO57*zakresy_produkcyjne!G$4+AP57*zakresy_produkcyjne!H$4+AQ57*zakresy_produkcyjne!I$4+AR57*zakresy_produkcyjne!J$4+AS57*zakresy_produkcyjne!K$4+AT57*zakresy_produkcyjne!L$4</f>
        <v>52</v>
      </c>
      <c r="BK57" s="5">
        <f t="shared" si="5"/>
        <v>1010</v>
      </c>
      <c r="BL57" s="5">
        <f t="shared" si="6"/>
        <v>815</v>
      </c>
      <c r="BM57" s="5">
        <f t="shared" si="7"/>
        <v>1.7</v>
      </c>
      <c r="BN57" s="5">
        <f t="shared" si="8"/>
        <v>292.60000000000002</v>
      </c>
      <c r="BO57" s="5">
        <f t="shared" si="9"/>
        <v>0</v>
      </c>
      <c r="BP57" s="5">
        <f t="shared" si="10"/>
        <v>1010</v>
      </c>
      <c r="BQ57" s="5" t="e">
        <f>IF(T57&lt;&gt;"",POWER((#REF!*R57+#REF!)-T57,2))</f>
        <v>#REF!</v>
      </c>
    </row>
    <row r="58" spans="1:69" ht="13.9" customHeight="1" x14ac:dyDescent="0.25">
      <c r="A58" s="42">
        <v>3.56</v>
      </c>
      <c r="B58" s="42">
        <v>2.14</v>
      </c>
      <c r="C58" s="42">
        <f t="shared" si="11"/>
        <v>4.2810000000000006</v>
      </c>
      <c r="D58" s="42">
        <v>0.18</v>
      </c>
      <c r="E58" s="42">
        <v>4.2000000000000003E-2</v>
      </c>
      <c r="F58" s="42">
        <v>2E-3</v>
      </c>
      <c r="G58" s="42">
        <v>0.45</v>
      </c>
      <c r="H58" s="42">
        <v>0</v>
      </c>
      <c r="I58" s="42">
        <v>8.0000000000000002E-3</v>
      </c>
      <c r="J58" s="42">
        <v>2.3E-2</v>
      </c>
      <c r="K58" s="42">
        <v>0</v>
      </c>
      <c r="L58" s="42">
        <v>0.02</v>
      </c>
      <c r="M58" s="42">
        <v>0</v>
      </c>
      <c r="N58" s="42">
        <v>0</v>
      </c>
      <c r="O58" s="42">
        <v>0</v>
      </c>
      <c r="P58" s="42">
        <v>900</v>
      </c>
      <c r="Q58" s="42">
        <v>60</v>
      </c>
      <c r="R58" s="42">
        <v>250</v>
      </c>
      <c r="S58" s="42">
        <v>60</v>
      </c>
      <c r="T58" s="42">
        <v>1156</v>
      </c>
      <c r="U58" s="42">
        <v>985</v>
      </c>
      <c r="V58" s="42">
        <v>2.2000000000000002</v>
      </c>
      <c r="W58" s="42">
        <v>382.5</v>
      </c>
      <c r="X58" s="42"/>
      <c r="Y58" s="42"/>
      <c r="Z58" s="43">
        <v>8</v>
      </c>
      <c r="AA58" s="44">
        <v>81</v>
      </c>
      <c r="AB58" s="44"/>
      <c r="AC58" s="44"/>
      <c r="AD58" s="44"/>
      <c r="AE58" s="44"/>
      <c r="AF58" s="44"/>
      <c r="AG58" s="5" t="b">
        <f t="shared" si="0"/>
        <v>0</v>
      </c>
      <c r="AH58" s="5">
        <v>25</v>
      </c>
      <c r="AI58" s="5">
        <f t="shared" si="1"/>
        <v>1</v>
      </c>
      <c r="AJ58" s="5" t="b">
        <f>AND(A58&gt;=zakresy_produkcyjne!B$2,A58&lt;=zakresy_produkcyjne!B$3)</f>
        <v>1</v>
      </c>
      <c r="AK58" s="5" t="b">
        <f>AND(B58&gt;=zakresy_produkcyjne!C$2,B58&lt;=zakresy_produkcyjne!C$3)</f>
        <v>0</v>
      </c>
      <c r="AL58" s="5" t="b">
        <f>AND(D58&gt;=zakresy_produkcyjne!D$2,D58&lt;=zakresy_produkcyjne!D$3)</f>
        <v>1</v>
      </c>
      <c r="AM58" s="5" t="b">
        <f>AND(E58&gt;=zakresy_produkcyjne!E$2,E58&lt;=zakresy_produkcyjne!E$3)</f>
        <v>1</v>
      </c>
      <c r="AN58" s="5" t="b">
        <f>AND(F58&gt;=zakresy_produkcyjne!F$2,F58&lt;=zakresy_produkcyjne!F$3)</f>
        <v>1</v>
      </c>
      <c r="AO58" s="5" t="b">
        <f>AND(G58&gt;=zakresy_produkcyjne!G$2,G58&lt;=zakresy_produkcyjne!G$3)</f>
        <v>1</v>
      </c>
      <c r="AP58" s="5" t="b">
        <f>AND(H58&gt;=zakresy_produkcyjne!H$2,H58&lt;=zakresy_produkcyjne!H$3)</f>
        <v>1</v>
      </c>
      <c r="AQ58" s="5" t="b">
        <f>AND(P58&gt;=zakresy_produkcyjne!I$2,P58&lt;=zakresy_produkcyjne!I$3)</f>
        <v>1</v>
      </c>
      <c r="AR58" s="5" t="b">
        <f>AND(Q58&gt;=zakresy_produkcyjne!J$2,Q58&lt;=zakresy_produkcyjne!J$3)</f>
        <v>1</v>
      </c>
      <c r="AS58" s="5" t="b">
        <f>AND(R58&gt;=zakresy_produkcyjne!K$2,R58&lt;=zakresy_produkcyjne!K$3)</f>
        <v>0</v>
      </c>
      <c r="AT58" s="5" t="b">
        <f>AND(S58&gt;=zakresy_produkcyjne!L$2,S58&lt;=zakresy_produkcyjne!L$3)</f>
        <v>1</v>
      </c>
      <c r="AU58" s="5" t="b">
        <f t="shared" si="2"/>
        <v>0</v>
      </c>
      <c r="AV58" s="5" t="b">
        <f t="shared" si="3"/>
        <v>0</v>
      </c>
      <c r="AW58" s="5" t="b">
        <f t="shared" si="4"/>
        <v>0</v>
      </c>
      <c r="AX58" s="5">
        <f>AJ58*zakresy_produkcyjne!B$4+AK58*zakresy_produkcyjne!C$4+AL58*zakresy_produkcyjne!D$4+AM58*zakresy_produkcyjne!E$4+AN58*zakresy_produkcyjne!F$4+AO58*zakresy_produkcyjne!G$4+AP58*zakresy_produkcyjne!H$4+AQ58*zakresy_produkcyjne!I$4+AR58*zakresy_produkcyjne!J$4+AS58*zakresy_produkcyjne!K$4+AT58*zakresy_produkcyjne!L$4</f>
        <v>52</v>
      </c>
      <c r="BK58" s="5">
        <f t="shared" si="5"/>
        <v>1156</v>
      </c>
      <c r="BL58" s="5">
        <f t="shared" si="6"/>
        <v>985</v>
      </c>
      <c r="BM58" s="5">
        <f t="shared" si="7"/>
        <v>2.2000000000000002</v>
      </c>
      <c r="BN58" s="5">
        <f t="shared" si="8"/>
        <v>382.5</v>
      </c>
      <c r="BO58" s="5">
        <f t="shared" si="9"/>
        <v>0</v>
      </c>
      <c r="BP58" s="5">
        <f t="shared" si="10"/>
        <v>1156</v>
      </c>
      <c r="BQ58" s="5" t="e">
        <f>IF(T58&lt;&gt;"",POWER((#REF!*R58+#REF!)-T58,2))</f>
        <v>#REF!</v>
      </c>
    </row>
    <row r="59" spans="1:69" ht="13.9" customHeight="1" x14ac:dyDescent="0.25">
      <c r="A59" s="42">
        <v>3.56</v>
      </c>
      <c r="B59" s="42">
        <v>2.14</v>
      </c>
      <c r="C59" s="42">
        <f t="shared" si="11"/>
        <v>4.2810000000000006</v>
      </c>
      <c r="D59" s="42">
        <v>0.18</v>
      </c>
      <c r="E59" s="42">
        <v>4.2000000000000003E-2</v>
      </c>
      <c r="F59" s="42">
        <v>2E-3</v>
      </c>
      <c r="G59" s="42">
        <v>0.45</v>
      </c>
      <c r="H59" s="42">
        <v>0</v>
      </c>
      <c r="I59" s="42">
        <v>8.0000000000000002E-3</v>
      </c>
      <c r="J59" s="42">
        <v>2.3E-2</v>
      </c>
      <c r="K59" s="42">
        <v>0</v>
      </c>
      <c r="L59" s="42">
        <v>0.02</v>
      </c>
      <c r="M59" s="42">
        <v>0</v>
      </c>
      <c r="N59" s="42">
        <v>0</v>
      </c>
      <c r="O59" s="42">
        <v>0</v>
      </c>
      <c r="P59" s="42">
        <v>900</v>
      </c>
      <c r="Q59" s="42">
        <v>60</v>
      </c>
      <c r="R59" s="42">
        <v>250</v>
      </c>
      <c r="S59" s="42">
        <v>90</v>
      </c>
      <c r="T59" s="42">
        <v>1160</v>
      </c>
      <c r="U59" s="42">
        <v>945</v>
      </c>
      <c r="V59" s="42">
        <v>2.6</v>
      </c>
      <c r="W59" s="42">
        <v>354.8</v>
      </c>
      <c r="X59" s="42"/>
      <c r="Y59" s="42"/>
      <c r="Z59" s="43">
        <v>8</v>
      </c>
      <c r="AA59" s="44">
        <v>79.5</v>
      </c>
      <c r="AB59" s="44"/>
      <c r="AC59" s="44"/>
      <c r="AD59" s="44"/>
      <c r="AE59" s="44"/>
      <c r="AF59" s="44"/>
      <c r="AG59" s="5" t="b">
        <f t="shared" si="0"/>
        <v>0</v>
      </c>
      <c r="AH59" s="5">
        <v>25</v>
      </c>
      <c r="AI59" s="5">
        <f t="shared" si="1"/>
        <v>1</v>
      </c>
      <c r="AJ59" s="5" t="b">
        <f>AND(A59&gt;=zakresy_produkcyjne!B$2,A59&lt;=zakresy_produkcyjne!B$3)</f>
        <v>1</v>
      </c>
      <c r="AK59" s="5" t="b">
        <f>AND(B59&gt;=zakresy_produkcyjne!C$2,B59&lt;=zakresy_produkcyjne!C$3)</f>
        <v>0</v>
      </c>
      <c r="AL59" s="5" t="b">
        <f>AND(D59&gt;=zakresy_produkcyjne!D$2,D59&lt;=zakresy_produkcyjne!D$3)</f>
        <v>1</v>
      </c>
      <c r="AM59" s="5" t="b">
        <f>AND(E59&gt;=zakresy_produkcyjne!E$2,E59&lt;=zakresy_produkcyjne!E$3)</f>
        <v>1</v>
      </c>
      <c r="AN59" s="5" t="b">
        <f>AND(F59&gt;=zakresy_produkcyjne!F$2,F59&lt;=zakresy_produkcyjne!F$3)</f>
        <v>1</v>
      </c>
      <c r="AO59" s="5" t="b">
        <f>AND(G59&gt;=zakresy_produkcyjne!G$2,G59&lt;=zakresy_produkcyjne!G$3)</f>
        <v>1</v>
      </c>
      <c r="AP59" s="5" t="b">
        <f>AND(H59&gt;=zakresy_produkcyjne!H$2,H59&lt;=zakresy_produkcyjne!H$3)</f>
        <v>1</v>
      </c>
      <c r="AQ59" s="5" t="b">
        <f>AND(P59&gt;=zakresy_produkcyjne!I$2,P59&lt;=zakresy_produkcyjne!I$3)</f>
        <v>1</v>
      </c>
      <c r="AR59" s="5" t="b">
        <f>AND(Q59&gt;=zakresy_produkcyjne!J$2,Q59&lt;=zakresy_produkcyjne!J$3)</f>
        <v>1</v>
      </c>
      <c r="AS59" s="5" t="b">
        <f>AND(R59&gt;=zakresy_produkcyjne!K$2,R59&lt;=zakresy_produkcyjne!K$3)</f>
        <v>0</v>
      </c>
      <c r="AT59" s="5" t="b">
        <f>AND(S59&gt;=zakresy_produkcyjne!L$2,S59&lt;=zakresy_produkcyjne!L$3)</f>
        <v>1</v>
      </c>
      <c r="AU59" s="5" t="b">
        <f t="shared" si="2"/>
        <v>0</v>
      </c>
      <c r="AV59" s="5" t="b">
        <f t="shared" si="3"/>
        <v>0</v>
      </c>
      <c r="AW59" s="5" t="b">
        <f t="shared" si="4"/>
        <v>0</v>
      </c>
      <c r="AX59" s="5">
        <f>AJ59*zakresy_produkcyjne!B$4+AK59*zakresy_produkcyjne!C$4+AL59*zakresy_produkcyjne!D$4+AM59*zakresy_produkcyjne!E$4+AN59*zakresy_produkcyjne!F$4+AO59*zakresy_produkcyjne!G$4+AP59*zakresy_produkcyjne!H$4+AQ59*zakresy_produkcyjne!I$4+AR59*zakresy_produkcyjne!J$4+AS59*zakresy_produkcyjne!K$4+AT59*zakresy_produkcyjne!L$4</f>
        <v>52</v>
      </c>
      <c r="BK59" s="5">
        <f t="shared" si="5"/>
        <v>1160</v>
      </c>
      <c r="BL59" s="5">
        <f t="shared" si="6"/>
        <v>945</v>
      </c>
      <c r="BM59" s="5">
        <f t="shared" si="7"/>
        <v>2.6</v>
      </c>
      <c r="BN59" s="5">
        <f t="shared" si="8"/>
        <v>354.8</v>
      </c>
      <c r="BO59" s="5">
        <f t="shared" si="9"/>
        <v>0</v>
      </c>
      <c r="BP59" s="5">
        <f t="shared" si="10"/>
        <v>1160</v>
      </c>
      <c r="BQ59" s="5" t="e">
        <f>IF(T59&lt;&gt;"",POWER((#REF!*R59+#REF!)-T59,2))</f>
        <v>#REF!</v>
      </c>
    </row>
    <row r="60" spans="1:69" ht="13.9" customHeight="1" x14ac:dyDescent="0.25">
      <c r="A60" s="42">
        <v>3.56</v>
      </c>
      <c r="B60" s="42">
        <v>2.14</v>
      </c>
      <c r="C60" s="42">
        <f t="shared" si="11"/>
        <v>4.2810000000000006</v>
      </c>
      <c r="D60" s="42">
        <v>0.18</v>
      </c>
      <c r="E60" s="42">
        <v>4.2000000000000003E-2</v>
      </c>
      <c r="F60" s="42">
        <v>2E-3</v>
      </c>
      <c r="G60" s="42">
        <v>0.45</v>
      </c>
      <c r="H60" s="42">
        <v>0</v>
      </c>
      <c r="I60" s="42">
        <v>8.0000000000000002E-3</v>
      </c>
      <c r="J60" s="42">
        <v>2.3E-2</v>
      </c>
      <c r="K60" s="42">
        <v>0</v>
      </c>
      <c r="L60" s="42">
        <v>0.02</v>
      </c>
      <c r="M60" s="42">
        <v>0</v>
      </c>
      <c r="N60" s="42">
        <v>0</v>
      </c>
      <c r="O60" s="42">
        <v>0</v>
      </c>
      <c r="P60" s="42">
        <v>900</v>
      </c>
      <c r="Q60" s="42">
        <v>60</v>
      </c>
      <c r="R60" s="42">
        <v>250</v>
      </c>
      <c r="S60" s="42">
        <v>120</v>
      </c>
      <c r="T60" s="42">
        <v>1121</v>
      </c>
      <c r="U60" s="42">
        <v>942</v>
      </c>
      <c r="V60" s="42">
        <v>2.6</v>
      </c>
      <c r="W60" s="42">
        <v>347</v>
      </c>
      <c r="X60" s="42"/>
      <c r="Y60" s="42"/>
      <c r="Z60" s="43">
        <v>8</v>
      </c>
      <c r="AA60" s="44">
        <v>79</v>
      </c>
      <c r="AB60" s="44"/>
      <c r="AC60" s="44"/>
      <c r="AD60" s="44"/>
      <c r="AE60" s="44"/>
      <c r="AF60" s="44"/>
      <c r="AG60" s="5" t="b">
        <f t="shared" si="0"/>
        <v>0</v>
      </c>
      <c r="AH60" s="5">
        <v>25</v>
      </c>
      <c r="AI60" s="5">
        <f t="shared" si="1"/>
        <v>1</v>
      </c>
      <c r="AJ60" s="5" t="b">
        <f>AND(A60&gt;=zakresy_produkcyjne!B$2,A60&lt;=zakresy_produkcyjne!B$3)</f>
        <v>1</v>
      </c>
      <c r="AK60" s="5" t="b">
        <f>AND(B60&gt;=zakresy_produkcyjne!C$2,B60&lt;=zakresy_produkcyjne!C$3)</f>
        <v>0</v>
      </c>
      <c r="AL60" s="5" t="b">
        <f>AND(D60&gt;=zakresy_produkcyjne!D$2,D60&lt;=zakresy_produkcyjne!D$3)</f>
        <v>1</v>
      </c>
      <c r="AM60" s="5" t="b">
        <f>AND(E60&gt;=zakresy_produkcyjne!E$2,E60&lt;=zakresy_produkcyjne!E$3)</f>
        <v>1</v>
      </c>
      <c r="AN60" s="5" t="b">
        <f>AND(F60&gt;=zakresy_produkcyjne!F$2,F60&lt;=zakresy_produkcyjne!F$3)</f>
        <v>1</v>
      </c>
      <c r="AO60" s="5" t="b">
        <f>AND(G60&gt;=zakresy_produkcyjne!G$2,G60&lt;=zakresy_produkcyjne!G$3)</f>
        <v>1</v>
      </c>
      <c r="AP60" s="5" t="b">
        <f>AND(H60&gt;=zakresy_produkcyjne!H$2,H60&lt;=zakresy_produkcyjne!H$3)</f>
        <v>1</v>
      </c>
      <c r="AQ60" s="5" t="b">
        <f>AND(P60&gt;=zakresy_produkcyjne!I$2,P60&lt;=zakresy_produkcyjne!I$3)</f>
        <v>1</v>
      </c>
      <c r="AR60" s="5" t="b">
        <f>AND(Q60&gt;=zakresy_produkcyjne!J$2,Q60&lt;=zakresy_produkcyjne!J$3)</f>
        <v>1</v>
      </c>
      <c r="AS60" s="5" t="b">
        <f>AND(R60&gt;=zakresy_produkcyjne!K$2,R60&lt;=zakresy_produkcyjne!K$3)</f>
        <v>0</v>
      </c>
      <c r="AT60" s="5" t="b">
        <f>AND(S60&gt;=zakresy_produkcyjne!L$2,S60&lt;=zakresy_produkcyjne!L$3)</f>
        <v>1</v>
      </c>
      <c r="AU60" s="5" t="b">
        <f t="shared" si="2"/>
        <v>0</v>
      </c>
      <c r="AV60" s="5" t="b">
        <f t="shared" si="3"/>
        <v>0</v>
      </c>
      <c r="AW60" s="5" t="b">
        <f t="shared" si="4"/>
        <v>0</v>
      </c>
      <c r="AX60" s="5">
        <f>AJ60*zakresy_produkcyjne!B$4+AK60*zakresy_produkcyjne!C$4+AL60*zakresy_produkcyjne!D$4+AM60*zakresy_produkcyjne!E$4+AN60*zakresy_produkcyjne!F$4+AO60*zakresy_produkcyjne!G$4+AP60*zakresy_produkcyjne!H$4+AQ60*zakresy_produkcyjne!I$4+AR60*zakresy_produkcyjne!J$4+AS60*zakresy_produkcyjne!K$4+AT60*zakresy_produkcyjne!L$4</f>
        <v>52</v>
      </c>
      <c r="BK60" s="5">
        <f t="shared" si="5"/>
        <v>1121</v>
      </c>
      <c r="BL60" s="5">
        <f t="shared" si="6"/>
        <v>942</v>
      </c>
      <c r="BM60" s="5">
        <f t="shared" si="7"/>
        <v>2.6</v>
      </c>
      <c r="BN60" s="5">
        <f t="shared" si="8"/>
        <v>347</v>
      </c>
      <c r="BO60" s="5">
        <f t="shared" si="9"/>
        <v>0</v>
      </c>
      <c r="BP60" s="5">
        <f t="shared" si="10"/>
        <v>1121</v>
      </c>
      <c r="BQ60" s="5" t="e">
        <f>IF(T60&lt;&gt;"",POWER((#REF!*R60+#REF!)-T60,2))</f>
        <v>#REF!</v>
      </c>
    </row>
    <row r="61" spans="1:69" ht="13.9" customHeight="1" x14ac:dyDescent="0.25">
      <c r="A61" s="42">
        <v>3.56</v>
      </c>
      <c r="B61" s="42">
        <v>2.14</v>
      </c>
      <c r="C61" s="42">
        <f t="shared" si="11"/>
        <v>4.2810000000000006</v>
      </c>
      <c r="D61" s="42">
        <v>0.18</v>
      </c>
      <c r="E61" s="42">
        <v>4.2000000000000003E-2</v>
      </c>
      <c r="F61" s="42">
        <v>2E-3</v>
      </c>
      <c r="G61" s="42">
        <v>0.45</v>
      </c>
      <c r="H61" s="42">
        <v>0</v>
      </c>
      <c r="I61" s="42">
        <v>8.0000000000000002E-3</v>
      </c>
      <c r="J61" s="42">
        <v>2.3E-2</v>
      </c>
      <c r="K61" s="42">
        <v>0</v>
      </c>
      <c r="L61" s="42">
        <v>0.02</v>
      </c>
      <c r="M61" s="42">
        <v>0</v>
      </c>
      <c r="N61" s="42">
        <v>0</v>
      </c>
      <c r="O61" s="42">
        <v>0</v>
      </c>
      <c r="P61" s="42">
        <v>900</v>
      </c>
      <c r="Q61" s="42">
        <v>60</v>
      </c>
      <c r="R61" s="42">
        <v>300</v>
      </c>
      <c r="S61" s="42">
        <v>30</v>
      </c>
      <c r="T61" s="42">
        <v>852</v>
      </c>
      <c r="U61" s="42">
        <v>667</v>
      </c>
      <c r="V61" s="42">
        <v>3.5</v>
      </c>
      <c r="W61" s="42">
        <v>223.2</v>
      </c>
      <c r="X61" s="42"/>
      <c r="Y61" s="42"/>
      <c r="Z61" s="43">
        <v>8</v>
      </c>
      <c r="AA61" s="44">
        <v>69.5</v>
      </c>
      <c r="AB61" s="44"/>
      <c r="AC61" s="44"/>
      <c r="AD61" s="44"/>
      <c r="AE61" s="44"/>
      <c r="AF61" s="44"/>
      <c r="AG61" s="5" t="b">
        <f t="shared" si="0"/>
        <v>0</v>
      </c>
      <c r="AH61" s="5">
        <v>25</v>
      </c>
      <c r="AI61" s="5">
        <f t="shared" si="1"/>
        <v>1</v>
      </c>
      <c r="AJ61" s="5" t="b">
        <f>AND(A61&gt;=zakresy_produkcyjne!B$2,A61&lt;=zakresy_produkcyjne!B$3)</f>
        <v>1</v>
      </c>
      <c r="AK61" s="5" t="b">
        <f>AND(B61&gt;=zakresy_produkcyjne!C$2,B61&lt;=zakresy_produkcyjne!C$3)</f>
        <v>0</v>
      </c>
      <c r="AL61" s="5" t="b">
        <f>AND(D61&gt;=zakresy_produkcyjne!D$2,D61&lt;=zakresy_produkcyjne!D$3)</f>
        <v>1</v>
      </c>
      <c r="AM61" s="5" t="b">
        <f>AND(E61&gt;=zakresy_produkcyjne!E$2,E61&lt;=zakresy_produkcyjne!E$3)</f>
        <v>1</v>
      </c>
      <c r="AN61" s="5" t="b">
        <f>AND(F61&gt;=zakresy_produkcyjne!F$2,F61&lt;=zakresy_produkcyjne!F$3)</f>
        <v>1</v>
      </c>
      <c r="AO61" s="5" t="b">
        <f>AND(G61&gt;=zakresy_produkcyjne!G$2,G61&lt;=zakresy_produkcyjne!G$3)</f>
        <v>1</v>
      </c>
      <c r="AP61" s="5" t="b">
        <f>AND(H61&gt;=zakresy_produkcyjne!H$2,H61&lt;=zakresy_produkcyjne!H$3)</f>
        <v>1</v>
      </c>
      <c r="AQ61" s="5" t="b">
        <f>AND(P61&gt;=zakresy_produkcyjne!I$2,P61&lt;=zakresy_produkcyjne!I$3)</f>
        <v>1</v>
      </c>
      <c r="AR61" s="5" t="b">
        <f>AND(Q61&gt;=zakresy_produkcyjne!J$2,Q61&lt;=zakresy_produkcyjne!J$3)</f>
        <v>1</v>
      </c>
      <c r="AS61" s="5" t="b">
        <f>AND(R61&gt;=zakresy_produkcyjne!K$2,R61&lt;=zakresy_produkcyjne!K$3)</f>
        <v>1</v>
      </c>
      <c r="AT61" s="5" t="b">
        <f>AND(S61&gt;=zakresy_produkcyjne!L$2,S61&lt;=zakresy_produkcyjne!L$3)</f>
        <v>1</v>
      </c>
      <c r="AU61" s="5" t="b">
        <f t="shared" si="2"/>
        <v>0</v>
      </c>
      <c r="AV61" s="5" t="b">
        <f t="shared" si="3"/>
        <v>1</v>
      </c>
      <c r="AW61" s="5" t="b">
        <f t="shared" si="4"/>
        <v>0</v>
      </c>
      <c r="AX61" s="5">
        <f>AJ61*zakresy_produkcyjne!B$4+AK61*zakresy_produkcyjne!C$4+AL61*zakresy_produkcyjne!D$4+AM61*zakresy_produkcyjne!E$4+AN61*zakresy_produkcyjne!F$4+AO61*zakresy_produkcyjne!G$4+AP61*zakresy_produkcyjne!H$4+AQ61*zakresy_produkcyjne!I$4+AR61*zakresy_produkcyjne!J$4+AS61*zakresy_produkcyjne!K$4+AT61*zakresy_produkcyjne!L$4</f>
        <v>63</v>
      </c>
      <c r="BK61" s="5">
        <f t="shared" si="5"/>
        <v>852</v>
      </c>
      <c r="BL61" s="5">
        <f t="shared" si="6"/>
        <v>667</v>
      </c>
      <c r="BM61" s="5">
        <f t="shared" si="7"/>
        <v>3.5</v>
      </c>
      <c r="BN61" s="5">
        <f t="shared" si="8"/>
        <v>223.2</v>
      </c>
      <c r="BO61" s="5">
        <f t="shared" si="9"/>
        <v>0</v>
      </c>
      <c r="BP61" s="5">
        <f t="shared" si="10"/>
        <v>852</v>
      </c>
      <c r="BQ61" s="5" t="e">
        <f>IF(T61&lt;&gt;"",POWER((#REF!*R61+#REF!)-T61,2))</f>
        <v>#REF!</v>
      </c>
    </row>
    <row r="62" spans="1:69" ht="13.9" customHeight="1" x14ac:dyDescent="0.25">
      <c r="A62" s="42">
        <v>3.56</v>
      </c>
      <c r="B62" s="42">
        <v>2.14</v>
      </c>
      <c r="C62" s="42">
        <f t="shared" si="11"/>
        <v>4.2810000000000006</v>
      </c>
      <c r="D62" s="42">
        <v>0.18</v>
      </c>
      <c r="E62" s="42">
        <v>4.2000000000000003E-2</v>
      </c>
      <c r="F62" s="42">
        <v>2E-3</v>
      </c>
      <c r="G62" s="42">
        <v>0.45</v>
      </c>
      <c r="H62" s="42">
        <v>0</v>
      </c>
      <c r="I62" s="42">
        <v>8.0000000000000002E-3</v>
      </c>
      <c r="J62" s="42">
        <v>2.3E-2</v>
      </c>
      <c r="K62" s="42">
        <v>0</v>
      </c>
      <c r="L62" s="42">
        <v>0.02</v>
      </c>
      <c r="M62" s="42">
        <v>0</v>
      </c>
      <c r="N62" s="42">
        <v>0</v>
      </c>
      <c r="O62" s="42">
        <v>0</v>
      </c>
      <c r="P62" s="42">
        <v>900</v>
      </c>
      <c r="Q62" s="42">
        <v>60</v>
      </c>
      <c r="R62" s="42">
        <v>300</v>
      </c>
      <c r="S62" s="42">
        <v>60</v>
      </c>
      <c r="T62" s="42">
        <v>1003</v>
      </c>
      <c r="U62" s="42">
        <v>822</v>
      </c>
      <c r="V62" s="42">
        <v>3.9</v>
      </c>
      <c r="W62" s="42">
        <v>266.33333333333297</v>
      </c>
      <c r="X62" s="42"/>
      <c r="Y62" s="42"/>
      <c r="Z62" s="43">
        <v>8</v>
      </c>
      <c r="AA62" s="44">
        <v>73.5</v>
      </c>
      <c r="AB62" s="44"/>
      <c r="AC62" s="44"/>
      <c r="AD62" s="44"/>
      <c r="AE62" s="44"/>
      <c r="AF62" s="44"/>
      <c r="AG62" s="5" t="b">
        <f t="shared" si="0"/>
        <v>0</v>
      </c>
      <c r="AH62" s="5">
        <v>25</v>
      </c>
      <c r="AI62" s="5">
        <f t="shared" si="1"/>
        <v>1</v>
      </c>
      <c r="AJ62" s="5" t="b">
        <f>AND(A62&gt;=zakresy_produkcyjne!B$2,A62&lt;=zakresy_produkcyjne!B$3)</f>
        <v>1</v>
      </c>
      <c r="AK62" s="5" t="b">
        <f>AND(B62&gt;=zakresy_produkcyjne!C$2,B62&lt;=zakresy_produkcyjne!C$3)</f>
        <v>0</v>
      </c>
      <c r="AL62" s="5" t="b">
        <f>AND(D62&gt;=zakresy_produkcyjne!D$2,D62&lt;=zakresy_produkcyjne!D$3)</f>
        <v>1</v>
      </c>
      <c r="AM62" s="5" t="b">
        <f>AND(E62&gt;=zakresy_produkcyjne!E$2,E62&lt;=zakresy_produkcyjne!E$3)</f>
        <v>1</v>
      </c>
      <c r="AN62" s="5" t="b">
        <f>AND(F62&gt;=zakresy_produkcyjne!F$2,F62&lt;=zakresy_produkcyjne!F$3)</f>
        <v>1</v>
      </c>
      <c r="AO62" s="5" t="b">
        <f>AND(G62&gt;=zakresy_produkcyjne!G$2,G62&lt;=zakresy_produkcyjne!G$3)</f>
        <v>1</v>
      </c>
      <c r="AP62" s="5" t="b">
        <f>AND(H62&gt;=zakresy_produkcyjne!H$2,H62&lt;=zakresy_produkcyjne!H$3)</f>
        <v>1</v>
      </c>
      <c r="AQ62" s="5" t="b">
        <f>AND(P62&gt;=zakresy_produkcyjne!I$2,P62&lt;=zakresy_produkcyjne!I$3)</f>
        <v>1</v>
      </c>
      <c r="AR62" s="5" t="b">
        <f>AND(Q62&gt;=zakresy_produkcyjne!J$2,Q62&lt;=zakresy_produkcyjne!J$3)</f>
        <v>1</v>
      </c>
      <c r="AS62" s="5" t="b">
        <f>AND(R62&gt;=zakresy_produkcyjne!K$2,R62&lt;=zakresy_produkcyjne!K$3)</f>
        <v>1</v>
      </c>
      <c r="AT62" s="5" t="b">
        <f>AND(S62&gt;=zakresy_produkcyjne!L$2,S62&lt;=zakresy_produkcyjne!L$3)</f>
        <v>1</v>
      </c>
      <c r="AU62" s="5" t="b">
        <f t="shared" si="2"/>
        <v>0</v>
      </c>
      <c r="AV62" s="5" t="b">
        <f t="shared" si="3"/>
        <v>1</v>
      </c>
      <c r="AW62" s="5" t="b">
        <f t="shared" si="4"/>
        <v>0</v>
      </c>
      <c r="AX62" s="5">
        <f>AJ62*zakresy_produkcyjne!B$4+AK62*zakresy_produkcyjne!C$4+AL62*zakresy_produkcyjne!D$4+AM62*zakresy_produkcyjne!E$4+AN62*zakresy_produkcyjne!F$4+AO62*zakresy_produkcyjne!G$4+AP62*zakresy_produkcyjne!H$4+AQ62*zakresy_produkcyjne!I$4+AR62*zakresy_produkcyjne!J$4+AS62*zakresy_produkcyjne!K$4+AT62*zakresy_produkcyjne!L$4</f>
        <v>63</v>
      </c>
      <c r="BK62" s="5">
        <f t="shared" si="5"/>
        <v>1003</v>
      </c>
      <c r="BL62" s="5">
        <f t="shared" si="6"/>
        <v>822</v>
      </c>
      <c r="BM62" s="5">
        <f t="shared" si="7"/>
        <v>3.9</v>
      </c>
      <c r="BN62" s="5">
        <f t="shared" si="8"/>
        <v>266.33333333333297</v>
      </c>
      <c r="BO62" s="5">
        <f t="shared" si="9"/>
        <v>0</v>
      </c>
      <c r="BP62" s="5">
        <f t="shared" si="10"/>
        <v>1003</v>
      </c>
      <c r="BQ62" s="5" t="e">
        <f>IF(T62&lt;&gt;"",POWER((#REF!*R62+#REF!)-T62,2))</f>
        <v>#REF!</v>
      </c>
    </row>
    <row r="63" spans="1:69" ht="13.9" customHeight="1" x14ac:dyDescent="0.25">
      <c r="A63" s="42">
        <v>3.56</v>
      </c>
      <c r="B63" s="42">
        <v>2.14</v>
      </c>
      <c r="C63" s="42">
        <f t="shared" si="11"/>
        <v>4.2810000000000006</v>
      </c>
      <c r="D63" s="42">
        <v>0.18</v>
      </c>
      <c r="E63" s="42">
        <v>4.2000000000000003E-2</v>
      </c>
      <c r="F63" s="42">
        <v>2E-3</v>
      </c>
      <c r="G63" s="42">
        <v>0.45</v>
      </c>
      <c r="H63" s="42">
        <v>0</v>
      </c>
      <c r="I63" s="42">
        <v>8.0000000000000002E-3</v>
      </c>
      <c r="J63" s="42">
        <v>2.3E-2</v>
      </c>
      <c r="K63" s="42">
        <v>0</v>
      </c>
      <c r="L63" s="42">
        <v>0.02</v>
      </c>
      <c r="M63" s="42">
        <v>0</v>
      </c>
      <c r="N63" s="42">
        <v>0</v>
      </c>
      <c r="O63" s="42">
        <v>0</v>
      </c>
      <c r="P63" s="42">
        <v>900</v>
      </c>
      <c r="Q63" s="42">
        <v>60</v>
      </c>
      <c r="R63" s="42">
        <v>300</v>
      </c>
      <c r="S63" s="42">
        <v>90</v>
      </c>
      <c r="T63" s="42">
        <v>1018</v>
      </c>
      <c r="U63" s="42">
        <v>828</v>
      </c>
      <c r="V63" s="42">
        <v>4.3</v>
      </c>
      <c r="W63" s="42">
        <v>246</v>
      </c>
      <c r="X63" s="42"/>
      <c r="Y63" s="42"/>
      <c r="Z63" s="43">
        <v>8</v>
      </c>
      <c r="AA63" s="44">
        <v>71.5</v>
      </c>
      <c r="AB63" s="44"/>
      <c r="AC63" s="44"/>
      <c r="AD63" s="44"/>
      <c r="AE63" s="44"/>
      <c r="AF63" s="44"/>
      <c r="AG63" s="5" t="b">
        <f t="shared" si="0"/>
        <v>0</v>
      </c>
      <c r="AH63" s="5">
        <v>25</v>
      </c>
      <c r="AI63" s="5">
        <f t="shared" si="1"/>
        <v>1</v>
      </c>
      <c r="AJ63" s="5" t="b">
        <f>AND(A63&gt;=zakresy_produkcyjne!B$2,A63&lt;=zakresy_produkcyjne!B$3)</f>
        <v>1</v>
      </c>
      <c r="AK63" s="5" t="b">
        <f>AND(B63&gt;=zakresy_produkcyjne!C$2,B63&lt;=zakresy_produkcyjne!C$3)</f>
        <v>0</v>
      </c>
      <c r="AL63" s="5" t="b">
        <f>AND(D63&gt;=zakresy_produkcyjne!D$2,D63&lt;=zakresy_produkcyjne!D$3)</f>
        <v>1</v>
      </c>
      <c r="AM63" s="5" t="b">
        <f>AND(E63&gt;=zakresy_produkcyjne!E$2,E63&lt;=zakresy_produkcyjne!E$3)</f>
        <v>1</v>
      </c>
      <c r="AN63" s="5" t="b">
        <f>AND(F63&gt;=zakresy_produkcyjne!F$2,F63&lt;=zakresy_produkcyjne!F$3)</f>
        <v>1</v>
      </c>
      <c r="AO63" s="5" t="b">
        <f>AND(G63&gt;=zakresy_produkcyjne!G$2,G63&lt;=zakresy_produkcyjne!G$3)</f>
        <v>1</v>
      </c>
      <c r="AP63" s="5" t="b">
        <f>AND(H63&gt;=zakresy_produkcyjne!H$2,H63&lt;=zakresy_produkcyjne!H$3)</f>
        <v>1</v>
      </c>
      <c r="AQ63" s="5" t="b">
        <f>AND(P63&gt;=zakresy_produkcyjne!I$2,P63&lt;=zakresy_produkcyjne!I$3)</f>
        <v>1</v>
      </c>
      <c r="AR63" s="5" t="b">
        <f>AND(Q63&gt;=zakresy_produkcyjne!J$2,Q63&lt;=zakresy_produkcyjne!J$3)</f>
        <v>1</v>
      </c>
      <c r="AS63" s="5" t="b">
        <f>AND(R63&gt;=zakresy_produkcyjne!K$2,R63&lt;=zakresy_produkcyjne!K$3)</f>
        <v>1</v>
      </c>
      <c r="AT63" s="5" t="b">
        <f>AND(S63&gt;=zakresy_produkcyjne!L$2,S63&lt;=zakresy_produkcyjne!L$3)</f>
        <v>1</v>
      </c>
      <c r="AU63" s="5" t="b">
        <f t="shared" si="2"/>
        <v>0</v>
      </c>
      <c r="AV63" s="5" t="b">
        <f t="shared" si="3"/>
        <v>1</v>
      </c>
      <c r="AW63" s="5" t="b">
        <f t="shared" si="4"/>
        <v>0</v>
      </c>
      <c r="AX63" s="5">
        <f>AJ63*zakresy_produkcyjne!B$4+AK63*zakresy_produkcyjne!C$4+AL63*zakresy_produkcyjne!D$4+AM63*zakresy_produkcyjne!E$4+AN63*zakresy_produkcyjne!F$4+AO63*zakresy_produkcyjne!G$4+AP63*zakresy_produkcyjne!H$4+AQ63*zakresy_produkcyjne!I$4+AR63*zakresy_produkcyjne!J$4+AS63*zakresy_produkcyjne!K$4+AT63*zakresy_produkcyjne!L$4</f>
        <v>63</v>
      </c>
      <c r="BK63" s="5">
        <f t="shared" si="5"/>
        <v>1018</v>
      </c>
      <c r="BL63" s="5">
        <f t="shared" si="6"/>
        <v>828</v>
      </c>
      <c r="BM63" s="5">
        <f t="shared" si="7"/>
        <v>4.3</v>
      </c>
      <c r="BN63" s="5">
        <f t="shared" si="8"/>
        <v>246</v>
      </c>
      <c r="BO63" s="5">
        <f t="shared" si="9"/>
        <v>0</v>
      </c>
      <c r="BP63" s="5">
        <f t="shared" si="10"/>
        <v>1018</v>
      </c>
      <c r="BQ63" s="5" t="e">
        <f>IF(T63&lt;&gt;"",POWER((#REF!*R63+#REF!)-T63,2))</f>
        <v>#REF!</v>
      </c>
    </row>
    <row r="64" spans="1:69" ht="15" customHeight="1" x14ac:dyDescent="0.25">
      <c r="A64" s="42">
        <v>3.56</v>
      </c>
      <c r="B64" s="42">
        <v>2.14</v>
      </c>
      <c r="C64" s="42">
        <f t="shared" si="11"/>
        <v>4.2810000000000006</v>
      </c>
      <c r="D64" s="42">
        <v>0.18</v>
      </c>
      <c r="E64" s="42">
        <v>4.2000000000000003E-2</v>
      </c>
      <c r="F64" s="42">
        <v>2E-3</v>
      </c>
      <c r="G64" s="42">
        <v>0.45</v>
      </c>
      <c r="H64" s="42">
        <v>0</v>
      </c>
      <c r="I64" s="42">
        <v>8.0000000000000002E-3</v>
      </c>
      <c r="J64" s="42">
        <v>2.3E-2</v>
      </c>
      <c r="K64" s="42">
        <v>0</v>
      </c>
      <c r="L64" s="42">
        <v>0.02</v>
      </c>
      <c r="M64" s="42">
        <v>0</v>
      </c>
      <c r="N64" s="42">
        <v>0</v>
      </c>
      <c r="O64" s="42">
        <v>0</v>
      </c>
      <c r="P64" s="42">
        <v>900</v>
      </c>
      <c r="Q64" s="42">
        <v>60</v>
      </c>
      <c r="R64" s="42">
        <v>300</v>
      </c>
      <c r="S64" s="42">
        <v>120</v>
      </c>
      <c r="T64" s="42">
        <v>997</v>
      </c>
      <c r="U64" s="42">
        <v>805</v>
      </c>
      <c r="V64" s="42">
        <v>4.4000000000000004</v>
      </c>
      <c r="W64" s="42">
        <v>254.4</v>
      </c>
      <c r="X64" s="42"/>
      <c r="Y64" s="42"/>
      <c r="Z64" s="43">
        <v>8</v>
      </c>
      <c r="AA64" s="44">
        <v>72.5</v>
      </c>
      <c r="AB64" s="44"/>
      <c r="AC64" s="44"/>
      <c r="AD64" s="44"/>
      <c r="AE64" s="44"/>
      <c r="AF64" s="44"/>
      <c r="AG64" s="5" t="b">
        <f t="shared" si="0"/>
        <v>0</v>
      </c>
      <c r="AH64" s="5">
        <v>25</v>
      </c>
      <c r="AI64" s="5">
        <f t="shared" si="1"/>
        <v>1</v>
      </c>
      <c r="AJ64" s="5" t="b">
        <f>AND(A64&gt;=zakresy_produkcyjne!B$2,A64&lt;=zakresy_produkcyjne!B$3)</f>
        <v>1</v>
      </c>
      <c r="AK64" s="5" t="b">
        <f>AND(B64&gt;=zakresy_produkcyjne!C$2,B64&lt;=zakresy_produkcyjne!C$3)</f>
        <v>0</v>
      </c>
      <c r="AL64" s="5" t="b">
        <f>AND(D64&gt;=zakresy_produkcyjne!D$2,D64&lt;=zakresy_produkcyjne!D$3)</f>
        <v>1</v>
      </c>
      <c r="AM64" s="5" t="b">
        <f>AND(E64&gt;=zakresy_produkcyjne!E$2,E64&lt;=zakresy_produkcyjne!E$3)</f>
        <v>1</v>
      </c>
      <c r="AN64" s="5" t="b">
        <f>AND(F64&gt;=zakresy_produkcyjne!F$2,F64&lt;=zakresy_produkcyjne!F$3)</f>
        <v>1</v>
      </c>
      <c r="AO64" s="5" t="b">
        <f>AND(G64&gt;=zakresy_produkcyjne!G$2,G64&lt;=zakresy_produkcyjne!G$3)</f>
        <v>1</v>
      </c>
      <c r="AP64" s="5" t="b">
        <f>AND(H64&gt;=zakresy_produkcyjne!H$2,H64&lt;=zakresy_produkcyjne!H$3)</f>
        <v>1</v>
      </c>
      <c r="AQ64" s="5" t="b">
        <f>AND(P64&gt;=zakresy_produkcyjne!I$2,P64&lt;=zakresy_produkcyjne!I$3)</f>
        <v>1</v>
      </c>
      <c r="AR64" s="5" t="b">
        <f>AND(Q64&gt;=zakresy_produkcyjne!J$2,Q64&lt;=zakresy_produkcyjne!J$3)</f>
        <v>1</v>
      </c>
      <c r="AS64" s="5" t="b">
        <f>AND(R64&gt;=zakresy_produkcyjne!K$2,R64&lt;=zakresy_produkcyjne!K$3)</f>
        <v>1</v>
      </c>
      <c r="AT64" s="5" t="b">
        <f>AND(S64&gt;=zakresy_produkcyjne!L$2,S64&lt;=zakresy_produkcyjne!L$3)</f>
        <v>1</v>
      </c>
      <c r="AU64" s="5" t="b">
        <f t="shared" si="2"/>
        <v>0</v>
      </c>
      <c r="AV64" s="5" t="b">
        <f t="shared" si="3"/>
        <v>1</v>
      </c>
      <c r="AW64" s="5" t="b">
        <f t="shared" si="4"/>
        <v>0</v>
      </c>
      <c r="AX64" s="5">
        <f>AJ64*zakresy_produkcyjne!B$4+AK64*zakresy_produkcyjne!C$4+AL64*zakresy_produkcyjne!D$4+AM64*zakresy_produkcyjne!E$4+AN64*zakresy_produkcyjne!F$4+AO64*zakresy_produkcyjne!G$4+AP64*zakresy_produkcyjne!H$4+AQ64*zakresy_produkcyjne!I$4+AR64*zakresy_produkcyjne!J$4+AS64*zakresy_produkcyjne!K$4+AT64*zakresy_produkcyjne!L$4</f>
        <v>63</v>
      </c>
      <c r="BK64" s="5">
        <f t="shared" si="5"/>
        <v>997</v>
      </c>
      <c r="BL64" s="5">
        <f t="shared" si="6"/>
        <v>805</v>
      </c>
      <c r="BM64" s="5">
        <f t="shared" si="7"/>
        <v>4.4000000000000004</v>
      </c>
      <c r="BN64" s="5">
        <f t="shared" si="8"/>
        <v>254.4</v>
      </c>
      <c r="BO64" s="5">
        <f t="shared" si="9"/>
        <v>0</v>
      </c>
      <c r="BP64" s="5">
        <f t="shared" si="10"/>
        <v>997</v>
      </c>
      <c r="BQ64" s="5" t="e">
        <f>IF(T64&lt;&gt;"",POWER((#REF!*R64+#REF!)-T64,2))</f>
        <v>#REF!</v>
      </c>
    </row>
    <row r="65" spans="1:69" ht="13.9" customHeight="1" x14ac:dyDescent="0.25">
      <c r="A65" s="42">
        <v>3.56</v>
      </c>
      <c r="B65" s="42">
        <v>2.14</v>
      </c>
      <c r="C65" s="42">
        <f t="shared" si="11"/>
        <v>4.2810000000000006</v>
      </c>
      <c r="D65" s="42">
        <v>0.18</v>
      </c>
      <c r="E65" s="42">
        <v>4.2000000000000003E-2</v>
      </c>
      <c r="F65" s="42">
        <v>2E-3</v>
      </c>
      <c r="G65" s="42">
        <v>0.45</v>
      </c>
      <c r="H65" s="42">
        <v>0</v>
      </c>
      <c r="I65" s="42">
        <v>8.0000000000000002E-3</v>
      </c>
      <c r="J65" s="42">
        <v>2.3E-2</v>
      </c>
      <c r="K65" s="42">
        <v>0</v>
      </c>
      <c r="L65" s="42">
        <v>0.02</v>
      </c>
      <c r="M65" s="42">
        <v>0</v>
      </c>
      <c r="N65" s="42">
        <v>0</v>
      </c>
      <c r="O65" s="42">
        <v>0</v>
      </c>
      <c r="P65" s="42">
        <v>900</v>
      </c>
      <c r="Q65" s="42">
        <v>60</v>
      </c>
      <c r="R65" s="42">
        <v>350</v>
      </c>
      <c r="S65" s="42">
        <v>30</v>
      </c>
      <c r="T65" s="42">
        <v>757</v>
      </c>
      <c r="U65" s="42">
        <v>565</v>
      </c>
      <c r="V65" s="42">
        <v>5.5</v>
      </c>
      <c r="W65" s="42">
        <v>193.2</v>
      </c>
      <c r="X65" s="42"/>
      <c r="Y65" s="42"/>
      <c r="Z65" s="43">
        <v>8</v>
      </c>
      <c r="AA65" s="44">
        <v>67</v>
      </c>
      <c r="AB65" s="44"/>
      <c r="AC65" s="44"/>
      <c r="AD65" s="44"/>
      <c r="AE65" s="44"/>
      <c r="AF65" s="44"/>
      <c r="AG65" s="5" t="b">
        <f t="shared" si="0"/>
        <v>0</v>
      </c>
      <c r="AH65" s="5">
        <v>25</v>
      </c>
      <c r="AI65" s="5">
        <f t="shared" si="1"/>
        <v>1</v>
      </c>
      <c r="AJ65" s="5" t="b">
        <f>AND(A65&gt;=zakresy_produkcyjne!B$2,A65&lt;=zakresy_produkcyjne!B$3)</f>
        <v>1</v>
      </c>
      <c r="AK65" s="5" t="b">
        <f>AND(B65&gt;=zakresy_produkcyjne!C$2,B65&lt;=zakresy_produkcyjne!C$3)</f>
        <v>0</v>
      </c>
      <c r="AL65" s="5" t="b">
        <f>AND(D65&gt;=zakresy_produkcyjne!D$2,D65&lt;=zakresy_produkcyjne!D$3)</f>
        <v>1</v>
      </c>
      <c r="AM65" s="5" t="b">
        <f>AND(E65&gt;=zakresy_produkcyjne!E$2,E65&lt;=zakresy_produkcyjne!E$3)</f>
        <v>1</v>
      </c>
      <c r="AN65" s="5" t="b">
        <f>AND(F65&gt;=zakresy_produkcyjne!F$2,F65&lt;=zakresy_produkcyjne!F$3)</f>
        <v>1</v>
      </c>
      <c r="AO65" s="5" t="b">
        <f>AND(G65&gt;=zakresy_produkcyjne!G$2,G65&lt;=zakresy_produkcyjne!G$3)</f>
        <v>1</v>
      </c>
      <c r="AP65" s="5" t="b">
        <f>AND(H65&gt;=zakresy_produkcyjne!H$2,H65&lt;=zakresy_produkcyjne!H$3)</f>
        <v>1</v>
      </c>
      <c r="AQ65" s="5" t="b">
        <f>AND(P65&gt;=zakresy_produkcyjne!I$2,P65&lt;=zakresy_produkcyjne!I$3)</f>
        <v>1</v>
      </c>
      <c r="AR65" s="5" t="b">
        <f>AND(Q65&gt;=zakresy_produkcyjne!J$2,Q65&lt;=zakresy_produkcyjne!J$3)</f>
        <v>1</v>
      </c>
      <c r="AS65" s="5" t="b">
        <f>AND(R65&gt;=zakresy_produkcyjne!K$2,R65&lt;=zakresy_produkcyjne!K$3)</f>
        <v>1</v>
      </c>
      <c r="AT65" s="5" t="b">
        <f>AND(S65&gt;=zakresy_produkcyjne!L$2,S65&lt;=zakresy_produkcyjne!L$3)</f>
        <v>1</v>
      </c>
      <c r="AU65" s="5" t="b">
        <f t="shared" si="2"/>
        <v>0</v>
      </c>
      <c r="AV65" s="5" t="b">
        <f t="shared" si="3"/>
        <v>1</v>
      </c>
      <c r="AW65" s="5" t="b">
        <f t="shared" si="4"/>
        <v>0</v>
      </c>
      <c r="AX65" s="5">
        <f>AJ65*zakresy_produkcyjne!B$4+AK65*zakresy_produkcyjne!C$4+AL65*zakresy_produkcyjne!D$4+AM65*zakresy_produkcyjne!E$4+AN65*zakresy_produkcyjne!F$4+AO65*zakresy_produkcyjne!G$4+AP65*zakresy_produkcyjne!H$4+AQ65*zakresy_produkcyjne!I$4+AR65*zakresy_produkcyjne!J$4+AS65*zakresy_produkcyjne!K$4+AT65*zakresy_produkcyjne!L$4</f>
        <v>63</v>
      </c>
      <c r="BK65" s="5">
        <f t="shared" si="5"/>
        <v>757</v>
      </c>
      <c r="BL65" s="5">
        <f t="shared" si="6"/>
        <v>565</v>
      </c>
      <c r="BM65" s="5">
        <f t="shared" si="7"/>
        <v>5.5</v>
      </c>
      <c r="BN65" s="5">
        <f t="shared" si="8"/>
        <v>193.2</v>
      </c>
      <c r="BO65" s="5">
        <f t="shared" si="9"/>
        <v>0</v>
      </c>
      <c r="BP65" s="5">
        <f t="shared" si="10"/>
        <v>757</v>
      </c>
      <c r="BQ65" s="5" t="e">
        <f>IF(T65&lt;&gt;"",POWER((#REF!*R65+#REF!)-T65,2))</f>
        <v>#REF!</v>
      </c>
    </row>
    <row r="66" spans="1:69" ht="13.9" customHeight="1" x14ac:dyDescent="0.25">
      <c r="A66" s="42">
        <v>3.56</v>
      </c>
      <c r="B66" s="42">
        <v>2.14</v>
      </c>
      <c r="C66" s="42">
        <f t="shared" si="11"/>
        <v>4.2810000000000006</v>
      </c>
      <c r="D66" s="42">
        <v>0.18</v>
      </c>
      <c r="E66" s="42">
        <v>4.2000000000000003E-2</v>
      </c>
      <c r="F66" s="42">
        <v>2E-3</v>
      </c>
      <c r="G66" s="42">
        <v>0.45</v>
      </c>
      <c r="H66" s="42">
        <v>0</v>
      </c>
      <c r="I66" s="42">
        <v>8.0000000000000002E-3</v>
      </c>
      <c r="J66" s="42">
        <v>2.3E-2</v>
      </c>
      <c r="K66" s="42">
        <v>0</v>
      </c>
      <c r="L66" s="42">
        <v>0.02</v>
      </c>
      <c r="M66" s="42">
        <v>0</v>
      </c>
      <c r="N66" s="42">
        <v>0</v>
      </c>
      <c r="O66" s="42">
        <v>0</v>
      </c>
      <c r="P66" s="42">
        <v>900</v>
      </c>
      <c r="Q66" s="42">
        <v>60</v>
      </c>
      <c r="R66" s="42">
        <v>350</v>
      </c>
      <c r="S66" s="42">
        <v>60</v>
      </c>
      <c r="T66" s="42">
        <v>905</v>
      </c>
      <c r="U66" s="42">
        <v>711</v>
      </c>
      <c r="V66" s="42">
        <v>6.5</v>
      </c>
      <c r="W66" s="42">
        <v>240</v>
      </c>
      <c r="X66" s="42"/>
      <c r="Y66" s="42"/>
      <c r="Z66" s="43">
        <v>8</v>
      </c>
      <c r="AA66" s="44">
        <v>71</v>
      </c>
      <c r="AB66" s="44"/>
      <c r="AC66" s="44"/>
      <c r="AD66" s="44"/>
      <c r="AE66" s="44"/>
      <c r="AF66" s="44"/>
      <c r="AG66" s="5" t="b">
        <f t="shared" si="0"/>
        <v>0</v>
      </c>
      <c r="AH66" s="5">
        <v>25</v>
      </c>
      <c r="AI66" s="5">
        <f t="shared" si="1"/>
        <v>1</v>
      </c>
      <c r="AJ66" s="5" t="b">
        <f>AND(A66&gt;=zakresy_produkcyjne!B$2,A66&lt;=zakresy_produkcyjne!B$3)</f>
        <v>1</v>
      </c>
      <c r="AK66" s="5" t="b">
        <f>AND(B66&gt;=zakresy_produkcyjne!C$2,B66&lt;=zakresy_produkcyjne!C$3)</f>
        <v>0</v>
      </c>
      <c r="AL66" s="5" t="b">
        <f>AND(D66&gt;=zakresy_produkcyjne!D$2,D66&lt;=zakresy_produkcyjne!D$3)</f>
        <v>1</v>
      </c>
      <c r="AM66" s="5" t="b">
        <f>AND(E66&gt;=zakresy_produkcyjne!E$2,E66&lt;=zakresy_produkcyjne!E$3)</f>
        <v>1</v>
      </c>
      <c r="AN66" s="5" t="b">
        <f>AND(F66&gt;=zakresy_produkcyjne!F$2,F66&lt;=zakresy_produkcyjne!F$3)</f>
        <v>1</v>
      </c>
      <c r="AO66" s="5" t="b">
        <f>AND(G66&gt;=zakresy_produkcyjne!G$2,G66&lt;=zakresy_produkcyjne!G$3)</f>
        <v>1</v>
      </c>
      <c r="AP66" s="5" t="b">
        <f>AND(H66&gt;=zakresy_produkcyjne!H$2,H66&lt;=zakresy_produkcyjne!H$3)</f>
        <v>1</v>
      </c>
      <c r="AQ66" s="5" t="b">
        <f>AND(P66&gt;=zakresy_produkcyjne!I$2,P66&lt;=zakresy_produkcyjne!I$3)</f>
        <v>1</v>
      </c>
      <c r="AR66" s="5" t="b">
        <f>AND(Q66&gt;=zakresy_produkcyjne!J$2,Q66&lt;=zakresy_produkcyjne!J$3)</f>
        <v>1</v>
      </c>
      <c r="AS66" s="5" t="b">
        <f>AND(R66&gt;=zakresy_produkcyjne!K$2,R66&lt;=zakresy_produkcyjne!K$3)</f>
        <v>1</v>
      </c>
      <c r="AT66" s="5" t="b">
        <f>AND(S66&gt;=zakresy_produkcyjne!L$2,S66&lt;=zakresy_produkcyjne!L$3)</f>
        <v>1</v>
      </c>
      <c r="AU66" s="5" t="b">
        <f t="shared" si="2"/>
        <v>0</v>
      </c>
      <c r="AV66" s="5" t="b">
        <f t="shared" si="3"/>
        <v>1</v>
      </c>
      <c r="AW66" s="5" t="b">
        <f t="shared" si="4"/>
        <v>0</v>
      </c>
      <c r="AX66" s="5">
        <f>AJ66*zakresy_produkcyjne!B$4+AK66*zakresy_produkcyjne!C$4+AL66*zakresy_produkcyjne!D$4+AM66*zakresy_produkcyjne!E$4+AN66*zakresy_produkcyjne!F$4+AO66*zakresy_produkcyjne!G$4+AP66*zakresy_produkcyjne!H$4+AQ66*zakresy_produkcyjne!I$4+AR66*zakresy_produkcyjne!J$4+AS66*zakresy_produkcyjne!K$4+AT66*zakresy_produkcyjne!L$4</f>
        <v>63</v>
      </c>
      <c r="BK66" s="5">
        <f t="shared" si="5"/>
        <v>905</v>
      </c>
      <c r="BL66" s="5">
        <f t="shared" si="6"/>
        <v>711</v>
      </c>
      <c r="BM66" s="5">
        <f t="shared" si="7"/>
        <v>6.5</v>
      </c>
      <c r="BN66" s="5">
        <f t="shared" si="8"/>
        <v>240</v>
      </c>
      <c r="BO66" s="5">
        <f t="shared" si="9"/>
        <v>0</v>
      </c>
      <c r="BP66" s="5">
        <f t="shared" si="10"/>
        <v>905</v>
      </c>
      <c r="BQ66" s="5" t="e">
        <f>IF(T66&lt;&gt;"",POWER((#REF!*R66+#REF!)-T66,2))</f>
        <v>#REF!</v>
      </c>
    </row>
    <row r="67" spans="1:69" ht="13.9" customHeight="1" x14ac:dyDescent="0.25">
      <c r="A67" s="42">
        <v>3.56</v>
      </c>
      <c r="B67" s="42">
        <v>2.14</v>
      </c>
      <c r="C67" s="42">
        <f t="shared" si="11"/>
        <v>4.2810000000000006</v>
      </c>
      <c r="D67" s="42">
        <v>0.18</v>
      </c>
      <c r="E67" s="42">
        <v>4.2000000000000003E-2</v>
      </c>
      <c r="F67" s="42">
        <v>2E-3</v>
      </c>
      <c r="G67" s="42">
        <v>0.45</v>
      </c>
      <c r="H67" s="42">
        <v>0</v>
      </c>
      <c r="I67" s="42">
        <v>8.0000000000000002E-3</v>
      </c>
      <c r="J67" s="42">
        <v>2.3E-2</v>
      </c>
      <c r="K67" s="42">
        <v>0</v>
      </c>
      <c r="L67" s="42">
        <v>0.02</v>
      </c>
      <c r="M67" s="42">
        <v>0</v>
      </c>
      <c r="N67" s="42">
        <v>0</v>
      </c>
      <c r="O67" s="42">
        <v>0</v>
      </c>
      <c r="P67" s="42">
        <v>900</v>
      </c>
      <c r="Q67" s="42">
        <v>60</v>
      </c>
      <c r="R67" s="42">
        <v>350</v>
      </c>
      <c r="S67" s="42">
        <v>90</v>
      </c>
      <c r="T67" s="42">
        <v>889</v>
      </c>
      <c r="U67" s="42">
        <v>698</v>
      </c>
      <c r="V67" s="42">
        <v>6.9</v>
      </c>
      <c r="W67" s="42">
        <v>217.2</v>
      </c>
      <c r="X67" s="42"/>
      <c r="Y67" s="42"/>
      <c r="Z67" s="43">
        <v>8</v>
      </c>
      <c r="AA67" s="44">
        <v>69</v>
      </c>
      <c r="AB67" s="44"/>
      <c r="AC67" s="44"/>
      <c r="AD67" s="44"/>
      <c r="AE67" s="44"/>
      <c r="AF67" s="44"/>
      <c r="AG67" s="5" t="b">
        <f t="shared" ref="AG67:AG130" si="14">NOT(OR(ISBLANK(T67),ISBLANK(U67),ISBLANK(V67),ISBLANK(W67),AND(ISBLANK(X67),ISBLANK(Y67))))</f>
        <v>0</v>
      </c>
      <c r="AH67" s="5">
        <v>25</v>
      </c>
      <c r="AI67" s="5">
        <f t="shared" ref="AI67:AI130" si="15">IF(AH67&lt;=30,1,IF(AH67&lt;=60,2,IF(AH67&lt;=100,3,"bd")))</f>
        <v>1</v>
      </c>
      <c r="AJ67" s="5" t="b">
        <f>AND(A67&gt;=zakresy_produkcyjne!B$2,A67&lt;=zakresy_produkcyjne!B$3)</f>
        <v>1</v>
      </c>
      <c r="AK67" s="5" t="b">
        <f>AND(B67&gt;=zakresy_produkcyjne!C$2,B67&lt;=zakresy_produkcyjne!C$3)</f>
        <v>0</v>
      </c>
      <c r="AL67" s="5" t="b">
        <f>AND(D67&gt;=zakresy_produkcyjne!D$2,D67&lt;=zakresy_produkcyjne!D$3)</f>
        <v>1</v>
      </c>
      <c r="AM67" s="5" t="b">
        <f>AND(E67&gt;=zakresy_produkcyjne!E$2,E67&lt;=zakresy_produkcyjne!E$3)</f>
        <v>1</v>
      </c>
      <c r="AN67" s="5" t="b">
        <f>AND(F67&gt;=zakresy_produkcyjne!F$2,F67&lt;=zakresy_produkcyjne!F$3)</f>
        <v>1</v>
      </c>
      <c r="AO67" s="5" t="b">
        <f>AND(G67&gt;=zakresy_produkcyjne!G$2,G67&lt;=zakresy_produkcyjne!G$3)</f>
        <v>1</v>
      </c>
      <c r="AP67" s="5" t="b">
        <f>AND(H67&gt;=zakresy_produkcyjne!H$2,H67&lt;=zakresy_produkcyjne!H$3)</f>
        <v>1</v>
      </c>
      <c r="AQ67" s="5" t="b">
        <f>AND(P67&gt;=zakresy_produkcyjne!I$2,P67&lt;=zakresy_produkcyjne!I$3)</f>
        <v>1</v>
      </c>
      <c r="AR67" s="5" t="b">
        <f>AND(Q67&gt;=zakresy_produkcyjne!J$2,Q67&lt;=zakresy_produkcyjne!J$3)</f>
        <v>1</v>
      </c>
      <c r="AS67" s="5" t="b">
        <f>AND(R67&gt;=zakresy_produkcyjne!K$2,R67&lt;=zakresy_produkcyjne!K$3)</f>
        <v>1</v>
      </c>
      <c r="AT67" s="5" t="b">
        <f>AND(S67&gt;=zakresy_produkcyjne!L$2,S67&lt;=zakresy_produkcyjne!L$3)</f>
        <v>1</v>
      </c>
      <c r="AU67" s="5" t="b">
        <f t="shared" ref="AU67:AU130" si="16">AND(AJ67:AP67)</f>
        <v>0</v>
      </c>
      <c r="AV67" s="5" t="b">
        <f t="shared" ref="AV67:AV130" si="17">AND(AQ67:AT67)</f>
        <v>1</v>
      </c>
      <c r="AW67" s="5" t="b">
        <f t="shared" ref="AW67:AW130" si="18">AND(AU67:AV67)</f>
        <v>0</v>
      </c>
      <c r="AX67" s="5">
        <f>AJ67*zakresy_produkcyjne!B$4+AK67*zakresy_produkcyjne!C$4+AL67*zakresy_produkcyjne!D$4+AM67*zakresy_produkcyjne!E$4+AN67*zakresy_produkcyjne!F$4+AO67*zakresy_produkcyjne!G$4+AP67*zakresy_produkcyjne!H$4+AQ67*zakresy_produkcyjne!I$4+AR67*zakresy_produkcyjne!J$4+AS67*zakresy_produkcyjne!K$4+AT67*zakresy_produkcyjne!L$4</f>
        <v>63</v>
      </c>
      <c r="BK67" s="5">
        <f t="shared" ref="BK67:BK130" si="19">IF(T67&lt;&gt;"",T67,BF67)</f>
        <v>889</v>
      </c>
      <c r="BL67" s="5">
        <f t="shared" ref="BL67:BL130" si="20">IF(U67&lt;&gt;"",U67,BG67)</f>
        <v>698</v>
      </c>
      <c r="BM67" s="5">
        <f t="shared" ref="BM67:BM130" si="21">IF(V67&lt;&gt;"",V67,BH67)</f>
        <v>6.9</v>
      </c>
      <c r="BN67" s="5">
        <f t="shared" ref="BN67:BN130" si="22">IF(W67&lt;&gt;"",W67,BI67)</f>
        <v>217.2</v>
      </c>
      <c r="BO67" s="5">
        <f t="shared" ref="BO67:BO130" si="23">IF(Y67&lt;&gt;"",Y67,BJ67)</f>
        <v>0</v>
      </c>
      <c r="BP67" s="5">
        <f t="shared" ref="BP67:BP130" si="24">ABS(BF67-BK67)</f>
        <v>889</v>
      </c>
      <c r="BQ67" s="5" t="e">
        <f>IF(T67&lt;&gt;"",POWER((#REF!*R67+#REF!)-T67,2))</f>
        <v>#REF!</v>
      </c>
    </row>
    <row r="68" spans="1:69" ht="13.9" customHeight="1" x14ac:dyDescent="0.25">
      <c r="A68" s="42">
        <v>3.56</v>
      </c>
      <c r="B68" s="42">
        <v>2.14</v>
      </c>
      <c r="C68" s="42">
        <f t="shared" ref="C68:C131" si="25">A68+(1/3)*(B68+J68)</f>
        <v>4.2810000000000006</v>
      </c>
      <c r="D68" s="42">
        <v>0.18</v>
      </c>
      <c r="E68" s="42">
        <v>4.2000000000000003E-2</v>
      </c>
      <c r="F68" s="42">
        <v>2E-3</v>
      </c>
      <c r="G68" s="42">
        <v>0.45</v>
      </c>
      <c r="H68" s="42">
        <v>0</v>
      </c>
      <c r="I68" s="42">
        <v>8.0000000000000002E-3</v>
      </c>
      <c r="J68" s="42">
        <v>2.3E-2</v>
      </c>
      <c r="K68" s="42">
        <v>0</v>
      </c>
      <c r="L68" s="42">
        <v>0.02</v>
      </c>
      <c r="M68" s="42">
        <v>0</v>
      </c>
      <c r="N68" s="42">
        <v>0</v>
      </c>
      <c r="O68" s="42">
        <v>0</v>
      </c>
      <c r="P68" s="42">
        <v>900</v>
      </c>
      <c r="Q68" s="42">
        <v>60</v>
      </c>
      <c r="R68" s="42">
        <v>350</v>
      </c>
      <c r="S68" s="42">
        <v>120</v>
      </c>
      <c r="T68" s="42">
        <v>898</v>
      </c>
      <c r="U68" s="42">
        <v>702</v>
      </c>
      <c r="V68" s="42">
        <v>6.6</v>
      </c>
      <c r="W68" s="42">
        <v>205.2</v>
      </c>
      <c r="X68" s="42"/>
      <c r="Y68" s="42"/>
      <c r="Z68" s="43">
        <v>8</v>
      </c>
      <c r="AA68" s="44">
        <v>68</v>
      </c>
      <c r="AB68" s="44"/>
      <c r="AC68" s="44"/>
      <c r="AD68" s="44"/>
      <c r="AE68" s="44"/>
      <c r="AF68" s="44"/>
      <c r="AG68" s="5" t="b">
        <f t="shared" si="14"/>
        <v>0</v>
      </c>
      <c r="AH68" s="5">
        <v>25</v>
      </c>
      <c r="AI68" s="5">
        <f t="shared" si="15"/>
        <v>1</v>
      </c>
      <c r="AJ68" s="5" t="b">
        <f>AND(A68&gt;=zakresy_produkcyjne!B$2,A68&lt;=zakresy_produkcyjne!B$3)</f>
        <v>1</v>
      </c>
      <c r="AK68" s="5" t="b">
        <f>AND(B68&gt;=zakresy_produkcyjne!C$2,B68&lt;=zakresy_produkcyjne!C$3)</f>
        <v>0</v>
      </c>
      <c r="AL68" s="5" t="b">
        <f>AND(D68&gt;=zakresy_produkcyjne!D$2,D68&lt;=zakresy_produkcyjne!D$3)</f>
        <v>1</v>
      </c>
      <c r="AM68" s="5" t="b">
        <f>AND(E68&gt;=zakresy_produkcyjne!E$2,E68&lt;=zakresy_produkcyjne!E$3)</f>
        <v>1</v>
      </c>
      <c r="AN68" s="5" t="b">
        <f>AND(F68&gt;=zakresy_produkcyjne!F$2,F68&lt;=zakresy_produkcyjne!F$3)</f>
        <v>1</v>
      </c>
      <c r="AO68" s="5" t="b">
        <f>AND(G68&gt;=zakresy_produkcyjne!G$2,G68&lt;=zakresy_produkcyjne!G$3)</f>
        <v>1</v>
      </c>
      <c r="AP68" s="5" t="b">
        <f>AND(H68&gt;=zakresy_produkcyjne!H$2,H68&lt;=zakresy_produkcyjne!H$3)</f>
        <v>1</v>
      </c>
      <c r="AQ68" s="5" t="b">
        <f>AND(P68&gt;=zakresy_produkcyjne!I$2,P68&lt;=zakresy_produkcyjne!I$3)</f>
        <v>1</v>
      </c>
      <c r="AR68" s="5" t="b">
        <f>AND(Q68&gt;=zakresy_produkcyjne!J$2,Q68&lt;=zakresy_produkcyjne!J$3)</f>
        <v>1</v>
      </c>
      <c r="AS68" s="5" t="b">
        <f>AND(R68&gt;=zakresy_produkcyjne!K$2,R68&lt;=zakresy_produkcyjne!K$3)</f>
        <v>1</v>
      </c>
      <c r="AT68" s="5" t="b">
        <f>AND(S68&gt;=zakresy_produkcyjne!L$2,S68&lt;=zakresy_produkcyjne!L$3)</f>
        <v>1</v>
      </c>
      <c r="AU68" s="5" t="b">
        <f t="shared" si="16"/>
        <v>0</v>
      </c>
      <c r="AV68" s="5" t="b">
        <f t="shared" si="17"/>
        <v>1</v>
      </c>
      <c r="AW68" s="5" t="b">
        <f t="shared" si="18"/>
        <v>0</v>
      </c>
      <c r="AX68" s="5">
        <f>AJ68*zakresy_produkcyjne!B$4+AK68*zakresy_produkcyjne!C$4+AL68*zakresy_produkcyjne!D$4+AM68*zakresy_produkcyjne!E$4+AN68*zakresy_produkcyjne!F$4+AO68*zakresy_produkcyjne!G$4+AP68*zakresy_produkcyjne!H$4+AQ68*zakresy_produkcyjne!I$4+AR68*zakresy_produkcyjne!J$4+AS68*zakresy_produkcyjne!K$4+AT68*zakresy_produkcyjne!L$4</f>
        <v>63</v>
      </c>
      <c r="BK68" s="5">
        <f t="shared" si="19"/>
        <v>898</v>
      </c>
      <c r="BL68" s="5">
        <f t="shared" si="20"/>
        <v>702</v>
      </c>
      <c r="BM68" s="5">
        <f t="shared" si="21"/>
        <v>6.6</v>
      </c>
      <c r="BN68" s="5">
        <f t="shared" si="22"/>
        <v>205.2</v>
      </c>
      <c r="BO68" s="5">
        <f t="shared" si="23"/>
        <v>0</v>
      </c>
      <c r="BP68" s="5">
        <f t="shared" si="24"/>
        <v>898</v>
      </c>
      <c r="BQ68" s="5" t="e">
        <f>IF(T68&lt;&gt;"",POWER((#REF!*R68+#REF!)-T68,2))</f>
        <v>#REF!</v>
      </c>
    </row>
    <row r="69" spans="1:69" ht="13.9" customHeight="1" x14ac:dyDescent="0.25">
      <c r="A69" s="45">
        <v>3.5</v>
      </c>
      <c r="B69" s="45">
        <v>2.5</v>
      </c>
      <c r="C69" s="45">
        <f t="shared" si="25"/>
        <v>4.3473333333333333</v>
      </c>
      <c r="D69" s="45">
        <v>0.3</v>
      </c>
      <c r="E69" s="46">
        <v>5.5E-2</v>
      </c>
      <c r="F69" s="45">
        <v>0.8</v>
      </c>
      <c r="G69" s="45">
        <v>0.95</v>
      </c>
      <c r="H69" s="46">
        <v>0.29099999999999998</v>
      </c>
      <c r="I69" s="45">
        <v>8.0000000000000002E-3</v>
      </c>
      <c r="J69" s="45">
        <v>4.2000000000000003E-2</v>
      </c>
      <c r="K69" s="47">
        <v>0</v>
      </c>
      <c r="L69" s="45">
        <v>0.05</v>
      </c>
      <c r="M69" s="47">
        <v>0</v>
      </c>
      <c r="N69" s="47">
        <v>0</v>
      </c>
      <c r="O69" s="46">
        <v>0.03</v>
      </c>
      <c r="P69" s="47">
        <v>860</v>
      </c>
      <c r="Q69" s="47">
        <v>60</v>
      </c>
      <c r="R69" s="47">
        <v>320</v>
      </c>
      <c r="S69" s="47">
        <v>30</v>
      </c>
      <c r="T69" s="48"/>
      <c r="U69" s="47"/>
      <c r="V69" s="47"/>
      <c r="W69" s="47"/>
      <c r="X69" s="47"/>
      <c r="Y69" s="49">
        <v>24</v>
      </c>
      <c r="Z69" s="50">
        <v>10</v>
      </c>
      <c r="AA69" s="51"/>
      <c r="AB69" s="51"/>
      <c r="AC69" s="51"/>
      <c r="AD69" s="51"/>
      <c r="AE69" s="51"/>
      <c r="AF69" s="51"/>
      <c r="AG69" s="5" t="b">
        <f t="shared" si="14"/>
        <v>0</v>
      </c>
      <c r="AH69" s="5">
        <v>25</v>
      </c>
      <c r="AI69" s="5">
        <f t="shared" si="15"/>
        <v>1</v>
      </c>
      <c r="AJ69" s="5" t="b">
        <f>AND(A69&gt;=zakresy_produkcyjne!B$2,A69&lt;=zakresy_produkcyjne!B$3)</f>
        <v>1</v>
      </c>
      <c r="AK69" s="5" t="b">
        <f>AND(B69&gt;=zakresy_produkcyjne!C$2,B69&lt;=zakresy_produkcyjne!C$3)</f>
        <v>1</v>
      </c>
      <c r="AL69" s="5" t="b">
        <f>AND(D69&gt;=zakresy_produkcyjne!D$2,D69&lt;=zakresy_produkcyjne!D$3)</f>
        <v>1</v>
      </c>
      <c r="AM69" s="5" t="b">
        <f>AND(E69&gt;=zakresy_produkcyjne!E$2,E69&lt;=zakresy_produkcyjne!E$3)</f>
        <v>1</v>
      </c>
      <c r="AN69" s="5" t="b">
        <f>AND(F69&gt;=zakresy_produkcyjne!F$2,F69&lt;=zakresy_produkcyjne!F$3)</f>
        <v>1</v>
      </c>
      <c r="AO69" s="5" t="b">
        <f>AND(G69&gt;=zakresy_produkcyjne!G$2,G69&lt;=zakresy_produkcyjne!G$3)</f>
        <v>1</v>
      </c>
      <c r="AP69" s="5" t="b">
        <f>AND(H69&gt;=zakresy_produkcyjne!H$2,H69&lt;=zakresy_produkcyjne!H$3)</f>
        <v>1</v>
      </c>
      <c r="AQ69" s="5" t="b">
        <f>AND(P69&gt;=zakresy_produkcyjne!I$2,P69&lt;=zakresy_produkcyjne!I$3)</f>
        <v>1</v>
      </c>
      <c r="AR69" s="5" t="b">
        <f>AND(Q69&gt;=zakresy_produkcyjne!J$2,Q69&lt;=zakresy_produkcyjne!J$3)</f>
        <v>1</v>
      </c>
      <c r="AS69" s="5" t="b">
        <f>AND(R69&gt;=zakresy_produkcyjne!K$2,R69&lt;=zakresy_produkcyjne!K$3)</f>
        <v>1</v>
      </c>
      <c r="AT69" s="5" t="b">
        <f>AND(S69&gt;=zakresy_produkcyjne!L$2,S69&lt;=zakresy_produkcyjne!L$3)</f>
        <v>1</v>
      </c>
      <c r="AU69" s="5" t="b">
        <f t="shared" si="16"/>
        <v>1</v>
      </c>
      <c r="AV69" s="5" t="b">
        <f t="shared" si="17"/>
        <v>1</v>
      </c>
      <c r="AW69" s="5" t="b">
        <f t="shared" si="18"/>
        <v>1</v>
      </c>
      <c r="AX69" s="5">
        <f>AJ69*zakresy_produkcyjne!B$4+AK69*zakresy_produkcyjne!C$4+AL69*zakresy_produkcyjne!D$4+AM69*zakresy_produkcyjne!E$4+AN69*zakresy_produkcyjne!F$4+AO69*zakresy_produkcyjne!G$4+AP69*zakresy_produkcyjne!H$4+AQ69*zakresy_produkcyjne!I$4+AR69*zakresy_produkcyjne!J$4+AS69*zakresy_produkcyjne!K$4+AT69*zakresy_produkcyjne!L$4</f>
        <v>66</v>
      </c>
      <c r="BE69" s="5">
        <v>100</v>
      </c>
      <c r="BK69" s="5">
        <f t="shared" si="19"/>
        <v>0</v>
      </c>
      <c r="BL69" s="5">
        <f t="shared" si="20"/>
        <v>0</v>
      </c>
      <c r="BM69" s="5">
        <f t="shared" si="21"/>
        <v>0</v>
      </c>
      <c r="BN69" s="5">
        <f t="shared" si="22"/>
        <v>0</v>
      </c>
      <c r="BO69" s="5">
        <f t="shared" si="23"/>
        <v>24</v>
      </c>
      <c r="BP69" s="5">
        <f t="shared" si="24"/>
        <v>0</v>
      </c>
      <c r="BQ69" s="5" t="b">
        <f>IF(T69&lt;&gt;"",POWER((#REF!*R69+#REF!)-T69,2))</f>
        <v>0</v>
      </c>
    </row>
    <row r="70" spans="1:69" ht="13.9" customHeight="1" x14ac:dyDescent="0.25">
      <c r="A70" s="45">
        <v>3.5</v>
      </c>
      <c r="B70" s="45">
        <v>2.5</v>
      </c>
      <c r="C70" s="45">
        <f t="shared" si="25"/>
        <v>4.3473333333333333</v>
      </c>
      <c r="D70" s="45">
        <v>0.3</v>
      </c>
      <c r="E70" s="46">
        <v>5.5E-2</v>
      </c>
      <c r="F70" s="45">
        <v>0.8</v>
      </c>
      <c r="G70" s="45">
        <v>0.95</v>
      </c>
      <c r="H70" s="46">
        <v>0.29099999999999998</v>
      </c>
      <c r="I70" s="45">
        <v>8.0000000000000002E-3</v>
      </c>
      <c r="J70" s="45">
        <v>4.2000000000000003E-2</v>
      </c>
      <c r="K70" s="47">
        <v>0</v>
      </c>
      <c r="L70" s="45">
        <v>0.05</v>
      </c>
      <c r="M70" s="47">
        <v>0</v>
      </c>
      <c r="N70" s="47">
        <v>0</v>
      </c>
      <c r="O70" s="46">
        <v>0.03</v>
      </c>
      <c r="P70" s="47">
        <v>860</v>
      </c>
      <c r="Q70" s="47">
        <v>60</v>
      </c>
      <c r="R70" s="47">
        <v>320</v>
      </c>
      <c r="S70" s="47">
        <v>60</v>
      </c>
      <c r="T70" s="48"/>
      <c r="U70" s="47"/>
      <c r="V70" s="47"/>
      <c r="W70" s="47"/>
      <c r="X70" s="47"/>
      <c r="Y70" s="49">
        <v>62</v>
      </c>
      <c r="Z70" s="50">
        <v>10</v>
      </c>
      <c r="AA70" s="51"/>
      <c r="AB70" s="51"/>
      <c r="AC70" s="51"/>
      <c r="AD70" s="51"/>
      <c r="AE70" s="51"/>
      <c r="AF70" s="51"/>
      <c r="AG70" s="5" t="b">
        <f t="shared" si="14"/>
        <v>0</v>
      </c>
      <c r="AH70" s="5">
        <v>25</v>
      </c>
      <c r="AI70" s="5">
        <f t="shared" si="15"/>
        <v>1</v>
      </c>
      <c r="AJ70" s="5" t="b">
        <f>AND(A70&gt;=zakresy_produkcyjne!B$2,A70&lt;=zakresy_produkcyjne!B$3)</f>
        <v>1</v>
      </c>
      <c r="AK70" s="5" t="b">
        <f>AND(B70&gt;=zakresy_produkcyjne!C$2,B70&lt;=zakresy_produkcyjne!C$3)</f>
        <v>1</v>
      </c>
      <c r="AL70" s="5" t="b">
        <f>AND(D70&gt;=zakresy_produkcyjne!D$2,D70&lt;=zakresy_produkcyjne!D$3)</f>
        <v>1</v>
      </c>
      <c r="AM70" s="5" t="b">
        <f>AND(E70&gt;=zakresy_produkcyjne!E$2,E70&lt;=zakresy_produkcyjne!E$3)</f>
        <v>1</v>
      </c>
      <c r="AN70" s="5" t="b">
        <f>AND(F70&gt;=zakresy_produkcyjne!F$2,F70&lt;=zakresy_produkcyjne!F$3)</f>
        <v>1</v>
      </c>
      <c r="AO70" s="5" t="b">
        <f>AND(G70&gt;=zakresy_produkcyjne!G$2,G70&lt;=zakresy_produkcyjne!G$3)</f>
        <v>1</v>
      </c>
      <c r="AP70" s="5" t="b">
        <f>AND(H70&gt;=zakresy_produkcyjne!H$2,H70&lt;=zakresy_produkcyjne!H$3)</f>
        <v>1</v>
      </c>
      <c r="AQ70" s="5" t="b">
        <f>AND(P70&gt;=zakresy_produkcyjne!I$2,P70&lt;=zakresy_produkcyjne!I$3)</f>
        <v>1</v>
      </c>
      <c r="AR70" s="5" t="b">
        <f>AND(Q70&gt;=zakresy_produkcyjne!J$2,Q70&lt;=zakresy_produkcyjne!J$3)</f>
        <v>1</v>
      </c>
      <c r="AS70" s="5" t="b">
        <f>AND(R70&gt;=zakresy_produkcyjne!K$2,R70&lt;=zakresy_produkcyjne!K$3)</f>
        <v>1</v>
      </c>
      <c r="AT70" s="5" t="b">
        <f>AND(S70&gt;=zakresy_produkcyjne!L$2,S70&lt;=zakresy_produkcyjne!L$3)</f>
        <v>1</v>
      </c>
      <c r="AU70" s="5" t="b">
        <f t="shared" si="16"/>
        <v>1</v>
      </c>
      <c r="AV70" s="5" t="b">
        <f t="shared" si="17"/>
        <v>1</v>
      </c>
      <c r="AW70" s="5" t="b">
        <f t="shared" si="18"/>
        <v>1</v>
      </c>
      <c r="AX70" s="5">
        <f>AJ70*zakresy_produkcyjne!B$4+AK70*zakresy_produkcyjne!C$4+AL70*zakresy_produkcyjne!D$4+AM70*zakresy_produkcyjne!E$4+AN70*zakresy_produkcyjne!F$4+AO70*zakresy_produkcyjne!G$4+AP70*zakresy_produkcyjne!H$4+AQ70*zakresy_produkcyjne!I$4+AR70*zakresy_produkcyjne!J$4+AS70*zakresy_produkcyjne!K$4+AT70*zakresy_produkcyjne!L$4</f>
        <v>66</v>
      </c>
      <c r="BE70" s="5">
        <v>100</v>
      </c>
      <c r="BK70" s="5">
        <f t="shared" si="19"/>
        <v>0</v>
      </c>
      <c r="BL70" s="5">
        <f t="shared" si="20"/>
        <v>0</v>
      </c>
      <c r="BM70" s="5">
        <f t="shared" si="21"/>
        <v>0</v>
      </c>
      <c r="BN70" s="5">
        <f t="shared" si="22"/>
        <v>0</v>
      </c>
      <c r="BO70" s="5">
        <f t="shared" si="23"/>
        <v>62</v>
      </c>
      <c r="BP70" s="5">
        <f t="shared" si="24"/>
        <v>0</v>
      </c>
      <c r="BQ70" s="5" t="b">
        <f>IF(T70&lt;&gt;"",POWER((#REF!*R70+#REF!)-T70,2))</f>
        <v>0</v>
      </c>
    </row>
    <row r="71" spans="1:69" ht="13.9" customHeight="1" x14ac:dyDescent="0.25">
      <c r="A71" s="45">
        <v>3.5</v>
      </c>
      <c r="B71" s="45">
        <v>2.5</v>
      </c>
      <c r="C71" s="45">
        <f t="shared" si="25"/>
        <v>4.3473333333333333</v>
      </c>
      <c r="D71" s="45">
        <v>0.3</v>
      </c>
      <c r="E71" s="46">
        <v>5.5E-2</v>
      </c>
      <c r="F71" s="45">
        <v>0.8</v>
      </c>
      <c r="G71" s="45">
        <v>0.95</v>
      </c>
      <c r="H71" s="46">
        <v>0.29099999999999998</v>
      </c>
      <c r="I71" s="45">
        <v>8.0000000000000002E-3</v>
      </c>
      <c r="J71" s="45">
        <v>4.2000000000000003E-2</v>
      </c>
      <c r="K71" s="47">
        <v>0</v>
      </c>
      <c r="L71" s="45">
        <v>0.05</v>
      </c>
      <c r="M71" s="47">
        <v>0</v>
      </c>
      <c r="N71" s="47">
        <v>0</v>
      </c>
      <c r="O71" s="46">
        <v>0.03</v>
      </c>
      <c r="P71" s="47">
        <v>860</v>
      </c>
      <c r="Q71" s="47">
        <v>60</v>
      </c>
      <c r="R71" s="47">
        <v>320</v>
      </c>
      <c r="S71" s="47">
        <v>90</v>
      </c>
      <c r="T71" s="48"/>
      <c r="U71" s="47"/>
      <c r="V71" s="47"/>
      <c r="W71" s="47"/>
      <c r="X71" s="47"/>
      <c r="Y71" s="49">
        <v>72</v>
      </c>
      <c r="Z71" s="50">
        <v>10</v>
      </c>
      <c r="AA71" s="51"/>
      <c r="AB71" s="51"/>
      <c r="AC71" s="51"/>
      <c r="AD71" s="51"/>
      <c r="AE71" s="51"/>
      <c r="AF71" s="51"/>
      <c r="AG71" s="5" t="b">
        <f t="shared" si="14"/>
        <v>0</v>
      </c>
      <c r="AH71" s="5">
        <v>25</v>
      </c>
      <c r="AI71" s="5">
        <f t="shared" si="15"/>
        <v>1</v>
      </c>
      <c r="AJ71" s="5" t="b">
        <f>AND(A71&gt;=zakresy_produkcyjne!B$2,A71&lt;=zakresy_produkcyjne!B$3)</f>
        <v>1</v>
      </c>
      <c r="AK71" s="5" t="b">
        <f>AND(B71&gt;=zakresy_produkcyjne!C$2,B71&lt;=zakresy_produkcyjne!C$3)</f>
        <v>1</v>
      </c>
      <c r="AL71" s="5" t="b">
        <f>AND(D71&gt;=zakresy_produkcyjne!D$2,D71&lt;=zakresy_produkcyjne!D$3)</f>
        <v>1</v>
      </c>
      <c r="AM71" s="5" t="b">
        <f>AND(E71&gt;=zakresy_produkcyjne!E$2,E71&lt;=zakresy_produkcyjne!E$3)</f>
        <v>1</v>
      </c>
      <c r="AN71" s="5" t="b">
        <f>AND(F71&gt;=zakresy_produkcyjne!F$2,F71&lt;=zakresy_produkcyjne!F$3)</f>
        <v>1</v>
      </c>
      <c r="AO71" s="5" t="b">
        <f>AND(G71&gt;=zakresy_produkcyjne!G$2,G71&lt;=zakresy_produkcyjne!G$3)</f>
        <v>1</v>
      </c>
      <c r="AP71" s="5" t="b">
        <f>AND(H71&gt;=zakresy_produkcyjne!H$2,H71&lt;=zakresy_produkcyjne!H$3)</f>
        <v>1</v>
      </c>
      <c r="AQ71" s="5" t="b">
        <f>AND(P71&gt;=zakresy_produkcyjne!I$2,P71&lt;=zakresy_produkcyjne!I$3)</f>
        <v>1</v>
      </c>
      <c r="AR71" s="5" t="b">
        <f>AND(Q71&gt;=zakresy_produkcyjne!J$2,Q71&lt;=zakresy_produkcyjne!J$3)</f>
        <v>1</v>
      </c>
      <c r="AS71" s="5" t="b">
        <f>AND(R71&gt;=zakresy_produkcyjne!K$2,R71&lt;=zakresy_produkcyjne!K$3)</f>
        <v>1</v>
      </c>
      <c r="AT71" s="5" t="b">
        <f>AND(S71&gt;=zakresy_produkcyjne!L$2,S71&lt;=zakresy_produkcyjne!L$3)</f>
        <v>1</v>
      </c>
      <c r="AU71" s="5" t="b">
        <f t="shared" si="16"/>
        <v>1</v>
      </c>
      <c r="AV71" s="5" t="b">
        <f t="shared" si="17"/>
        <v>1</v>
      </c>
      <c r="AW71" s="5" t="b">
        <f t="shared" si="18"/>
        <v>1</v>
      </c>
      <c r="AX71" s="5">
        <f>AJ71*zakresy_produkcyjne!B$4+AK71*zakresy_produkcyjne!C$4+AL71*zakresy_produkcyjne!D$4+AM71*zakresy_produkcyjne!E$4+AN71*zakresy_produkcyjne!F$4+AO71*zakresy_produkcyjne!G$4+AP71*zakresy_produkcyjne!H$4+AQ71*zakresy_produkcyjne!I$4+AR71*zakresy_produkcyjne!J$4+AS71*zakresy_produkcyjne!K$4+AT71*zakresy_produkcyjne!L$4</f>
        <v>66</v>
      </c>
      <c r="BE71" s="5">
        <v>100</v>
      </c>
      <c r="BK71" s="5">
        <f t="shared" si="19"/>
        <v>0</v>
      </c>
      <c r="BL71" s="5">
        <f t="shared" si="20"/>
        <v>0</v>
      </c>
      <c r="BM71" s="5">
        <f t="shared" si="21"/>
        <v>0</v>
      </c>
      <c r="BN71" s="5">
        <f t="shared" si="22"/>
        <v>0</v>
      </c>
      <c r="BO71" s="5">
        <f t="shared" si="23"/>
        <v>72</v>
      </c>
      <c r="BP71" s="5">
        <f t="shared" si="24"/>
        <v>0</v>
      </c>
      <c r="BQ71" s="5" t="b">
        <f>IF(T71&lt;&gt;"",POWER((#REF!*R71+#REF!)-T71,2))</f>
        <v>0</v>
      </c>
    </row>
    <row r="72" spans="1:69" ht="13.9" customHeight="1" x14ac:dyDescent="0.25">
      <c r="A72" s="45">
        <v>3.5</v>
      </c>
      <c r="B72" s="45">
        <v>2.5</v>
      </c>
      <c r="C72" s="45">
        <f t="shared" si="25"/>
        <v>4.3473333333333333</v>
      </c>
      <c r="D72" s="45">
        <v>0.3</v>
      </c>
      <c r="E72" s="46">
        <v>5.5E-2</v>
      </c>
      <c r="F72" s="45">
        <v>0.8</v>
      </c>
      <c r="G72" s="45">
        <v>0.95</v>
      </c>
      <c r="H72" s="46">
        <v>0.29099999999999998</v>
      </c>
      <c r="I72" s="45">
        <v>8.0000000000000002E-3</v>
      </c>
      <c r="J72" s="45">
        <v>4.2000000000000003E-2</v>
      </c>
      <c r="K72" s="47">
        <v>0</v>
      </c>
      <c r="L72" s="45">
        <v>0.05</v>
      </c>
      <c r="M72" s="47">
        <v>0</v>
      </c>
      <c r="N72" s="47">
        <v>0</v>
      </c>
      <c r="O72" s="46">
        <v>0.03</v>
      </c>
      <c r="P72" s="47">
        <v>860</v>
      </c>
      <c r="Q72" s="47">
        <v>60</v>
      </c>
      <c r="R72" s="47">
        <v>320</v>
      </c>
      <c r="S72" s="47">
        <v>120</v>
      </c>
      <c r="T72" s="48"/>
      <c r="U72" s="47"/>
      <c r="V72" s="47"/>
      <c r="W72" s="47"/>
      <c r="X72" s="47"/>
      <c r="Y72" s="49">
        <v>95</v>
      </c>
      <c r="Z72" s="50">
        <v>10</v>
      </c>
      <c r="AA72" s="51"/>
      <c r="AB72" s="51"/>
      <c r="AC72" s="51"/>
      <c r="AD72" s="51"/>
      <c r="AE72" s="51"/>
      <c r="AF72" s="51"/>
      <c r="AG72" s="5" t="b">
        <f t="shared" si="14"/>
        <v>0</v>
      </c>
      <c r="AH72" s="5">
        <v>25</v>
      </c>
      <c r="AI72" s="5">
        <f t="shared" si="15"/>
        <v>1</v>
      </c>
      <c r="AJ72" s="5" t="b">
        <f>AND(A72&gt;=zakresy_produkcyjne!B$2,A72&lt;=zakresy_produkcyjne!B$3)</f>
        <v>1</v>
      </c>
      <c r="AK72" s="5" t="b">
        <f>AND(B72&gt;=zakresy_produkcyjne!C$2,B72&lt;=zakresy_produkcyjne!C$3)</f>
        <v>1</v>
      </c>
      <c r="AL72" s="5" t="b">
        <f>AND(D72&gt;=zakresy_produkcyjne!D$2,D72&lt;=zakresy_produkcyjne!D$3)</f>
        <v>1</v>
      </c>
      <c r="AM72" s="5" t="b">
        <f>AND(E72&gt;=zakresy_produkcyjne!E$2,E72&lt;=zakresy_produkcyjne!E$3)</f>
        <v>1</v>
      </c>
      <c r="AN72" s="5" t="b">
        <f>AND(F72&gt;=zakresy_produkcyjne!F$2,F72&lt;=zakresy_produkcyjne!F$3)</f>
        <v>1</v>
      </c>
      <c r="AO72" s="5" t="b">
        <f>AND(G72&gt;=zakresy_produkcyjne!G$2,G72&lt;=zakresy_produkcyjne!G$3)</f>
        <v>1</v>
      </c>
      <c r="AP72" s="5" t="b">
        <f>AND(H72&gt;=zakresy_produkcyjne!H$2,H72&lt;=zakresy_produkcyjne!H$3)</f>
        <v>1</v>
      </c>
      <c r="AQ72" s="5" t="b">
        <f>AND(P72&gt;=zakresy_produkcyjne!I$2,P72&lt;=zakresy_produkcyjne!I$3)</f>
        <v>1</v>
      </c>
      <c r="AR72" s="5" t="b">
        <f>AND(Q72&gt;=zakresy_produkcyjne!J$2,Q72&lt;=zakresy_produkcyjne!J$3)</f>
        <v>1</v>
      </c>
      <c r="AS72" s="5" t="b">
        <f>AND(R72&gt;=zakresy_produkcyjne!K$2,R72&lt;=zakresy_produkcyjne!K$3)</f>
        <v>1</v>
      </c>
      <c r="AT72" s="5" t="b">
        <f>AND(S72&gt;=zakresy_produkcyjne!L$2,S72&lt;=zakresy_produkcyjne!L$3)</f>
        <v>1</v>
      </c>
      <c r="AU72" s="5" t="b">
        <f t="shared" si="16"/>
        <v>1</v>
      </c>
      <c r="AV72" s="5" t="b">
        <f t="shared" si="17"/>
        <v>1</v>
      </c>
      <c r="AW72" s="5" t="b">
        <f t="shared" si="18"/>
        <v>1</v>
      </c>
      <c r="AX72" s="5">
        <f>AJ72*zakresy_produkcyjne!B$4+AK72*zakresy_produkcyjne!C$4+AL72*zakresy_produkcyjne!D$4+AM72*zakresy_produkcyjne!E$4+AN72*zakresy_produkcyjne!F$4+AO72*zakresy_produkcyjne!G$4+AP72*zakresy_produkcyjne!H$4+AQ72*zakresy_produkcyjne!I$4+AR72*zakresy_produkcyjne!J$4+AS72*zakresy_produkcyjne!K$4+AT72*zakresy_produkcyjne!L$4</f>
        <v>66</v>
      </c>
      <c r="BE72" s="5">
        <v>100</v>
      </c>
      <c r="BK72" s="5">
        <f t="shared" si="19"/>
        <v>0</v>
      </c>
      <c r="BL72" s="5">
        <f t="shared" si="20"/>
        <v>0</v>
      </c>
      <c r="BM72" s="5">
        <f t="shared" si="21"/>
        <v>0</v>
      </c>
      <c r="BN72" s="5">
        <f t="shared" si="22"/>
        <v>0</v>
      </c>
      <c r="BO72" s="5">
        <f t="shared" si="23"/>
        <v>95</v>
      </c>
      <c r="BP72" s="5">
        <f t="shared" si="24"/>
        <v>0</v>
      </c>
      <c r="BQ72" s="5" t="b">
        <f>IF(T72&lt;&gt;"",POWER((#REF!*R72+#REF!)-T72,2))</f>
        <v>0</v>
      </c>
    </row>
    <row r="73" spans="1:69" ht="13.9" customHeight="1" x14ac:dyDescent="0.25">
      <c r="A73" s="45">
        <v>3.5</v>
      </c>
      <c r="B73" s="45">
        <v>2.5</v>
      </c>
      <c r="C73" s="45">
        <f t="shared" si="25"/>
        <v>4.3473333333333333</v>
      </c>
      <c r="D73" s="45">
        <v>0.3</v>
      </c>
      <c r="E73" s="46">
        <v>5.5E-2</v>
      </c>
      <c r="F73" s="45">
        <v>0.8</v>
      </c>
      <c r="G73" s="45">
        <v>0.95</v>
      </c>
      <c r="H73" s="46">
        <v>0.29099999999999998</v>
      </c>
      <c r="I73" s="45">
        <v>8.0000000000000002E-3</v>
      </c>
      <c r="J73" s="45">
        <v>4.2000000000000003E-2</v>
      </c>
      <c r="K73" s="47">
        <v>0</v>
      </c>
      <c r="L73" s="45">
        <v>0.05</v>
      </c>
      <c r="M73" s="47">
        <v>0</v>
      </c>
      <c r="N73" s="47">
        <v>0</v>
      </c>
      <c r="O73" s="46">
        <v>0.03</v>
      </c>
      <c r="P73" s="47">
        <v>860</v>
      </c>
      <c r="Q73" s="47">
        <v>60</v>
      </c>
      <c r="R73" s="47">
        <v>320</v>
      </c>
      <c r="S73" s="47">
        <v>150</v>
      </c>
      <c r="T73" s="48"/>
      <c r="U73" s="47"/>
      <c r="V73" s="47"/>
      <c r="W73" s="47"/>
      <c r="X73" s="47"/>
      <c r="Y73" s="49">
        <v>111</v>
      </c>
      <c r="Z73" s="50">
        <v>10</v>
      </c>
      <c r="AA73" s="51"/>
      <c r="AB73" s="51"/>
      <c r="AC73" s="51"/>
      <c r="AD73" s="51"/>
      <c r="AE73" s="51"/>
      <c r="AF73" s="51"/>
      <c r="AG73" s="5" t="b">
        <f t="shared" si="14"/>
        <v>0</v>
      </c>
      <c r="AH73" s="5">
        <v>25</v>
      </c>
      <c r="AI73" s="5">
        <f t="shared" si="15"/>
        <v>1</v>
      </c>
      <c r="AJ73" s="5" t="b">
        <f>AND(A73&gt;=zakresy_produkcyjne!B$2,A73&lt;=zakresy_produkcyjne!B$3)</f>
        <v>1</v>
      </c>
      <c r="AK73" s="5" t="b">
        <f>AND(B73&gt;=zakresy_produkcyjne!C$2,B73&lt;=zakresy_produkcyjne!C$3)</f>
        <v>1</v>
      </c>
      <c r="AL73" s="5" t="b">
        <f>AND(D73&gt;=zakresy_produkcyjne!D$2,D73&lt;=zakresy_produkcyjne!D$3)</f>
        <v>1</v>
      </c>
      <c r="AM73" s="5" t="b">
        <f>AND(E73&gt;=zakresy_produkcyjne!E$2,E73&lt;=zakresy_produkcyjne!E$3)</f>
        <v>1</v>
      </c>
      <c r="AN73" s="5" t="b">
        <f>AND(F73&gt;=zakresy_produkcyjne!F$2,F73&lt;=zakresy_produkcyjne!F$3)</f>
        <v>1</v>
      </c>
      <c r="AO73" s="5" t="b">
        <f>AND(G73&gt;=zakresy_produkcyjne!G$2,G73&lt;=zakresy_produkcyjne!G$3)</f>
        <v>1</v>
      </c>
      <c r="AP73" s="5" t="b">
        <f>AND(H73&gt;=zakresy_produkcyjne!H$2,H73&lt;=zakresy_produkcyjne!H$3)</f>
        <v>1</v>
      </c>
      <c r="AQ73" s="5" t="b">
        <f>AND(P73&gt;=zakresy_produkcyjne!I$2,P73&lt;=zakresy_produkcyjne!I$3)</f>
        <v>1</v>
      </c>
      <c r="AR73" s="5" t="b">
        <f>AND(Q73&gt;=zakresy_produkcyjne!J$2,Q73&lt;=zakresy_produkcyjne!J$3)</f>
        <v>1</v>
      </c>
      <c r="AS73" s="5" t="b">
        <f>AND(R73&gt;=zakresy_produkcyjne!K$2,R73&lt;=zakresy_produkcyjne!K$3)</f>
        <v>1</v>
      </c>
      <c r="AT73" s="5" t="b">
        <f>AND(S73&gt;=zakresy_produkcyjne!L$2,S73&lt;=zakresy_produkcyjne!L$3)</f>
        <v>1</v>
      </c>
      <c r="AU73" s="5" t="b">
        <f t="shared" si="16"/>
        <v>1</v>
      </c>
      <c r="AV73" s="5" t="b">
        <f t="shared" si="17"/>
        <v>1</v>
      </c>
      <c r="AW73" s="5" t="b">
        <f t="shared" si="18"/>
        <v>1</v>
      </c>
      <c r="AX73" s="5">
        <f>AJ73*zakresy_produkcyjne!B$4+AK73*zakresy_produkcyjne!C$4+AL73*zakresy_produkcyjne!D$4+AM73*zakresy_produkcyjne!E$4+AN73*zakresy_produkcyjne!F$4+AO73*zakresy_produkcyjne!G$4+AP73*zakresy_produkcyjne!H$4+AQ73*zakresy_produkcyjne!I$4+AR73*zakresy_produkcyjne!J$4+AS73*zakresy_produkcyjne!K$4+AT73*zakresy_produkcyjne!L$4</f>
        <v>66</v>
      </c>
      <c r="BE73" s="5">
        <v>100</v>
      </c>
      <c r="BK73" s="5">
        <f t="shared" si="19"/>
        <v>0</v>
      </c>
      <c r="BL73" s="5">
        <f t="shared" si="20"/>
        <v>0</v>
      </c>
      <c r="BM73" s="5">
        <f t="shared" si="21"/>
        <v>0</v>
      </c>
      <c r="BN73" s="5">
        <f t="shared" si="22"/>
        <v>0</v>
      </c>
      <c r="BO73" s="5">
        <f t="shared" si="23"/>
        <v>111</v>
      </c>
      <c r="BP73" s="5">
        <f t="shared" si="24"/>
        <v>0</v>
      </c>
      <c r="BQ73" s="5" t="b">
        <f>IF(T73&lt;&gt;"",POWER((#REF!*R73+#REF!)-T73,2))</f>
        <v>0</v>
      </c>
    </row>
    <row r="74" spans="1:69" ht="13.9" customHeight="1" x14ac:dyDescent="0.25">
      <c r="A74" s="45">
        <v>3.5</v>
      </c>
      <c r="B74" s="45">
        <v>2.5</v>
      </c>
      <c r="C74" s="45">
        <f t="shared" si="25"/>
        <v>4.3473333333333333</v>
      </c>
      <c r="D74" s="45">
        <v>0.3</v>
      </c>
      <c r="E74" s="46">
        <v>5.5E-2</v>
      </c>
      <c r="F74" s="45">
        <v>0.8</v>
      </c>
      <c r="G74" s="45">
        <v>0.95</v>
      </c>
      <c r="H74" s="46">
        <v>0.29099999999999998</v>
      </c>
      <c r="I74" s="45">
        <v>8.0000000000000002E-3</v>
      </c>
      <c r="J74" s="45">
        <v>4.2000000000000003E-2</v>
      </c>
      <c r="K74" s="47">
        <v>0</v>
      </c>
      <c r="L74" s="45">
        <v>0.05</v>
      </c>
      <c r="M74" s="47">
        <v>0</v>
      </c>
      <c r="N74" s="47">
        <v>0</v>
      </c>
      <c r="O74" s="46">
        <v>0.03</v>
      </c>
      <c r="P74" s="47">
        <v>860</v>
      </c>
      <c r="Q74" s="47">
        <v>60</v>
      </c>
      <c r="R74" s="47">
        <v>320</v>
      </c>
      <c r="S74" s="47">
        <v>180</v>
      </c>
      <c r="T74" s="48"/>
      <c r="U74" s="47"/>
      <c r="V74" s="47"/>
      <c r="W74" s="47"/>
      <c r="X74" s="47"/>
      <c r="Y74" s="49">
        <v>84</v>
      </c>
      <c r="Z74" s="50">
        <v>10</v>
      </c>
      <c r="AA74" s="51"/>
      <c r="AB74" s="51"/>
      <c r="AC74" s="51"/>
      <c r="AD74" s="51"/>
      <c r="AE74" s="51"/>
      <c r="AF74" s="51"/>
      <c r="AG74" s="5" t="b">
        <f t="shared" si="14"/>
        <v>0</v>
      </c>
      <c r="AH74" s="5">
        <v>25</v>
      </c>
      <c r="AI74" s="5">
        <f t="shared" si="15"/>
        <v>1</v>
      </c>
      <c r="AJ74" s="5" t="b">
        <f>AND(A74&gt;=zakresy_produkcyjne!B$2,A74&lt;=zakresy_produkcyjne!B$3)</f>
        <v>1</v>
      </c>
      <c r="AK74" s="5" t="b">
        <f>AND(B74&gt;=zakresy_produkcyjne!C$2,B74&lt;=zakresy_produkcyjne!C$3)</f>
        <v>1</v>
      </c>
      <c r="AL74" s="5" t="b">
        <f>AND(D74&gt;=zakresy_produkcyjne!D$2,D74&lt;=zakresy_produkcyjne!D$3)</f>
        <v>1</v>
      </c>
      <c r="AM74" s="5" t="b">
        <f>AND(E74&gt;=zakresy_produkcyjne!E$2,E74&lt;=zakresy_produkcyjne!E$3)</f>
        <v>1</v>
      </c>
      <c r="AN74" s="5" t="b">
        <f>AND(F74&gt;=zakresy_produkcyjne!F$2,F74&lt;=zakresy_produkcyjne!F$3)</f>
        <v>1</v>
      </c>
      <c r="AO74" s="5" t="b">
        <f>AND(G74&gt;=zakresy_produkcyjne!G$2,G74&lt;=zakresy_produkcyjne!G$3)</f>
        <v>1</v>
      </c>
      <c r="AP74" s="5" t="b">
        <f>AND(H74&gt;=zakresy_produkcyjne!H$2,H74&lt;=zakresy_produkcyjne!H$3)</f>
        <v>1</v>
      </c>
      <c r="AQ74" s="5" t="b">
        <f>AND(P74&gt;=zakresy_produkcyjne!I$2,P74&lt;=zakresy_produkcyjne!I$3)</f>
        <v>1</v>
      </c>
      <c r="AR74" s="5" t="b">
        <f>AND(Q74&gt;=zakresy_produkcyjne!J$2,Q74&lt;=zakresy_produkcyjne!J$3)</f>
        <v>1</v>
      </c>
      <c r="AS74" s="5" t="b">
        <f>AND(R74&gt;=zakresy_produkcyjne!K$2,R74&lt;=zakresy_produkcyjne!K$3)</f>
        <v>1</v>
      </c>
      <c r="AT74" s="5" t="b">
        <f>AND(S74&gt;=zakresy_produkcyjne!L$2,S74&lt;=zakresy_produkcyjne!L$3)</f>
        <v>1</v>
      </c>
      <c r="AU74" s="5" t="b">
        <f t="shared" si="16"/>
        <v>1</v>
      </c>
      <c r="AV74" s="5" t="b">
        <f t="shared" si="17"/>
        <v>1</v>
      </c>
      <c r="AW74" s="5" t="b">
        <f t="shared" si="18"/>
        <v>1</v>
      </c>
      <c r="AX74" s="5">
        <f>AJ74*zakresy_produkcyjne!B$4+AK74*zakresy_produkcyjne!C$4+AL74*zakresy_produkcyjne!D$4+AM74*zakresy_produkcyjne!E$4+AN74*zakresy_produkcyjne!F$4+AO74*zakresy_produkcyjne!G$4+AP74*zakresy_produkcyjne!H$4+AQ74*zakresy_produkcyjne!I$4+AR74*zakresy_produkcyjne!J$4+AS74*zakresy_produkcyjne!K$4+AT74*zakresy_produkcyjne!L$4</f>
        <v>66</v>
      </c>
      <c r="BE74" s="5">
        <v>100</v>
      </c>
      <c r="BK74" s="5">
        <f t="shared" si="19"/>
        <v>0</v>
      </c>
      <c r="BL74" s="5">
        <f t="shared" si="20"/>
        <v>0</v>
      </c>
      <c r="BM74" s="5">
        <f t="shared" si="21"/>
        <v>0</v>
      </c>
      <c r="BN74" s="5">
        <f t="shared" si="22"/>
        <v>0</v>
      </c>
      <c r="BO74" s="5">
        <f t="shared" si="23"/>
        <v>84</v>
      </c>
      <c r="BP74" s="5">
        <f t="shared" si="24"/>
        <v>0</v>
      </c>
      <c r="BQ74" s="5" t="b">
        <f>IF(T74&lt;&gt;"",POWER((#REF!*R74+#REF!)-T74,2))</f>
        <v>0</v>
      </c>
    </row>
    <row r="75" spans="1:69" ht="13.9" customHeight="1" x14ac:dyDescent="0.25">
      <c r="A75" s="45">
        <v>3.5</v>
      </c>
      <c r="B75" s="45">
        <v>2.5</v>
      </c>
      <c r="C75" s="45">
        <f t="shared" si="25"/>
        <v>4.3473333333333333</v>
      </c>
      <c r="D75" s="45">
        <v>0.3</v>
      </c>
      <c r="E75" s="46">
        <v>5.5E-2</v>
      </c>
      <c r="F75" s="45">
        <v>0.8</v>
      </c>
      <c r="G75" s="45">
        <v>0.95</v>
      </c>
      <c r="H75" s="46">
        <v>0.29099999999999998</v>
      </c>
      <c r="I75" s="45">
        <v>8.0000000000000002E-3</v>
      </c>
      <c r="J75" s="45">
        <v>4.2000000000000003E-2</v>
      </c>
      <c r="K75" s="47">
        <v>0</v>
      </c>
      <c r="L75" s="45">
        <v>0.05</v>
      </c>
      <c r="M75" s="47">
        <v>0</v>
      </c>
      <c r="N75" s="47">
        <v>0</v>
      </c>
      <c r="O75" s="46">
        <v>0.03</v>
      </c>
      <c r="P75" s="47">
        <v>860</v>
      </c>
      <c r="Q75" s="47">
        <v>60</v>
      </c>
      <c r="R75" s="47">
        <v>320</v>
      </c>
      <c r="S75" s="47">
        <v>300</v>
      </c>
      <c r="T75" s="48"/>
      <c r="U75" s="47"/>
      <c r="V75" s="47"/>
      <c r="W75" s="47"/>
      <c r="X75" s="47"/>
      <c r="Y75" s="49">
        <v>93</v>
      </c>
      <c r="Z75" s="50">
        <v>10</v>
      </c>
      <c r="AA75" s="51"/>
      <c r="AB75" s="51"/>
      <c r="AC75" s="51"/>
      <c r="AD75" s="51"/>
      <c r="AE75" s="51"/>
      <c r="AF75" s="51"/>
      <c r="AG75" s="5" t="b">
        <f t="shared" si="14"/>
        <v>0</v>
      </c>
      <c r="AH75" s="5">
        <v>25</v>
      </c>
      <c r="AI75" s="5">
        <f t="shared" si="15"/>
        <v>1</v>
      </c>
      <c r="AJ75" s="5" t="b">
        <f>AND(A75&gt;=zakresy_produkcyjne!B$2,A75&lt;=zakresy_produkcyjne!B$3)</f>
        <v>1</v>
      </c>
      <c r="AK75" s="5" t="b">
        <f>AND(B75&gt;=zakresy_produkcyjne!C$2,B75&lt;=zakresy_produkcyjne!C$3)</f>
        <v>1</v>
      </c>
      <c r="AL75" s="5" t="b">
        <f>AND(D75&gt;=zakresy_produkcyjne!D$2,D75&lt;=zakresy_produkcyjne!D$3)</f>
        <v>1</v>
      </c>
      <c r="AM75" s="5" t="b">
        <f>AND(E75&gt;=zakresy_produkcyjne!E$2,E75&lt;=zakresy_produkcyjne!E$3)</f>
        <v>1</v>
      </c>
      <c r="AN75" s="5" t="b">
        <f>AND(F75&gt;=zakresy_produkcyjne!F$2,F75&lt;=zakresy_produkcyjne!F$3)</f>
        <v>1</v>
      </c>
      <c r="AO75" s="5" t="b">
        <f>AND(G75&gt;=zakresy_produkcyjne!G$2,G75&lt;=zakresy_produkcyjne!G$3)</f>
        <v>1</v>
      </c>
      <c r="AP75" s="5" t="b">
        <f>AND(H75&gt;=zakresy_produkcyjne!H$2,H75&lt;=zakresy_produkcyjne!H$3)</f>
        <v>1</v>
      </c>
      <c r="AQ75" s="5" t="b">
        <f>AND(P75&gt;=zakresy_produkcyjne!I$2,P75&lt;=zakresy_produkcyjne!I$3)</f>
        <v>1</v>
      </c>
      <c r="AR75" s="5" t="b">
        <f>AND(Q75&gt;=zakresy_produkcyjne!J$2,Q75&lt;=zakresy_produkcyjne!J$3)</f>
        <v>1</v>
      </c>
      <c r="AS75" s="5" t="b">
        <f>AND(R75&gt;=zakresy_produkcyjne!K$2,R75&lt;=zakresy_produkcyjne!K$3)</f>
        <v>1</v>
      </c>
      <c r="AT75" s="5" t="b">
        <f>AND(S75&gt;=zakresy_produkcyjne!L$2,S75&lt;=zakresy_produkcyjne!L$3)</f>
        <v>0</v>
      </c>
      <c r="AU75" s="5" t="b">
        <f t="shared" si="16"/>
        <v>1</v>
      </c>
      <c r="AV75" s="5" t="b">
        <f t="shared" si="17"/>
        <v>0</v>
      </c>
      <c r="AW75" s="5" t="b">
        <f t="shared" si="18"/>
        <v>0</v>
      </c>
      <c r="AX75" s="5">
        <f>AJ75*zakresy_produkcyjne!B$4+AK75*zakresy_produkcyjne!C$4+AL75*zakresy_produkcyjne!D$4+AM75*zakresy_produkcyjne!E$4+AN75*zakresy_produkcyjne!F$4+AO75*zakresy_produkcyjne!G$4+AP75*zakresy_produkcyjne!H$4+AQ75*zakresy_produkcyjne!I$4+AR75*zakresy_produkcyjne!J$4+AS75*zakresy_produkcyjne!K$4+AT75*zakresy_produkcyjne!L$4</f>
        <v>56</v>
      </c>
      <c r="BE75" s="5">
        <v>100</v>
      </c>
      <c r="BK75" s="5">
        <f t="shared" si="19"/>
        <v>0</v>
      </c>
      <c r="BL75" s="5">
        <f t="shared" si="20"/>
        <v>0</v>
      </c>
      <c r="BM75" s="5">
        <f t="shared" si="21"/>
        <v>0</v>
      </c>
      <c r="BN75" s="5">
        <f t="shared" si="22"/>
        <v>0</v>
      </c>
      <c r="BO75" s="5">
        <f t="shared" si="23"/>
        <v>93</v>
      </c>
      <c r="BP75" s="5">
        <f t="shared" si="24"/>
        <v>0</v>
      </c>
      <c r="BQ75" s="5" t="b">
        <f>IF(T75&lt;&gt;"",POWER((#REF!*R75+#REF!)-T75,2))</f>
        <v>0</v>
      </c>
    </row>
    <row r="76" spans="1:69" ht="13.9" customHeight="1" x14ac:dyDescent="0.25">
      <c r="A76" s="45">
        <v>3.5</v>
      </c>
      <c r="B76" s="45">
        <v>2.5</v>
      </c>
      <c r="C76" s="45">
        <f t="shared" si="25"/>
        <v>4.3473333333333333</v>
      </c>
      <c r="D76" s="45">
        <v>0.3</v>
      </c>
      <c r="E76" s="46">
        <v>5.5E-2</v>
      </c>
      <c r="F76" s="45">
        <v>0.8</v>
      </c>
      <c r="G76" s="45">
        <v>0.95</v>
      </c>
      <c r="H76" s="46">
        <v>0.29099999999999998</v>
      </c>
      <c r="I76" s="45">
        <v>8.0000000000000002E-3</v>
      </c>
      <c r="J76" s="45">
        <v>4.2000000000000003E-2</v>
      </c>
      <c r="K76" s="47">
        <v>0</v>
      </c>
      <c r="L76" s="45">
        <v>0.05</v>
      </c>
      <c r="M76" s="47">
        <v>0</v>
      </c>
      <c r="N76" s="47">
        <v>0</v>
      </c>
      <c r="O76" s="46">
        <v>0.03</v>
      </c>
      <c r="P76" s="47">
        <v>860</v>
      </c>
      <c r="Q76" s="47">
        <v>60</v>
      </c>
      <c r="R76" s="47">
        <v>400</v>
      </c>
      <c r="S76" s="47">
        <v>60</v>
      </c>
      <c r="T76" s="48"/>
      <c r="U76" s="47"/>
      <c r="V76" s="47"/>
      <c r="W76" s="47"/>
      <c r="X76" s="47"/>
      <c r="Y76" s="49">
        <v>12.5</v>
      </c>
      <c r="Z76" s="50">
        <v>10</v>
      </c>
      <c r="AA76" s="51"/>
      <c r="AB76" s="51"/>
      <c r="AC76" s="51"/>
      <c r="AD76" s="51"/>
      <c r="AE76" s="51"/>
      <c r="AF76" s="51"/>
      <c r="AG76" s="5" t="b">
        <f t="shared" si="14"/>
        <v>0</v>
      </c>
      <c r="AH76" s="5">
        <v>25</v>
      </c>
      <c r="AI76" s="5">
        <f t="shared" si="15"/>
        <v>1</v>
      </c>
      <c r="AJ76" s="5" t="b">
        <f>AND(A76&gt;=zakresy_produkcyjne!B$2,A76&lt;=zakresy_produkcyjne!B$3)</f>
        <v>1</v>
      </c>
      <c r="AK76" s="5" t="b">
        <f>AND(B76&gt;=zakresy_produkcyjne!C$2,B76&lt;=zakresy_produkcyjne!C$3)</f>
        <v>1</v>
      </c>
      <c r="AL76" s="5" t="b">
        <f>AND(D76&gt;=zakresy_produkcyjne!D$2,D76&lt;=zakresy_produkcyjne!D$3)</f>
        <v>1</v>
      </c>
      <c r="AM76" s="5" t="b">
        <f>AND(E76&gt;=zakresy_produkcyjne!E$2,E76&lt;=zakresy_produkcyjne!E$3)</f>
        <v>1</v>
      </c>
      <c r="AN76" s="5" t="b">
        <f>AND(F76&gt;=zakresy_produkcyjne!F$2,F76&lt;=zakresy_produkcyjne!F$3)</f>
        <v>1</v>
      </c>
      <c r="AO76" s="5" t="b">
        <f>AND(G76&gt;=zakresy_produkcyjne!G$2,G76&lt;=zakresy_produkcyjne!G$3)</f>
        <v>1</v>
      </c>
      <c r="AP76" s="5" t="b">
        <f>AND(H76&gt;=zakresy_produkcyjne!H$2,H76&lt;=zakresy_produkcyjne!H$3)</f>
        <v>1</v>
      </c>
      <c r="AQ76" s="5" t="b">
        <f>AND(P76&gt;=zakresy_produkcyjne!I$2,P76&lt;=zakresy_produkcyjne!I$3)</f>
        <v>1</v>
      </c>
      <c r="AR76" s="5" t="b">
        <f>AND(Q76&gt;=zakresy_produkcyjne!J$2,Q76&lt;=zakresy_produkcyjne!J$3)</f>
        <v>1</v>
      </c>
      <c r="AS76" s="5" t="b">
        <f>AND(R76&gt;=zakresy_produkcyjne!K$2,R76&lt;=zakresy_produkcyjne!K$3)</f>
        <v>1</v>
      </c>
      <c r="AT76" s="5" t="b">
        <f>AND(S76&gt;=zakresy_produkcyjne!L$2,S76&lt;=zakresy_produkcyjne!L$3)</f>
        <v>1</v>
      </c>
      <c r="AU76" s="5" t="b">
        <f t="shared" si="16"/>
        <v>1</v>
      </c>
      <c r="AV76" s="5" t="b">
        <f t="shared" si="17"/>
        <v>1</v>
      </c>
      <c r="AW76" s="5" t="b">
        <f t="shared" si="18"/>
        <v>1</v>
      </c>
      <c r="AX76" s="5">
        <f>AJ76*zakresy_produkcyjne!B$4+AK76*zakresy_produkcyjne!C$4+AL76*zakresy_produkcyjne!D$4+AM76*zakresy_produkcyjne!E$4+AN76*zakresy_produkcyjne!F$4+AO76*zakresy_produkcyjne!G$4+AP76*zakresy_produkcyjne!H$4+AQ76*zakresy_produkcyjne!I$4+AR76*zakresy_produkcyjne!J$4+AS76*zakresy_produkcyjne!K$4+AT76*zakresy_produkcyjne!L$4</f>
        <v>66</v>
      </c>
      <c r="BE76" s="5">
        <v>100</v>
      </c>
      <c r="BK76" s="5">
        <f t="shared" si="19"/>
        <v>0</v>
      </c>
      <c r="BL76" s="5">
        <f t="shared" si="20"/>
        <v>0</v>
      </c>
      <c r="BM76" s="5">
        <f t="shared" si="21"/>
        <v>0</v>
      </c>
      <c r="BN76" s="5">
        <f t="shared" si="22"/>
        <v>0</v>
      </c>
      <c r="BO76" s="5">
        <f t="shared" si="23"/>
        <v>12.5</v>
      </c>
      <c r="BP76" s="5">
        <f t="shared" si="24"/>
        <v>0</v>
      </c>
      <c r="BQ76" s="5" t="b">
        <f>IF(T76&lt;&gt;"",POWER((#REF!*R76+#REF!)-T76,2))</f>
        <v>0</v>
      </c>
    </row>
    <row r="77" spans="1:69" ht="13.9" customHeight="1" x14ac:dyDescent="0.25">
      <c r="A77" s="45">
        <v>3.5</v>
      </c>
      <c r="B77" s="45">
        <v>2.5</v>
      </c>
      <c r="C77" s="45">
        <f t="shared" si="25"/>
        <v>4.3473333333333333</v>
      </c>
      <c r="D77" s="45">
        <v>0.3</v>
      </c>
      <c r="E77" s="46">
        <v>5.5E-2</v>
      </c>
      <c r="F77" s="45">
        <v>0.8</v>
      </c>
      <c r="G77" s="45">
        <v>0.95</v>
      </c>
      <c r="H77" s="46">
        <v>0.29099999999999998</v>
      </c>
      <c r="I77" s="45">
        <v>8.0000000000000002E-3</v>
      </c>
      <c r="J77" s="45">
        <v>4.2000000000000003E-2</v>
      </c>
      <c r="K77" s="47">
        <v>0</v>
      </c>
      <c r="L77" s="45">
        <v>0.05</v>
      </c>
      <c r="M77" s="47">
        <v>0</v>
      </c>
      <c r="N77" s="47">
        <v>0</v>
      </c>
      <c r="O77" s="46">
        <v>0.03</v>
      </c>
      <c r="P77" s="47">
        <v>860</v>
      </c>
      <c r="Q77" s="47">
        <v>60</v>
      </c>
      <c r="R77" s="47">
        <v>400</v>
      </c>
      <c r="S77" s="47">
        <v>120</v>
      </c>
      <c r="T77" s="48"/>
      <c r="U77" s="47"/>
      <c r="V77" s="47"/>
      <c r="W77" s="47"/>
      <c r="X77" s="47"/>
      <c r="Y77" s="49">
        <v>16.2</v>
      </c>
      <c r="Z77" s="50">
        <v>10</v>
      </c>
      <c r="AA77" s="51"/>
      <c r="AB77" s="51"/>
      <c r="AC77" s="51"/>
      <c r="AD77" s="51"/>
      <c r="AE77" s="51"/>
      <c r="AF77" s="51"/>
      <c r="AG77" s="5" t="b">
        <f t="shared" si="14"/>
        <v>0</v>
      </c>
      <c r="AH77" s="5">
        <v>25</v>
      </c>
      <c r="AI77" s="5">
        <f t="shared" si="15"/>
        <v>1</v>
      </c>
      <c r="AJ77" s="5" t="b">
        <f>AND(A77&gt;=zakresy_produkcyjne!B$2,A77&lt;=zakresy_produkcyjne!B$3)</f>
        <v>1</v>
      </c>
      <c r="AK77" s="5" t="b">
        <f>AND(B77&gt;=zakresy_produkcyjne!C$2,B77&lt;=zakresy_produkcyjne!C$3)</f>
        <v>1</v>
      </c>
      <c r="AL77" s="5" t="b">
        <f>AND(D77&gt;=zakresy_produkcyjne!D$2,D77&lt;=zakresy_produkcyjne!D$3)</f>
        <v>1</v>
      </c>
      <c r="AM77" s="5" t="b">
        <f>AND(E77&gt;=zakresy_produkcyjne!E$2,E77&lt;=zakresy_produkcyjne!E$3)</f>
        <v>1</v>
      </c>
      <c r="AN77" s="5" t="b">
        <f>AND(F77&gt;=zakresy_produkcyjne!F$2,F77&lt;=zakresy_produkcyjne!F$3)</f>
        <v>1</v>
      </c>
      <c r="AO77" s="5" t="b">
        <f>AND(G77&gt;=zakresy_produkcyjne!G$2,G77&lt;=zakresy_produkcyjne!G$3)</f>
        <v>1</v>
      </c>
      <c r="AP77" s="5" t="b">
        <f>AND(H77&gt;=zakresy_produkcyjne!H$2,H77&lt;=zakresy_produkcyjne!H$3)</f>
        <v>1</v>
      </c>
      <c r="AQ77" s="5" t="b">
        <f>AND(P77&gt;=zakresy_produkcyjne!I$2,P77&lt;=zakresy_produkcyjne!I$3)</f>
        <v>1</v>
      </c>
      <c r="AR77" s="5" t="b">
        <f>AND(Q77&gt;=zakresy_produkcyjne!J$2,Q77&lt;=zakresy_produkcyjne!J$3)</f>
        <v>1</v>
      </c>
      <c r="AS77" s="5" t="b">
        <f>AND(R77&gt;=zakresy_produkcyjne!K$2,R77&lt;=zakresy_produkcyjne!K$3)</f>
        <v>1</v>
      </c>
      <c r="AT77" s="5" t="b">
        <f>AND(S77&gt;=zakresy_produkcyjne!L$2,S77&lt;=zakresy_produkcyjne!L$3)</f>
        <v>1</v>
      </c>
      <c r="AU77" s="5" t="b">
        <f t="shared" si="16"/>
        <v>1</v>
      </c>
      <c r="AV77" s="5" t="b">
        <f t="shared" si="17"/>
        <v>1</v>
      </c>
      <c r="AW77" s="5" t="b">
        <f t="shared" si="18"/>
        <v>1</v>
      </c>
      <c r="AX77" s="5">
        <f>AJ77*zakresy_produkcyjne!B$4+AK77*zakresy_produkcyjne!C$4+AL77*zakresy_produkcyjne!D$4+AM77*zakresy_produkcyjne!E$4+AN77*zakresy_produkcyjne!F$4+AO77*zakresy_produkcyjne!G$4+AP77*zakresy_produkcyjne!H$4+AQ77*zakresy_produkcyjne!I$4+AR77*zakresy_produkcyjne!J$4+AS77*zakresy_produkcyjne!K$4+AT77*zakresy_produkcyjne!L$4</f>
        <v>66</v>
      </c>
      <c r="BE77" s="5">
        <v>100</v>
      </c>
      <c r="BK77" s="5">
        <f t="shared" si="19"/>
        <v>0</v>
      </c>
      <c r="BL77" s="5">
        <f t="shared" si="20"/>
        <v>0</v>
      </c>
      <c r="BM77" s="5">
        <f t="shared" si="21"/>
        <v>0</v>
      </c>
      <c r="BN77" s="5">
        <f t="shared" si="22"/>
        <v>0</v>
      </c>
      <c r="BO77" s="5">
        <f t="shared" si="23"/>
        <v>16.2</v>
      </c>
      <c r="BP77" s="5">
        <f t="shared" si="24"/>
        <v>0</v>
      </c>
      <c r="BQ77" s="5" t="b">
        <f>IF(T77&lt;&gt;"",POWER((#REF!*R77+#REF!)-T77,2))</f>
        <v>0</v>
      </c>
    </row>
    <row r="78" spans="1:69" ht="13.9" customHeight="1" x14ac:dyDescent="0.25">
      <c r="A78" s="45">
        <v>3.5</v>
      </c>
      <c r="B78" s="45">
        <v>2.5</v>
      </c>
      <c r="C78" s="45">
        <f t="shared" si="25"/>
        <v>4.3473333333333333</v>
      </c>
      <c r="D78" s="45">
        <v>0.3</v>
      </c>
      <c r="E78" s="46">
        <v>5.5E-2</v>
      </c>
      <c r="F78" s="45">
        <v>0.8</v>
      </c>
      <c r="G78" s="45">
        <v>0.95</v>
      </c>
      <c r="H78" s="46">
        <v>0.29099999999999998</v>
      </c>
      <c r="I78" s="45">
        <v>8.0000000000000002E-3</v>
      </c>
      <c r="J78" s="45">
        <v>4.2000000000000003E-2</v>
      </c>
      <c r="K78" s="47">
        <v>0</v>
      </c>
      <c r="L78" s="45">
        <v>0.05</v>
      </c>
      <c r="M78" s="47">
        <v>0</v>
      </c>
      <c r="N78" s="47">
        <v>0</v>
      </c>
      <c r="O78" s="46">
        <v>0.03</v>
      </c>
      <c r="P78" s="47">
        <v>860</v>
      </c>
      <c r="Q78" s="47">
        <v>60</v>
      </c>
      <c r="R78" s="47">
        <v>400</v>
      </c>
      <c r="S78" s="47">
        <v>150</v>
      </c>
      <c r="T78" s="48"/>
      <c r="U78" s="47"/>
      <c r="V78" s="47"/>
      <c r="W78" s="47"/>
      <c r="X78" s="47"/>
      <c r="Y78" s="49">
        <v>16.2</v>
      </c>
      <c r="Z78" s="50">
        <v>10</v>
      </c>
      <c r="AA78" s="51"/>
      <c r="AB78" s="51"/>
      <c r="AC78" s="51"/>
      <c r="AD78" s="51"/>
      <c r="AE78" s="51"/>
      <c r="AF78" s="51"/>
      <c r="AG78" s="5" t="b">
        <f t="shared" si="14"/>
        <v>0</v>
      </c>
      <c r="AH78" s="5">
        <v>25</v>
      </c>
      <c r="AI78" s="5">
        <f t="shared" si="15"/>
        <v>1</v>
      </c>
      <c r="AJ78" s="5" t="b">
        <f>AND(A78&gt;=zakresy_produkcyjne!B$2,A78&lt;=zakresy_produkcyjne!B$3)</f>
        <v>1</v>
      </c>
      <c r="AK78" s="5" t="b">
        <f>AND(B78&gt;=zakresy_produkcyjne!C$2,B78&lt;=zakresy_produkcyjne!C$3)</f>
        <v>1</v>
      </c>
      <c r="AL78" s="5" t="b">
        <f>AND(D78&gt;=zakresy_produkcyjne!D$2,D78&lt;=zakresy_produkcyjne!D$3)</f>
        <v>1</v>
      </c>
      <c r="AM78" s="5" t="b">
        <f>AND(E78&gt;=zakresy_produkcyjne!E$2,E78&lt;=zakresy_produkcyjne!E$3)</f>
        <v>1</v>
      </c>
      <c r="AN78" s="5" t="b">
        <f>AND(F78&gt;=zakresy_produkcyjne!F$2,F78&lt;=zakresy_produkcyjne!F$3)</f>
        <v>1</v>
      </c>
      <c r="AO78" s="5" t="b">
        <f>AND(G78&gt;=zakresy_produkcyjne!G$2,G78&lt;=zakresy_produkcyjne!G$3)</f>
        <v>1</v>
      </c>
      <c r="AP78" s="5" t="b">
        <f>AND(H78&gt;=zakresy_produkcyjne!H$2,H78&lt;=zakresy_produkcyjne!H$3)</f>
        <v>1</v>
      </c>
      <c r="AQ78" s="5" t="b">
        <f>AND(P78&gt;=zakresy_produkcyjne!I$2,P78&lt;=zakresy_produkcyjne!I$3)</f>
        <v>1</v>
      </c>
      <c r="AR78" s="5" t="b">
        <f>AND(Q78&gt;=zakresy_produkcyjne!J$2,Q78&lt;=zakresy_produkcyjne!J$3)</f>
        <v>1</v>
      </c>
      <c r="AS78" s="5" t="b">
        <f>AND(R78&gt;=zakresy_produkcyjne!K$2,R78&lt;=zakresy_produkcyjne!K$3)</f>
        <v>1</v>
      </c>
      <c r="AT78" s="5" t="b">
        <f>AND(S78&gt;=zakresy_produkcyjne!L$2,S78&lt;=zakresy_produkcyjne!L$3)</f>
        <v>1</v>
      </c>
      <c r="AU78" s="5" t="b">
        <f t="shared" si="16"/>
        <v>1</v>
      </c>
      <c r="AV78" s="5" t="b">
        <f t="shared" si="17"/>
        <v>1</v>
      </c>
      <c r="AW78" s="5" t="b">
        <f t="shared" si="18"/>
        <v>1</v>
      </c>
      <c r="AX78" s="5">
        <f>AJ78*zakresy_produkcyjne!B$4+AK78*zakresy_produkcyjne!C$4+AL78*zakresy_produkcyjne!D$4+AM78*zakresy_produkcyjne!E$4+AN78*zakresy_produkcyjne!F$4+AO78*zakresy_produkcyjne!G$4+AP78*zakresy_produkcyjne!H$4+AQ78*zakresy_produkcyjne!I$4+AR78*zakresy_produkcyjne!J$4+AS78*zakresy_produkcyjne!K$4+AT78*zakresy_produkcyjne!L$4</f>
        <v>66</v>
      </c>
      <c r="BE78" s="5">
        <v>100</v>
      </c>
      <c r="BK78" s="5">
        <f t="shared" si="19"/>
        <v>0</v>
      </c>
      <c r="BL78" s="5">
        <f t="shared" si="20"/>
        <v>0</v>
      </c>
      <c r="BM78" s="5">
        <f t="shared" si="21"/>
        <v>0</v>
      </c>
      <c r="BN78" s="5">
        <f t="shared" si="22"/>
        <v>0</v>
      </c>
      <c r="BO78" s="5">
        <f t="shared" si="23"/>
        <v>16.2</v>
      </c>
      <c r="BP78" s="5">
        <f t="shared" si="24"/>
        <v>0</v>
      </c>
      <c r="BQ78" s="5" t="b">
        <f>IF(T78&lt;&gt;"",POWER((#REF!*R78+#REF!)-T78,2))</f>
        <v>0</v>
      </c>
    </row>
    <row r="79" spans="1:69" ht="13.9" customHeight="1" x14ac:dyDescent="0.25">
      <c r="A79" s="45">
        <v>3.5</v>
      </c>
      <c r="B79" s="45">
        <v>2.5</v>
      </c>
      <c r="C79" s="45">
        <f t="shared" si="25"/>
        <v>4.3473333333333333</v>
      </c>
      <c r="D79" s="45">
        <v>0.3</v>
      </c>
      <c r="E79" s="46">
        <v>5.5E-2</v>
      </c>
      <c r="F79" s="45">
        <v>0.8</v>
      </c>
      <c r="G79" s="45">
        <v>0.95</v>
      </c>
      <c r="H79" s="46">
        <v>0.29099999999999998</v>
      </c>
      <c r="I79" s="45">
        <v>8.0000000000000002E-3</v>
      </c>
      <c r="J79" s="45">
        <v>4.2000000000000003E-2</v>
      </c>
      <c r="K79" s="47">
        <v>0</v>
      </c>
      <c r="L79" s="45">
        <v>0.05</v>
      </c>
      <c r="M79" s="47">
        <v>0</v>
      </c>
      <c r="N79" s="47">
        <v>0</v>
      </c>
      <c r="O79" s="46">
        <v>0.03</v>
      </c>
      <c r="P79" s="47">
        <v>860</v>
      </c>
      <c r="Q79" s="47">
        <v>60</v>
      </c>
      <c r="R79" s="47">
        <v>400</v>
      </c>
      <c r="S79" s="47">
        <v>180</v>
      </c>
      <c r="T79" s="48"/>
      <c r="U79" s="47"/>
      <c r="V79" s="47"/>
      <c r="W79" s="47"/>
      <c r="X79" s="47"/>
      <c r="Y79" s="49">
        <v>16.2</v>
      </c>
      <c r="Z79" s="50">
        <v>10</v>
      </c>
      <c r="AA79" s="51"/>
      <c r="AB79" s="51"/>
      <c r="AC79" s="51"/>
      <c r="AD79" s="51"/>
      <c r="AE79" s="51"/>
      <c r="AF79" s="51"/>
      <c r="AG79" s="5" t="b">
        <f t="shared" si="14"/>
        <v>0</v>
      </c>
      <c r="AH79" s="5">
        <v>25</v>
      </c>
      <c r="AI79" s="5">
        <f t="shared" si="15"/>
        <v>1</v>
      </c>
      <c r="AJ79" s="5" t="b">
        <f>AND(A79&gt;=zakresy_produkcyjne!B$2,A79&lt;=zakresy_produkcyjne!B$3)</f>
        <v>1</v>
      </c>
      <c r="AK79" s="5" t="b">
        <f>AND(B79&gt;=zakresy_produkcyjne!C$2,B79&lt;=zakresy_produkcyjne!C$3)</f>
        <v>1</v>
      </c>
      <c r="AL79" s="5" t="b">
        <f>AND(D79&gt;=zakresy_produkcyjne!D$2,D79&lt;=zakresy_produkcyjne!D$3)</f>
        <v>1</v>
      </c>
      <c r="AM79" s="5" t="b">
        <f>AND(E79&gt;=zakresy_produkcyjne!E$2,E79&lt;=zakresy_produkcyjne!E$3)</f>
        <v>1</v>
      </c>
      <c r="AN79" s="5" t="b">
        <f>AND(F79&gt;=zakresy_produkcyjne!F$2,F79&lt;=zakresy_produkcyjne!F$3)</f>
        <v>1</v>
      </c>
      <c r="AO79" s="5" t="b">
        <f>AND(G79&gt;=zakresy_produkcyjne!G$2,G79&lt;=zakresy_produkcyjne!G$3)</f>
        <v>1</v>
      </c>
      <c r="AP79" s="5" t="b">
        <f>AND(H79&gt;=zakresy_produkcyjne!H$2,H79&lt;=zakresy_produkcyjne!H$3)</f>
        <v>1</v>
      </c>
      <c r="AQ79" s="5" t="b">
        <f>AND(P79&gt;=zakresy_produkcyjne!I$2,P79&lt;=zakresy_produkcyjne!I$3)</f>
        <v>1</v>
      </c>
      <c r="AR79" s="5" t="b">
        <f>AND(Q79&gt;=zakresy_produkcyjne!J$2,Q79&lt;=zakresy_produkcyjne!J$3)</f>
        <v>1</v>
      </c>
      <c r="AS79" s="5" t="b">
        <f>AND(R79&gt;=zakresy_produkcyjne!K$2,R79&lt;=zakresy_produkcyjne!K$3)</f>
        <v>1</v>
      </c>
      <c r="AT79" s="5" t="b">
        <f>AND(S79&gt;=zakresy_produkcyjne!L$2,S79&lt;=zakresy_produkcyjne!L$3)</f>
        <v>1</v>
      </c>
      <c r="AU79" s="5" t="b">
        <f t="shared" si="16"/>
        <v>1</v>
      </c>
      <c r="AV79" s="5" t="b">
        <f t="shared" si="17"/>
        <v>1</v>
      </c>
      <c r="AW79" s="5" t="b">
        <f t="shared" si="18"/>
        <v>1</v>
      </c>
      <c r="AX79" s="5">
        <f>AJ79*zakresy_produkcyjne!B$4+AK79*zakresy_produkcyjne!C$4+AL79*zakresy_produkcyjne!D$4+AM79*zakresy_produkcyjne!E$4+AN79*zakresy_produkcyjne!F$4+AO79*zakresy_produkcyjne!G$4+AP79*zakresy_produkcyjne!H$4+AQ79*zakresy_produkcyjne!I$4+AR79*zakresy_produkcyjne!J$4+AS79*zakresy_produkcyjne!K$4+AT79*zakresy_produkcyjne!L$4</f>
        <v>66</v>
      </c>
      <c r="BE79" s="5">
        <v>100</v>
      </c>
      <c r="BK79" s="5">
        <f t="shared" si="19"/>
        <v>0</v>
      </c>
      <c r="BL79" s="5">
        <f t="shared" si="20"/>
        <v>0</v>
      </c>
      <c r="BM79" s="5">
        <f t="shared" si="21"/>
        <v>0</v>
      </c>
      <c r="BN79" s="5">
        <f t="shared" si="22"/>
        <v>0</v>
      </c>
      <c r="BO79" s="5">
        <f t="shared" si="23"/>
        <v>16.2</v>
      </c>
      <c r="BP79" s="5">
        <f t="shared" si="24"/>
        <v>0</v>
      </c>
      <c r="BQ79" s="5" t="b">
        <f>IF(T79&lt;&gt;"",POWER((#REF!*R79+#REF!)-T79,2))</f>
        <v>0</v>
      </c>
    </row>
    <row r="80" spans="1:69" ht="13.9" customHeight="1" x14ac:dyDescent="0.25">
      <c r="A80" s="52">
        <v>3.5</v>
      </c>
      <c r="B80" s="52">
        <v>2.5</v>
      </c>
      <c r="C80" s="52">
        <f t="shared" si="25"/>
        <v>4.3473333333333333</v>
      </c>
      <c r="D80" s="52">
        <v>0.3</v>
      </c>
      <c r="E80" s="53">
        <v>5.5E-2</v>
      </c>
      <c r="F80" s="52">
        <v>0.8</v>
      </c>
      <c r="G80" s="52">
        <v>0.95</v>
      </c>
      <c r="H80" s="53">
        <v>0.29099999999999998</v>
      </c>
      <c r="I80" s="52">
        <v>8.0000000000000002E-3</v>
      </c>
      <c r="J80" s="52">
        <v>4.2000000000000003E-2</v>
      </c>
      <c r="K80" s="54">
        <v>0</v>
      </c>
      <c r="L80" s="52">
        <v>0.05</v>
      </c>
      <c r="M80" s="54">
        <v>0</v>
      </c>
      <c r="N80" s="54">
        <v>0</v>
      </c>
      <c r="O80" s="53">
        <v>0.03</v>
      </c>
      <c r="P80" s="54">
        <v>860</v>
      </c>
      <c r="Q80" s="54">
        <v>60</v>
      </c>
      <c r="R80" s="54">
        <v>400</v>
      </c>
      <c r="S80" s="54">
        <v>300</v>
      </c>
      <c r="T80" s="55"/>
      <c r="U80" s="54"/>
      <c r="V80" s="54"/>
      <c r="W80" s="54"/>
      <c r="X80" s="54"/>
      <c r="Y80" s="56">
        <v>17</v>
      </c>
      <c r="Z80" s="50">
        <v>10</v>
      </c>
      <c r="AA80" s="51"/>
      <c r="AB80" s="51"/>
      <c r="AC80" s="51"/>
      <c r="AD80" s="51"/>
      <c r="AE80" s="51"/>
      <c r="AF80" s="51"/>
      <c r="AG80" s="5" t="b">
        <f t="shared" si="14"/>
        <v>0</v>
      </c>
      <c r="AH80" s="5">
        <v>25</v>
      </c>
      <c r="AI80" s="5">
        <f t="shared" si="15"/>
        <v>1</v>
      </c>
      <c r="AJ80" s="5" t="b">
        <f>AND(A80&gt;=zakresy_produkcyjne!B$2,A80&lt;=zakresy_produkcyjne!B$3)</f>
        <v>1</v>
      </c>
      <c r="AK80" s="5" t="b">
        <f>AND(B80&gt;=zakresy_produkcyjne!C$2,B80&lt;=zakresy_produkcyjne!C$3)</f>
        <v>1</v>
      </c>
      <c r="AL80" s="5" t="b">
        <f>AND(D80&gt;=zakresy_produkcyjne!D$2,D80&lt;=zakresy_produkcyjne!D$3)</f>
        <v>1</v>
      </c>
      <c r="AM80" s="5" t="b">
        <f>AND(E80&gt;=zakresy_produkcyjne!E$2,E80&lt;=zakresy_produkcyjne!E$3)</f>
        <v>1</v>
      </c>
      <c r="AN80" s="5" t="b">
        <f>AND(F80&gt;=zakresy_produkcyjne!F$2,F80&lt;=zakresy_produkcyjne!F$3)</f>
        <v>1</v>
      </c>
      <c r="AO80" s="5" t="b">
        <f>AND(G80&gt;=zakresy_produkcyjne!G$2,G80&lt;=zakresy_produkcyjne!G$3)</f>
        <v>1</v>
      </c>
      <c r="AP80" s="5" t="b">
        <f>AND(H80&gt;=zakresy_produkcyjne!H$2,H80&lt;=zakresy_produkcyjne!H$3)</f>
        <v>1</v>
      </c>
      <c r="AQ80" s="5" t="b">
        <f>AND(P80&gt;=zakresy_produkcyjne!I$2,P80&lt;=zakresy_produkcyjne!I$3)</f>
        <v>1</v>
      </c>
      <c r="AR80" s="5" t="b">
        <f>AND(Q80&gt;=zakresy_produkcyjne!J$2,Q80&lt;=zakresy_produkcyjne!J$3)</f>
        <v>1</v>
      </c>
      <c r="AS80" s="5" t="b">
        <f>AND(R80&gt;=zakresy_produkcyjne!K$2,R80&lt;=zakresy_produkcyjne!K$3)</f>
        <v>1</v>
      </c>
      <c r="AT80" s="5" t="b">
        <f>AND(S80&gt;=zakresy_produkcyjne!L$2,S80&lt;=zakresy_produkcyjne!L$3)</f>
        <v>0</v>
      </c>
      <c r="AU80" s="5" t="b">
        <f t="shared" si="16"/>
        <v>1</v>
      </c>
      <c r="AV80" s="5" t="b">
        <f t="shared" si="17"/>
        <v>0</v>
      </c>
      <c r="AW80" s="5" t="b">
        <f t="shared" si="18"/>
        <v>0</v>
      </c>
      <c r="AX80" s="5">
        <f>AJ80*zakresy_produkcyjne!B$4+AK80*zakresy_produkcyjne!C$4+AL80*zakresy_produkcyjne!D$4+AM80*zakresy_produkcyjne!E$4+AN80*zakresy_produkcyjne!F$4+AO80*zakresy_produkcyjne!G$4+AP80*zakresy_produkcyjne!H$4+AQ80*zakresy_produkcyjne!I$4+AR80*zakresy_produkcyjne!J$4+AS80*zakresy_produkcyjne!K$4+AT80*zakresy_produkcyjne!L$4</f>
        <v>56</v>
      </c>
      <c r="BE80" s="5">
        <v>100</v>
      </c>
      <c r="BK80" s="5">
        <f t="shared" si="19"/>
        <v>0</v>
      </c>
      <c r="BL80" s="5">
        <f t="shared" si="20"/>
        <v>0</v>
      </c>
      <c r="BM80" s="5">
        <f t="shared" si="21"/>
        <v>0</v>
      </c>
      <c r="BN80" s="5">
        <f t="shared" si="22"/>
        <v>0</v>
      </c>
      <c r="BO80" s="5">
        <f t="shared" si="23"/>
        <v>17</v>
      </c>
      <c r="BP80" s="5">
        <f t="shared" si="24"/>
        <v>0</v>
      </c>
      <c r="BQ80" s="5" t="b">
        <f>IF(T80&lt;&gt;"",POWER((#REF!*R80+#REF!)-T80,2))</f>
        <v>0</v>
      </c>
    </row>
    <row r="81" spans="1:69" ht="13.9" customHeight="1" x14ac:dyDescent="0.25">
      <c r="A81" s="57">
        <v>3.65</v>
      </c>
      <c r="B81" s="57">
        <v>2.52</v>
      </c>
      <c r="C81" s="57">
        <f t="shared" si="25"/>
        <v>4.5063333333333331</v>
      </c>
      <c r="D81" s="57">
        <v>0.45</v>
      </c>
      <c r="E81" s="58">
        <v>3.9E-2</v>
      </c>
      <c r="F81" s="57">
        <v>1.08</v>
      </c>
      <c r="G81" s="57">
        <v>0.02</v>
      </c>
      <c r="H81" s="58">
        <v>0</v>
      </c>
      <c r="I81" s="57">
        <v>0.02</v>
      </c>
      <c r="J81" s="57">
        <v>4.9000000000000002E-2</v>
      </c>
      <c r="K81" s="59">
        <v>0</v>
      </c>
      <c r="L81" s="57">
        <v>0.03</v>
      </c>
      <c r="M81" s="59">
        <v>0</v>
      </c>
      <c r="N81" s="59">
        <v>0</v>
      </c>
      <c r="O81" s="58">
        <v>0</v>
      </c>
      <c r="P81" s="59">
        <v>900</v>
      </c>
      <c r="Q81" s="59">
        <v>60</v>
      </c>
      <c r="R81" s="59">
        <v>275</v>
      </c>
      <c r="S81" s="59">
        <v>30</v>
      </c>
      <c r="T81" s="59">
        <v>1171</v>
      </c>
      <c r="U81" s="59">
        <v>774</v>
      </c>
      <c r="V81" s="59">
        <v>1.89</v>
      </c>
      <c r="W81" s="59">
        <v>398</v>
      </c>
      <c r="X81" s="60"/>
      <c r="Y81" s="61"/>
      <c r="Z81" s="62">
        <v>11</v>
      </c>
      <c r="AA81" s="63"/>
      <c r="AB81" s="63"/>
      <c r="AC81" s="63"/>
      <c r="AD81" s="63"/>
      <c r="AE81" s="63"/>
      <c r="AF81" s="63"/>
      <c r="AG81" s="5" t="b">
        <f t="shared" si="14"/>
        <v>0</v>
      </c>
      <c r="AH81" s="5">
        <v>25</v>
      </c>
      <c r="AI81" s="5">
        <f t="shared" si="15"/>
        <v>1</v>
      </c>
      <c r="AJ81" s="5" t="b">
        <f>AND(A81&gt;=zakresy_produkcyjne!B$2,A81&lt;=zakresy_produkcyjne!B$3)</f>
        <v>0</v>
      </c>
      <c r="AK81" s="5" t="b">
        <f>AND(B81&gt;=zakresy_produkcyjne!C$2,B81&lt;=zakresy_produkcyjne!C$3)</f>
        <v>1</v>
      </c>
      <c r="AL81" s="5" t="b">
        <f>AND(D81&gt;=zakresy_produkcyjne!D$2,D81&lt;=zakresy_produkcyjne!D$3)</f>
        <v>0</v>
      </c>
      <c r="AM81" s="5" t="b">
        <f>AND(E81&gt;=zakresy_produkcyjne!E$2,E81&lt;=zakresy_produkcyjne!E$3)</f>
        <v>1</v>
      </c>
      <c r="AN81" s="5" t="b">
        <f>AND(F81&gt;=zakresy_produkcyjne!F$2,F81&lt;=zakresy_produkcyjne!F$3)</f>
        <v>0</v>
      </c>
      <c r="AO81" s="5" t="b">
        <f>AND(G81&gt;=zakresy_produkcyjne!G$2,G81&lt;=zakresy_produkcyjne!G$3)</f>
        <v>1</v>
      </c>
      <c r="AP81" s="5" t="b">
        <f>AND(H81&gt;=zakresy_produkcyjne!H$2,H81&lt;=zakresy_produkcyjne!H$3)</f>
        <v>1</v>
      </c>
      <c r="AQ81" s="5" t="b">
        <f>AND(P81&gt;=zakresy_produkcyjne!I$2,P81&lt;=zakresy_produkcyjne!I$3)</f>
        <v>1</v>
      </c>
      <c r="AR81" s="5" t="b">
        <f>AND(Q81&gt;=zakresy_produkcyjne!J$2,Q81&lt;=zakresy_produkcyjne!J$3)</f>
        <v>1</v>
      </c>
      <c r="AS81" s="5" t="b">
        <f>AND(R81&gt;=zakresy_produkcyjne!K$2,R81&lt;=zakresy_produkcyjne!K$3)</f>
        <v>1</v>
      </c>
      <c r="AT81" s="5" t="b">
        <f>AND(S81&gt;=zakresy_produkcyjne!L$2,S81&lt;=zakresy_produkcyjne!L$3)</f>
        <v>1</v>
      </c>
      <c r="AU81" s="5" t="b">
        <f t="shared" si="16"/>
        <v>0</v>
      </c>
      <c r="AV81" s="5" t="b">
        <f t="shared" si="17"/>
        <v>1</v>
      </c>
      <c r="AW81" s="5" t="b">
        <f t="shared" si="18"/>
        <v>0</v>
      </c>
      <c r="AX81" s="5">
        <f>AJ81*zakresy_produkcyjne!B$4+AK81*zakresy_produkcyjne!C$4+AL81*zakresy_produkcyjne!D$4+AM81*zakresy_produkcyjne!E$4+AN81*zakresy_produkcyjne!F$4+AO81*zakresy_produkcyjne!G$4+AP81*zakresy_produkcyjne!H$4+AQ81*zakresy_produkcyjne!I$4+AR81*zakresy_produkcyjne!J$4+AS81*zakresy_produkcyjne!K$4+AT81*zakresy_produkcyjne!L$4</f>
        <v>53</v>
      </c>
      <c r="AZ81" s="5">
        <v>706</v>
      </c>
      <c r="BA81" s="5">
        <v>475</v>
      </c>
      <c r="BB81" s="5">
        <v>3.65</v>
      </c>
      <c r="BC81" s="5">
        <v>246</v>
      </c>
      <c r="BK81" s="5">
        <f t="shared" si="19"/>
        <v>1171</v>
      </c>
      <c r="BL81" s="5">
        <f t="shared" si="20"/>
        <v>774</v>
      </c>
      <c r="BM81" s="5">
        <f t="shared" si="21"/>
        <v>1.89</v>
      </c>
      <c r="BN81" s="5">
        <f t="shared" si="22"/>
        <v>398</v>
      </c>
      <c r="BO81" s="5">
        <f t="shared" si="23"/>
        <v>0</v>
      </c>
      <c r="BP81" s="5">
        <f t="shared" si="24"/>
        <v>1171</v>
      </c>
      <c r="BQ81" s="5" t="e">
        <f>IF(T81&lt;&gt;"",POWER((#REF!*R81+#REF!)-T81,2))</f>
        <v>#REF!</v>
      </c>
    </row>
    <row r="82" spans="1:69" ht="13.9" customHeight="1" x14ac:dyDescent="0.25">
      <c r="A82" s="57">
        <v>3.65</v>
      </c>
      <c r="B82" s="57">
        <v>2.52</v>
      </c>
      <c r="C82" s="57">
        <f t="shared" si="25"/>
        <v>4.5063333333333331</v>
      </c>
      <c r="D82" s="57">
        <v>0.45</v>
      </c>
      <c r="E82" s="58">
        <v>3.9E-2</v>
      </c>
      <c r="F82" s="57">
        <v>1.08</v>
      </c>
      <c r="G82" s="57">
        <v>0.02</v>
      </c>
      <c r="H82" s="58">
        <v>0</v>
      </c>
      <c r="I82" s="57">
        <v>0.02</v>
      </c>
      <c r="J82" s="57">
        <v>4.9000000000000002E-2</v>
      </c>
      <c r="K82" s="59">
        <v>0</v>
      </c>
      <c r="L82" s="57">
        <v>0.03</v>
      </c>
      <c r="M82" s="59">
        <v>0</v>
      </c>
      <c r="N82" s="59">
        <v>0</v>
      </c>
      <c r="O82" s="58">
        <v>0</v>
      </c>
      <c r="P82" s="59">
        <v>900</v>
      </c>
      <c r="Q82" s="59">
        <v>60</v>
      </c>
      <c r="R82" s="59">
        <v>275</v>
      </c>
      <c r="S82" s="59">
        <v>45</v>
      </c>
      <c r="T82" s="59">
        <v>1291</v>
      </c>
      <c r="U82" s="59">
        <v>977</v>
      </c>
      <c r="V82" s="59">
        <v>2.3199999999999998</v>
      </c>
      <c r="W82" s="59">
        <v>417</v>
      </c>
      <c r="X82" s="60"/>
      <c r="Y82" s="61"/>
      <c r="Z82" s="62">
        <v>11</v>
      </c>
      <c r="AA82" s="63"/>
      <c r="AB82" s="63"/>
      <c r="AC82" s="63"/>
      <c r="AD82" s="63"/>
      <c r="AE82" s="63"/>
      <c r="AF82" s="63"/>
      <c r="AG82" s="5" t="b">
        <f t="shared" si="14"/>
        <v>0</v>
      </c>
      <c r="AH82" s="5">
        <v>25</v>
      </c>
      <c r="AI82" s="5">
        <f t="shared" si="15"/>
        <v>1</v>
      </c>
      <c r="AJ82" s="5" t="b">
        <f>AND(A82&gt;=zakresy_produkcyjne!B$2,A82&lt;=zakresy_produkcyjne!B$3)</f>
        <v>0</v>
      </c>
      <c r="AK82" s="5" t="b">
        <f>AND(B82&gt;=zakresy_produkcyjne!C$2,B82&lt;=zakresy_produkcyjne!C$3)</f>
        <v>1</v>
      </c>
      <c r="AL82" s="5" t="b">
        <f>AND(D82&gt;=zakresy_produkcyjne!D$2,D82&lt;=zakresy_produkcyjne!D$3)</f>
        <v>0</v>
      </c>
      <c r="AM82" s="5" t="b">
        <f>AND(E82&gt;=zakresy_produkcyjne!E$2,E82&lt;=zakresy_produkcyjne!E$3)</f>
        <v>1</v>
      </c>
      <c r="AN82" s="5" t="b">
        <f>AND(F82&gt;=zakresy_produkcyjne!F$2,F82&lt;=zakresy_produkcyjne!F$3)</f>
        <v>0</v>
      </c>
      <c r="AO82" s="5" t="b">
        <f>AND(G82&gt;=zakresy_produkcyjne!G$2,G82&lt;=zakresy_produkcyjne!G$3)</f>
        <v>1</v>
      </c>
      <c r="AP82" s="5" t="b">
        <f>AND(H82&gt;=zakresy_produkcyjne!H$2,H82&lt;=zakresy_produkcyjne!H$3)</f>
        <v>1</v>
      </c>
      <c r="AQ82" s="5" t="b">
        <f>AND(P82&gt;=zakresy_produkcyjne!I$2,P82&lt;=zakresy_produkcyjne!I$3)</f>
        <v>1</v>
      </c>
      <c r="AR82" s="5" t="b">
        <f>AND(Q82&gt;=zakresy_produkcyjne!J$2,Q82&lt;=zakresy_produkcyjne!J$3)</f>
        <v>1</v>
      </c>
      <c r="AS82" s="5" t="b">
        <f>AND(R82&gt;=zakresy_produkcyjne!K$2,R82&lt;=zakresy_produkcyjne!K$3)</f>
        <v>1</v>
      </c>
      <c r="AT82" s="5" t="b">
        <f>AND(S82&gt;=zakresy_produkcyjne!L$2,S82&lt;=zakresy_produkcyjne!L$3)</f>
        <v>1</v>
      </c>
      <c r="AU82" s="5" t="b">
        <f t="shared" si="16"/>
        <v>0</v>
      </c>
      <c r="AV82" s="5" t="b">
        <f t="shared" si="17"/>
        <v>1</v>
      </c>
      <c r="AW82" s="5" t="b">
        <f t="shared" si="18"/>
        <v>0</v>
      </c>
      <c r="AX82" s="5">
        <f>AJ82*zakresy_produkcyjne!B$4+AK82*zakresy_produkcyjne!C$4+AL82*zakresy_produkcyjne!D$4+AM82*zakresy_produkcyjne!E$4+AN82*zakresy_produkcyjne!F$4+AO82*zakresy_produkcyjne!G$4+AP82*zakresy_produkcyjne!H$4+AQ82*zakresy_produkcyjne!I$4+AR82*zakresy_produkcyjne!J$4+AS82*zakresy_produkcyjne!K$4+AT82*zakresy_produkcyjne!L$4</f>
        <v>53</v>
      </c>
      <c r="AZ82" s="5">
        <v>706</v>
      </c>
      <c r="BA82" s="5">
        <v>475</v>
      </c>
      <c r="BB82" s="5">
        <v>3.65</v>
      </c>
      <c r="BC82" s="5">
        <v>246</v>
      </c>
      <c r="BK82" s="5">
        <f t="shared" si="19"/>
        <v>1291</v>
      </c>
      <c r="BL82" s="5">
        <f t="shared" si="20"/>
        <v>977</v>
      </c>
      <c r="BM82" s="5">
        <f t="shared" si="21"/>
        <v>2.3199999999999998</v>
      </c>
      <c r="BN82" s="5">
        <f t="shared" si="22"/>
        <v>417</v>
      </c>
      <c r="BO82" s="5">
        <f t="shared" si="23"/>
        <v>0</v>
      </c>
      <c r="BP82" s="5">
        <f t="shared" si="24"/>
        <v>1291</v>
      </c>
      <c r="BQ82" s="5" t="e">
        <f>IF(T82&lt;&gt;"",POWER((#REF!*R82+#REF!)-T82,2))</f>
        <v>#REF!</v>
      </c>
    </row>
    <row r="83" spans="1:69" ht="13.9" customHeight="1" x14ac:dyDescent="0.25">
      <c r="A83" s="64">
        <v>3.65</v>
      </c>
      <c r="B83" s="64">
        <v>2.52</v>
      </c>
      <c r="C83" s="64">
        <f t="shared" si="25"/>
        <v>4.5063333333333331</v>
      </c>
      <c r="D83" s="64">
        <v>0.45</v>
      </c>
      <c r="E83" s="65">
        <v>3.9E-2</v>
      </c>
      <c r="F83" s="64">
        <v>1.08</v>
      </c>
      <c r="G83" s="64">
        <v>0.02</v>
      </c>
      <c r="H83" s="65">
        <v>0</v>
      </c>
      <c r="I83" s="64">
        <v>0.02</v>
      </c>
      <c r="J83" s="64">
        <v>4.9000000000000002E-2</v>
      </c>
      <c r="K83" s="66">
        <v>0</v>
      </c>
      <c r="L83" s="64">
        <v>0.03</v>
      </c>
      <c r="M83" s="66">
        <v>0</v>
      </c>
      <c r="N83" s="66">
        <v>0</v>
      </c>
      <c r="O83" s="65">
        <v>0</v>
      </c>
      <c r="P83" s="66">
        <v>900</v>
      </c>
      <c r="Q83" s="66">
        <v>60</v>
      </c>
      <c r="R83" s="66">
        <v>275</v>
      </c>
      <c r="S83" s="66">
        <v>60</v>
      </c>
      <c r="T83" s="66">
        <v>1247</v>
      </c>
      <c r="U83" s="66">
        <v>1036</v>
      </c>
      <c r="V83" s="67">
        <v>2.35</v>
      </c>
      <c r="W83" s="66">
        <v>419</v>
      </c>
      <c r="X83" s="68"/>
      <c r="Y83" s="69"/>
      <c r="Z83" s="62">
        <v>11</v>
      </c>
      <c r="AA83" s="63"/>
      <c r="AB83" s="63"/>
      <c r="AC83" s="63"/>
      <c r="AD83" s="63"/>
      <c r="AE83" s="63"/>
      <c r="AF83" s="63"/>
      <c r="AG83" s="5" t="b">
        <f t="shared" si="14"/>
        <v>0</v>
      </c>
      <c r="AH83" s="5">
        <v>25</v>
      </c>
      <c r="AI83" s="5">
        <f t="shared" si="15"/>
        <v>1</v>
      </c>
      <c r="AJ83" s="5" t="b">
        <f>AND(A83&gt;=zakresy_produkcyjne!B$2,A83&lt;=zakresy_produkcyjne!B$3)</f>
        <v>0</v>
      </c>
      <c r="AK83" s="5" t="b">
        <f>AND(B83&gt;=zakresy_produkcyjne!C$2,B83&lt;=zakresy_produkcyjne!C$3)</f>
        <v>1</v>
      </c>
      <c r="AL83" s="5" t="b">
        <f>AND(D83&gt;=zakresy_produkcyjne!D$2,D83&lt;=zakresy_produkcyjne!D$3)</f>
        <v>0</v>
      </c>
      <c r="AM83" s="5" t="b">
        <f>AND(E83&gt;=zakresy_produkcyjne!E$2,E83&lt;=zakresy_produkcyjne!E$3)</f>
        <v>1</v>
      </c>
      <c r="AN83" s="5" t="b">
        <f>AND(F83&gt;=zakresy_produkcyjne!F$2,F83&lt;=zakresy_produkcyjne!F$3)</f>
        <v>0</v>
      </c>
      <c r="AO83" s="5" t="b">
        <f>AND(G83&gt;=zakresy_produkcyjne!G$2,G83&lt;=zakresy_produkcyjne!G$3)</f>
        <v>1</v>
      </c>
      <c r="AP83" s="5" t="b">
        <f>AND(H83&gt;=zakresy_produkcyjne!H$2,H83&lt;=zakresy_produkcyjne!H$3)</f>
        <v>1</v>
      </c>
      <c r="AQ83" s="5" t="b">
        <f>AND(P83&gt;=zakresy_produkcyjne!I$2,P83&lt;=zakresy_produkcyjne!I$3)</f>
        <v>1</v>
      </c>
      <c r="AR83" s="5" t="b">
        <f>AND(Q83&gt;=zakresy_produkcyjne!J$2,Q83&lt;=zakresy_produkcyjne!J$3)</f>
        <v>1</v>
      </c>
      <c r="AS83" s="5" t="b">
        <f>AND(R83&gt;=zakresy_produkcyjne!K$2,R83&lt;=zakresy_produkcyjne!K$3)</f>
        <v>1</v>
      </c>
      <c r="AT83" s="5" t="b">
        <f>AND(S83&gt;=zakresy_produkcyjne!L$2,S83&lt;=zakresy_produkcyjne!L$3)</f>
        <v>1</v>
      </c>
      <c r="AU83" s="5" t="b">
        <f t="shared" si="16"/>
        <v>0</v>
      </c>
      <c r="AV83" s="5" t="b">
        <f t="shared" si="17"/>
        <v>1</v>
      </c>
      <c r="AW83" s="5" t="b">
        <f t="shared" si="18"/>
        <v>0</v>
      </c>
      <c r="AX83" s="5">
        <f>AJ83*zakresy_produkcyjne!B$4+AK83*zakresy_produkcyjne!C$4+AL83*zakresy_produkcyjne!D$4+AM83*zakresy_produkcyjne!E$4+AN83*zakresy_produkcyjne!F$4+AO83*zakresy_produkcyjne!G$4+AP83*zakresy_produkcyjne!H$4+AQ83*zakresy_produkcyjne!I$4+AR83*zakresy_produkcyjne!J$4+AS83*zakresy_produkcyjne!K$4+AT83*zakresy_produkcyjne!L$4</f>
        <v>53</v>
      </c>
      <c r="AZ83" s="5">
        <v>706</v>
      </c>
      <c r="BA83" s="5">
        <v>475</v>
      </c>
      <c r="BB83" s="5">
        <v>3.65</v>
      </c>
      <c r="BC83" s="5">
        <v>246</v>
      </c>
      <c r="BK83" s="5">
        <f t="shared" si="19"/>
        <v>1247</v>
      </c>
      <c r="BL83" s="5">
        <f t="shared" si="20"/>
        <v>1036</v>
      </c>
      <c r="BM83" s="5">
        <f t="shared" si="21"/>
        <v>2.35</v>
      </c>
      <c r="BN83" s="5">
        <f t="shared" si="22"/>
        <v>419</v>
      </c>
      <c r="BO83" s="5">
        <f t="shared" si="23"/>
        <v>0</v>
      </c>
      <c r="BP83" s="5">
        <f t="shared" si="24"/>
        <v>1247</v>
      </c>
      <c r="BQ83" s="5" t="e">
        <f>IF(T83&lt;&gt;"",POWER((#REF!*R83+#REF!)-T83,2))</f>
        <v>#REF!</v>
      </c>
    </row>
    <row r="84" spans="1:69" ht="13.9" customHeight="1" x14ac:dyDescent="0.25">
      <c r="A84" s="70">
        <v>3.7440000000000002</v>
      </c>
      <c r="B84" s="70">
        <v>2.7919999999999998</v>
      </c>
      <c r="C84" s="70">
        <f t="shared" si="25"/>
        <v>4.6890000000000001</v>
      </c>
      <c r="D84" s="70">
        <v>0.20499999999999999</v>
      </c>
      <c r="E84" s="71">
        <v>4.2000000000000003E-2</v>
      </c>
      <c r="F84" s="70">
        <v>0.59699999999999998</v>
      </c>
      <c r="G84" s="70">
        <v>0.60599999999999998</v>
      </c>
      <c r="H84" s="71">
        <v>0</v>
      </c>
      <c r="I84" s="70">
        <v>1.4E-2</v>
      </c>
      <c r="J84" s="70">
        <v>4.2999999999999997E-2</v>
      </c>
      <c r="K84" s="72">
        <v>0</v>
      </c>
      <c r="L84" s="70">
        <v>0</v>
      </c>
      <c r="M84" s="72">
        <v>0</v>
      </c>
      <c r="N84" s="72">
        <v>0</v>
      </c>
      <c r="O84" s="71">
        <v>0</v>
      </c>
      <c r="P84" s="72">
        <v>900</v>
      </c>
      <c r="Q84" s="72">
        <v>90</v>
      </c>
      <c r="R84" s="72">
        <v>300</v>
      </c>
      <c r="S84" s="72">
        <v>120</v>
      </c>
      <c r="T84" s="72">
        <v>1433.9</v>
      </c>
      <c r="U84" s="72">
        <v>1092.2</v>
      </c>
      <c r="V84" s="72">
        <v>6.9</v>
      </c>
      <c r="W84" s="72">
        <v>408</v>
      </c>
      <c r="X84" s="72"/>
      <c r="Y84" s="73">
        <v>92.8</v>
      </c>
      <c r="Z84" s="74">
        <v>12</v>
      </c>
      <c r="AA84" s="75"/>
      <c r="AB84" s="75"/>
      <c r="AC84" s="75"/>
      <c r="AD84" s="75"/>
      <c r="AE84" s="75"/>
      <c r="AF84" s="75"/>
      <c r="AG84" s="5" t="b">
        <f t="shared" si="14"/>
        <v>1</v>
      </c>
      <c r="AH84" s="5">
        <v>13</v>
      </c>
      <c r="AI84" s="5">
        <f t="shared" si="15"/>
        <v>1</v>
      </c>
      <c r="AJ84" s="5" t="b">
        <f>AND(A84&gt;=zakresy_produkcyjne!B$2,A84&lt;=zakresy_produkcyjne!B$3)</f>
        <v>0</v>
      </c>
      <c r="AK84" s="5" t="b">
        <f>AND(B84&gt;=zakresy_produkcyjne!C$2,B84&lt;=zakresy_produkcyjne!C$3)</f>
        <v>0</v>
      </c>
      <c r="AL84" s="5" t="b">
        <f>AND(D84&gt;=zakresy_produkcyjne!D$2,D84&lt;=zakresy_produkcyjne!D$3)</f>
        <v>1</v>
      </c>
      <c r="AM84" s="5" t="b">
        <f>AND(E84&gt;=zakresy_produkcyjne!E$2,E84&lt;=zakresy_produkcyjne!E$3)</f>
        <v>1</v>
      </c>
      <c r="AN84" s="5" t="b">
        <f>AND(F84&gt;=zakresy_produkcyjne!F$2,F84&lt;=zakresy_produkcyjne!F$3)</f>
        <v>1</v>
      </c>
      <c r="AO84" s="5" t="b">
        <f>AND(G84&gt;=zakresy_produkcyjne!G$2,G84&lt;=zakresy_produkcyjne!G$3)</f>
        <v>1</v>
      </c>
      <c r="AP84" s="5" t="b">
        <f>AND(H84&gt;=zakresy_produkcyjne!H$2,H84&lt;=zakresy_produkcyjne!H$3)</f>
        <v>1</v>
      </c>
      <c r="AQ84" s="5" t="b">
        <f>AND(P84&gt;=zakresy_produkcyjne!I$2,P84&lt;=zakresy_produkcyjne!I$3)</f>
        <v>1</v>
      </c>
      <c r="AR84" s="5" t="b">
        <f>AND(Q84&gt;=zakresy_produkcyjne!J$2,Q84&lt;=zakresy_produkcyjne!J$3)</f>
        <v>1</v>
      </c>
      <c r="AS84" s="5" t="b">
        <f>AND(R84&gt;=zakresy_produkcyjne!K$2,R84&lt;=zakresy_produkcyjne!K$3)</f>
        <v>1</v>
      </c>
      <c r="AT84" s="5" t="b">
        <f>AND(S84&gt;=zakresy_produkcyjne!L$2,S84&lt;=zakresy_produkcyjne!L$3)</f>
        <v>1</v>
      </c>
      <c r="AU84" s="5" t="b">
        <f t="shared" si="16"/>
        <v>0</v>
      </c>
      <c r="AV84" s="5" t="b">
        <f t="shared" si="17"/>
        <v>1</v>
      </c>
      <c r="AW84" s="5" t="b">
        <f t="shared" si="18"/>
        <v>0</v>
      </c>
      <c r="AX84" s="5">
        <f>AJ84*zakresy_produkcyjne!B$4+AK84*zakresy_produkcyjne!C$4+AL84*zakresy_produkcyjne!D$4+AM84*zakresy_produkcyjne!E$4+AN84*zakresy_produkcyjne!F$4+AO84*zakresy_produkcyjne!G$4+AP84*zakresy_produkcyjne!H$4+AQ84*zakresy_produkcyjne!I$4+AR84*zakresy_produkcyjne!J$4+AS84*zakresy_produkcyjne!K$4+AT84*zakresy_produkcyjne!L$4</f>
        <v>62</v>
      </c>
      <c r="BE84" s="5">
        <v>162</v>
      </c>
      <c r="BK84" s="5">
        <f t="shared" si="19"/>
        <v>1433.9</v>
      </c>
      <c r="BL84" s="5">
        <f t="shared" si="20"/>
        <v>1092.2</v>
      </c>
      <c r="BM84" s="5">
        <f t="shared" si="21"/>
        <v>6.9</v>
      </c>
      <c r="BN84" s="5">
        <f t="shared" si="22"/>
        <v>408</v>
      </c>
      <c r="BO84" s="5">
        <f t="shared" si="23"/>
        <v>92.8</v>
      </c>
      <c r="BP84" s="5">
        <f t="shared" si="24"/>
        <v>1433.9</v>
      </c>
      <c r="BQ84" s="5" t="e">
        <f>IF(T84&lt;&gt;"",POWER((#REF!*R84+#REF!)-T84,2))</f>
        <v>#REF!</v>
      </c>
    </row>
    <row r="85" spans="1:69" ht="13.9" customHeight="1" x14ac:dyDescent="0.25">
      <c r="A85" s="70">
        <v>3.7440000000000002</v>
      </c>
      <c r="B85" s="70">
        <v>2.7919999999999998</v>
      </c>
      <c r="C85" s="70">
        <f t="shared" si="25"/>
        <v>4.6890000000000001</v>
      </c>
      <c r="D85" s="70">
        <v>0.20499999999999999</v>
      </c>
      <c r="E85" s="71">
        <v>4.2000000000000003E-2</v>
      </c>
      <c r="F85" s="70">
        <v>0.59699999999999998</v>
      </c>
      <c r="G85" s="70">
        <v>0.60599999999999998</v>
      </c>
      <c r="H85" s="71">
        <v>0</v>
      </c>
      <c r="I85" s="70">
        <v>1.4E-2</v>
      </c>
      <c r="J85" s="70">
        <v>4.2999999999999997E-2</v>
      </c>
      <c r="K85" s="72">
        <v>0</v>
      </c>
      <c r="L85" s="70">
        <v>0</v>
      </c>
      <c r="M85" s="72">
        <v>0</v>
      </c>
      <c r="N85" s="72">
        <v>0</v>
      </c>
      <c r="O85" s="71">
        <v>0</v>
      </c>
      <c r="P85" s="72">
        <v>900</v>
      </c>
      <c r="Q85" s="72">
        <v>90</v>
      </c>
      <c r="R85" s="72">
        <v>360</v>
      </c>
      <c r="S85" s="72">
        <v>90</v>
      </c>
      <c r="T85" s="72">
        <v>1115.0999999999999</v>
      </c>
      <c r="U85" s="72">
        <v>871.6</v>
      </c>
      <c r="V85" s="72">
        <v>14</v>
      </c>
      <c r="W85" s="72">
        <v>316</v>
      </c>
      <c r="X85" s="72"/>
      <c r="Y85" s="73">
        <v>103.8</v>
      </c>
      <c r="Z85" s="74">
        <v>12</v>
      </c>
      <c r="AA85" s="75"/>
      <c r="AB85" s="75"/>
      <c r="AC85" s="75"/>
      <c r="AD85" s="75"/>
      <c r="AE85" s="75"/>
      <c r="AF85" s="75"/>
      <c r="AG85" s="5" t="b">
        <f t="shared" si="14"/>
        <v>1</v>
      </c>
      <c r="AH85" s="5">
        <v>13</v>
      </c>
      <c r="AI85" s="5">
        <f t="shared" si="15"/>
        <v>1</v>
      </c>
      <c r="AJ85" s="5" t="b">
        <f>AND(A85&gt;=zakresy_produkcyjne!B$2,A85&lt;=zakresy_produkcyjne!B$3)</f>
        <v>0</v>
      </c>
      <c r="AK85" s="5" t="b">
        <f>AND(B85&gt;=zakresy_produkcyjne!C$2,B85&lt;=zakresy_produkcyjne!C$3)</f>
        <v>0</v>
      </c>
      <c r="AL85" s="5" t="b">
        <f>AND(D85&gt;=zakresy_produkcyjne!D$2,D85&lt;=zakresy_produkcyjne!D$3)</f>
        <v>1</v>
      </c>
      <c r="AM85" s="5" t="b">
        <f>AND(E85&gt;=zakresy_produkcyjne!E$2,E85&lt;=zakresy_produkcyjne!E$3)</f>
        <v>1</v>
      </c>
      <c r="AN85" s="5" t="b">
        <f>AND(F85&gt;=zakresy_produkcyjne!F$2,F85&lt;=zakresy_produkcyjne!F$3)</f>
        <v>1</v>
      </c>
      <c r="AO85" s="5" t="b">
        <f>AND(G85&gt;=zakresy_produkcyjne!G$2,G85&lt;=zakresy_produkcyjne!G$3)</f>
        <v>1</v>
      </c>
      <c r="AP85" s="5" t="b">
        <f>AND(H85&gt;=zakresy_produkcyjne!H$2,H85&lt;=zakresy_produkcyjne!H$3)</f>
        <v>1</v>
      </c>
      <c r="AQ85" s="5" t="b">
        <f>AND(P85&gt;=zakresy_produkcyjne!I$2,P85&lt;=zakresy_produkcyjne!I$3)</f>
        <v>1</v>
      </c>
      <c r="AR85" s="5" t="b">
        <f>AND(Q85&gt;=zakresy_produkcyjne!J$2,Q85&lt;=zakresy_produkcyjne!J$3)</f>
        <v>1</v>
      </c>
      <c r="AS85" s="5" t="b">
        <f>AND(R85&gt;=zakresy_produkcyjne!K$2,R85&lt;=zakresy_produkcyjne!K$3)</f>
        <v>1</v>
      </c>
      <c r="AT85" s="5" t="b">
        <f>AND(S85&gt;=zakresy_produkcyjne!L$2,S85&lt;=zakresy_produkcyjne!L$3)</f>
        <v>1</v>
      </c>
      <c r="AU85" s="5" t="b">
        <f t="shared" si="16"/>
        <v>0</v>
      </c>
      <c r="AV85" s="5" t="b">
        <f t="shared" si="17"/>
        <v>1</v>
      </c>
      <c r="AW85" s="5" t="b">
        <f t="shared" si="18"/>
        <v>0</v>
      </c>
      <c r="AX85" s="5">
        <f>AJ85*zakresy_produkcyjne!B$4+AK85*zakresy_produkcyjne!C$4+AL85*zakresy_produkcyjne!D$4+AM85*zakresy_produkcyjne!E$4+AN85*zakresy_produkcyjne!F$4+AO85*zakresy_produkcyjne!G$4+AP85*zakresy_produkcyjne!H$4+AQ85*zakresy_produkcyjne!I$4+AR85*zakresy_produkcyjne!J$4+AS85*zakresy_produkcyjne!K$4+AT85*zakresy_produkcyjne!L$4</f>
        <v>62</v>
      </c>
      <c r="BE85" s="5">
        <v>162</v>
      </c>
      <c r="BK85" s="5">
        <f t="shared" si="19"/>
        <v>1115.0999999999999</v>
      </c>
      <c r="BL85" s="5">
        <f t="shared" si="20"/>
        <v>871.6</v>
      </c>
      <c r="BM85" s="5">
        <f t="shared" si="21"/>
        <v>14</v>
      </c>
      <c r="BN85" s="5">
        <f t="shared" si="22"/>
        <v>316</v>
      </c>
      <c r="BO85" s="5">
        <f t="shared" si="23"/>
        <v>103.8</v>
      </c>
      <c r="BP85" s="5">
        <f t="shared" si="24"/>
        <v>1115.0999999999999</v>
      </c>
      <c r="BQ85" s="5" t="e">
        <f>IF(T85&lt;&gt;"",POWER((#REF!*R85+#REF!)-T85,2))</f>
        <v>#REF!</v>
      </c>
    </row>
    <row r="86" spans="1:69" ht="13.9" customHeight="1" x14ac:dyDescent="0.25">
      <c r="A86" s="70">
        <v>3.7440000000000002</v>
      </c>
      <c r="B86" s="70">
        <v>2.7919999999999998</v>
      </c>
      <c r="C86" s="70">
        <f t="shared" si="25"/>
        <v>4.6890000000000001</v>
      </c>
      <c r="D86" s="70">
        <v>0.20499999999999999</v>
      </c>
      <c r="E86" s="71">
        <v>4.2000000000000003E-2</v>
      </c>
      <c r="F86" s="70">
        <v>0.59699999999999998</v>
      </c>
      <c r="G86" s="70">
        <v>0.60599999999999998</v>
      </c>
      <c r="H86" s="71">
        <v>0</v>
      </c>
      <c r="I86" s="70">
        <v>1.4E-2</v>
      </c>
      <c r="J86" s="70">
        <v>4.2999999999999997E-2</v>
      </c>
      <c r="K86" s="72">
        <v>0</v>
      </c>
      <c r="L86" s="70">
        <v>0</v>
      </c>
      <c r="M86" s="72">
        <v>0</v>
      </c>
      <c r="N86" s="72">
        <v>0</v>
      </c>
      <c r="O86" s="71">
        <v>0</v>
      </c>
      <c r="P86" s="72">
        <v>900</v>
      </c>
      <c r="Q86" s="72">
        <v>90</v>
      </c>
      <c r="R86" s="72">
        <v>360</v>
      </c>
      <c r="S86" s="72">
        <v>36</v>
      </c>
      <c r="T86" s="72">
        <v>1134.5</v>
      </c>
      <c r="U86" s="72">
        <v>854.4</v>
      </c>
      <c r="V86" s="72">
        <v>12.5</v>
      </c>
      <c r="W86" s="72">
        <v>331</v>
      </c>
      <c r="X86" s="72"/>
      <c r="Y86" s="73">
        <v>97.8</v>
      </c>
      <c r="Z86" s="74">
        <v>12</v>
      </c>
      <c r="AA86" s="75"/>
      <c r="AB86" s="75"/>
      <c r="AC86" s="75"/>
      <c r="AD86" s="75"/>
      <c r="AE86" s="75"/>
      <c r="AF86" s="75"/>
      <c r="AG86" s="5" t="b">
        <f t="shared" si="14"/>
        <v>1</v>
      </c>
      <c r="AH86" s="5">
        <v>13</v>
      </c>
      <c r="AI86" s="5">
        <f t="shared" si="15"/>
        <v>1</v>
      </c>
      <c r="AJ86" s="5" t="b">
        <f>AND(A86&gt;=zakresy_produkcyjne!B$2,A86&lt;=zakresy_produkcyjne!B$3)</f>
        <v>0</v>
      </c>
      <c r="AK86" s="5" t="b">
        <f>AND(B86&gt;=zakresy_produkcyjne!C$2,B86&lt;=zakresy_produkcyjne!C$3)</f>
        <v>0</v>
      </c>
      <c r="AL86" s="5" t="b">
        <f>AND(D86&gt;=zakresy_produkcyjne!D$2,D86&lt;=zakresy_produkcyjne!D$3)</f>
        <v>1</v>
      </c>
      <c r="AM86" s="5" t="b">
        <f>AND(E86&gt;=zakresy_produkcyjne!E$2,E86&lt;=zakresy_produkcyjne!E$3)</f>
        <v>1</v>
      </c>
      <c r="AN86" s="5" t="b">
        <f>AND(F86&gt;=zakresy_produkcyjne!F$2,F86&lt;=zakresy_produkcyjne!F$3)</f>
        <v>1</v>
      </c>
      <c r="AO86" s="5" t="b">
        <f>AND(G86&gt;=zakresy_produkcyjne!G$2,G86&lt;=zakresy_produkcyjne!G$3)</f>
        <v>1</v>
      </c>
      <c r="AP86" s="5" t="b">
        <f>AND(H86&gt;=zakresy_produkcyjne!H$2,H86&lt;=zakresy_produkcyjne!H$3)</f>
        <v>1</v>
      </c>
      <c r="AQ86" s="5" t="b">
        <f>AND(P86&gt;=zakresy_produkcyjne!I$2,P86&lt;=zakresy_produkcyjne!I$3)</f>
        <v>1</v>
      </c>
      <c r="AR86" s="5" t="b">
        <f>AND(Q86&gt;=zakresy_produkcyjne!J$2,Q86&lt;=zakresy_produkcyjne!J$3)</f>
        <v>1</v>
      </c>
      <c r="AS86" s="5" t="b">
        <f>AND(R86&gt;=zakresy_produkcyjne!K$2,R86&lt;=zakresy_produkcyjne!K$3)</f>
        <v>1</v>
      </c>
      <c r="AT86" s="5" t="b">
        <f>AND(S86&gt;=zakresy_produkcyjne!L$2,S86&lt;=zakresy_produkcyjne!L$3)</f>
        <v>1</v>
      </c>
      <c r="AU86" s="5" t="b">
        <f t="shared" si="16"/>
        <v>0</v>
      </c>
      <c r="AV86" s="5" t="b">
        <f t="shared" si="17"/>
        <v>1</v>
      </c>
      <c r="AW86" s="5" t="b">
        <f t="shared" si="18"/>
        <v>0</v>
      </c>
      <c r="AX86" s="5">
        <f>AJ86*zakresy_produkcyjne!B$4+AK86*zakresy_produkcyjne!C$4+AL86*zakresy_produkcyjne!D$4+AM86*zakresy_produkcyjne!E$4+AN86*zakresy_produkcyjne!F$4+AO86*zakresy_produkcyjne!G$4+AP86*zakresy_produkcyjne!H$4+AQ86*zakresy_produkcyjne!I$4+AR86*zakresy_produkcyjne!J$4+AS86*zakresy_produkcyjne!K$4+AT86*zakresy_produkcyjne!L$4</f>
        <v>62</v>
      </c>
      <c r="BE86" s="5">
        <v>162</v>
      </c>
      <c r="BK86" s="5">
        <f t="shared" si="19"/>
        <v>1134.5</v>
      </c>
      <c r="BL86" s="5">
        <f t="shared" si="20"/>
        <v>854.4</v>
      </c>
      <c r="BM86" s="5">
        <f t="shared" si="21"/>
        <v>12.5</v>
      </c>
      <c r="BN86" s="5">
        <f t="shared" si="22"/>
        <v>331</v>
      </c>
      <c r="BO86" s="5">
        <f t="shared" si="23"/>
        <v>97.8</v>
      </c>
      <c r="BP86" s="5">
        <f t="shared" si="24"/>
        <v>1134.5</v>
      </c>
      <c r="BQ86" s="5" t="e">
        <f>IF(T86&lt;&gt;"",POWER((#REF!*R86+#REF!)-T86,2))</f>
        <v>#REF!</v>
      </c>
    </row>
    <row r="87" spans="1:69" ht="13.9" customHeight="1" x14ac:dyDescent="0.25">
      <c r="A87" s="76">
        <v>3.5</v>
      </c>
      <c r="B87" s="76">
        <v>2.86</v>
      </c>
      <c r="C87" s="76">
        <f t="shared" si="25"/>
        <v>4.4643333333333333</v>
      </c>
      <c r="D87" s="76">
        <v>0.46</v>
      </c>
      <c r="E87" s="77">
        <v>5.6000000000000001E-2</v>
      </c>
      <c r="F87" s="76">
        <v>0</v>
      </c>
      <c r="G87" s="76">
        <v>0</v>
      </c>
      <c r="H87" s="78">
        <v>0</v>
      </c>
      <c r="I87" s="76">
        <v>0.02</v>
      </c>
      <c r="J87" s="76">
        <v>3.3000000000000002E-2</v>
      </c>
      <c r="K87" s="79">
        <v>0</v>
      </c>
      <c r="L87" s="76">
        <v>0</v>
      </c>
      <c r="M87" s="79">
        <v>0</v>
      </c>
      <c r="N87" s="79">
        <v>0</v>
      </c>
      <c r="O87" s="78">
        <v>0</v>
      </c>
      <c r="P87" s="79">
        <v>900</v>
      </c>
      <c r="Q87" s="79">
        <v>90</v>
      </c>
      <c r="R87" s="79">
        <v>370</v>
      </c>
      <c r="S87" s="79">
        <v>60</v>
      </c>
      <c r="T87" s="79">
        <v>1071</v>
      </c>
      <c r="U87" s="79">
        <v>781</v>
      </c>
      <c r="V87" s="79">
        <v>6.5</v>
      </c>
      <c r="W87" s="79">
        <v>318.44</v>
      </c>
      <c r="X87" s="79"/>
      <c r="Y87" s="80">
        <v>60</v>
      </c>
      <c r="Z87" s="81">
        <v>13</v>
      </c>
      <c r="AA87" s="82"/>
      <c r="AB87" s="82">
        <v>33.93</v>
      </c>
      <c r="AC87" s="82"/>
      <c r="AD87" s="82"/>
      <c r="AE87" s="82"/>
      <c r="AF87" s="82"/>
      <c r="AG87" s="5" t="b">
        <f t="shared" si="14"/>
        <v>1</v>
      </c>
      <c r="AH87" s="5">
        <v>25</v>
      </c>
      <c r="AI87" s="5">
        <f t="shared" si="15"/>
        <v>1</v>
      </c>
      <c r="AJ87" s="5" t="b">
        <f>AND(A87&gt;=zakresy_produkcyjne!B$2,A87&lt;=zakresy_produkcyjne!B$3)</f>
        <v>1</v>
      </c>
      <c r="AK87" s="5" t="b">
        <f>AND(B87&gt;=zakresy_produkcyjne!C$2,B87&lt;=zakresy_produkcyjne!C$3)</f>
        <v>0</v>
      </c>
      <c r="AL87" s="5" t="b">
        <f>AND(D87&gt;=zakresy_produkcyjne!D$2,D87&lt;=zakresy_produkcyjne!D$3)</f>
        <v>0</v>
      </c>
      <c r="AM87" s="5" t="b">
        <f>AND(E87&gt;=zakresy_produkcyjne!E$2,E87&lt;=zakresy_produkcyjne!E$3)</f>
        <v>1</v>
      </c>
      <c r="AN87" s="5" t="b">
        <f>AND(F87&gt;=zakresy_produkcyjne!F$2,F87&lt;=zakresy_produkcyjne!F$3)</f>
        <v>1</v>
      </c>
      <c r="AO87" s="5" t="b">
        <f>AND(G87&gt;=zakresy_produkcyjne!G$2,G87&lt;=zakresy_produkcyjne!G$3)</f>
        <v>1</v>
      </c>
      <c r="AP87" s="5" t="b">
        <f>AND(H87&gt;=zakresy_produkcyjne!H$2,H87&lt;=zakresy_produkcyjne!H$3)</f>
        <v>1</v>
      </c>
      <c r="AQ87" s="5" t="b">
        <f>AND(P87&gt;=zakresy_produkcyjne!I$2,P87&lt;=zakresy_produkcyjne!I$3)</f>
        <v>1</v>
      </c>
      <c r="AR87" s="5" t="b">
        <f>AND(Q87&gt;=zakresy_produkcyjne!J$2,Q87&lt;=zakresy_produkcyjne!J$3)</f>
        <v>1</v>
      </c>
      <c r="AS87" s="5" t="b">
        <f>AND(R87&gt;=zakresy_produkcyjne!K$2,R87&lt;=zakresy_produkcyjne!K$3)</f>
        <v>1</v>
      </c>
      <c r="AT87" s="5" t="b">
        <f>AND(S87&gt;=zakresy_produkcyjne!L$2,S87&lt;=zakresy_produkcyjne!L$3)</f>
        <v>1</v>
      </c>
      <c r="AU87" s="5" t="b">
        <f t="shared" si="16"/>
        <v>0</v>
      </c>
      <c r="AV87" s="5" t="b">
        <f t="shared" si="17"/>
        <v>1</v>
      </c>
      <c r="AW87" s="5" t="b">
        <f t="shared" si="18"/>
        <v>0</v>
      </c>
      <c r="AX87" s="5">
        <f>AJ87*zakresy_produkcyjne!B$4+AK87*zakresy_produkcyjne!C$4+AL87*zakresy_produkcyjne!D$4+AM87*zakresy_produkcyjne!E$4+AN87*zakresy_produkcyjne!F$4+AO87*zakresy_produkcyjne!G$4+AP87*zakresy_produkcyjne!H$4+AQ87*zakresy_produkcyjne!I$4+AR87*zakresy_produkcyjne!J$4+AS87*zakresy_produkcyjne!K$4+AT87*zakresy_produkcyjne!L$4</f>
        <v>58</v>
      </c>
      <c r="AZ87" s="5">
        <v>498</v>
      </c>
      <c r="BA87" s="5">
        <v>443</v>
      </c>
      <c r="BB87" s="5">
        <v>9.64</v>
      </c>
      <c r="BC87" s="5" t="e">
        <f ca="1">KONWERTUJ_TWARDOSC(9.2,tabela_twardosci!$C$8:$C$69,tabela_twardosci!$K$8:$K$69)</f>
        <v>#NAME?</v>
      </c>
      <c r="BD87" s="5">
        <v>40.700000000000003</v>
      </c>
      <c r="BE87" s="5">
        <v>238</v>
      </c>
      <c r="BK87" s="5">
        <f t="shared" si="19"/>
        <v>1071</v>
      </c>
      <c r="BL87" s="5">
        <f t="shared" si="20"/>
        <v>781</v>
      </c>
      <c r="BM87" s="5">
        <f t="shared" si="21"/>
        <v>6.5</v>
      </c>
      <c r="BN87" s="5">
        <f t="shared" si="22"/>
        <v>318.44</v>
      </c>
      <c r="BO87" s="5">
        <f t="shared" si="23"/>
        <v>60</v>
      </c>
      <c r="BP87" s="5">
        <f t="shared" si="24"/>
        <v>1071</v>
      </c>
      <c r="BQ87" s="5" t="e">
        <f>IF(T87&lt;&gt;"",POWER((#REF!*R87+#REF!)-T87,2))</f>
        <v>#REF!</v>
      </c>
    </row>
    <row r="88" spans="1:69" ht="13.9" customHeight="1" x14ac:dyDescent="0.25">
      <c r="A88" s="76">
        <v>3.5</v>
      </c>
      <c r="B88" s="76">
        <v>2.86</v>
      </c>
      <c r="C88" s="76">
        <f t="shared" si="25"/>
        <v>4.4643333333333333</v>
      </c>
      <c r="D88" s="76">
        <v>0.46</v>
      </c>
      <c r="E88" s="77">
        <v>5.6000000000000001E-2</v>
      </c>
      <c r="F88" s="76">
        <v>0</v>
      </c>
      <c r="G88" s="76">
        <v>0</v>
      </c>
      <c r="H88" s="78">
        <v>0</v>
      </c>
      <c r="I88" s="76">
        <v>0.02</v>
      </c>
      <c r="J88" s="76">
        <v>3.3000000000000002E-2</v>
      </c>
      <c r="K88" s="79">
        <v>0</v>
      </c>
      <c r="L88" s="76">
        <v>0</v>
      </c>
      <c r="M88" s="79">
        <v>0</v>
      </c>
      <c r="N88" s="79">
        <v>0</v>
      </c>
      <c r="O88" s="78">
        <v>0</v>
      </c>
      <c r="P88" s="79">
        <v>900</v>
      </c>
      <c r="Q88" s="79">
        <v>90</v>
      </c>
      <c r="R88" s="79">
        <v>370</v>
      </c>
      <c r="S88" s="79">
        <v>90</v>
      </c>
      <c r="T88" s="79">
        <v>1058</v>
      </c>
      <c r="U88" s="79">
        <v>774</v>
      </c>
      <c r="V88" s="79">
        <v>7.7</v>
      </c>
      <c r="W88" s="79">
        <v>313.56</v>
      </c>
      <c r="X88" s="79"/>
      <c r="Y88" s="80">
        <v>61</v>
      </c>
      <c r="Z88" s="81">
        <v>13</v>
      </c>
      <c r="AA88" s="82"/>
      <c r="AB88" s="82">
        <v>33.32</v>
      </c>
      <c r="AC88" s="82"/>
      <c r="AD88" s="82"/>
      <c r="AE88" s="82"/>
      <c r="AF88" s="82"/>
      <c r="AG88" s="5" t="b">
        <f t="shared" si="14"/>
        <v>1</v>
      </c>
      <c r="AH88" s="5">
        <v>25</v>
      </c>
      <c r="AI88" s="5">
        <f t="shared" si="15"/>
        <v>1</v>
      </c>
      <c r="AJ88" s="5" t="b">
        <f>AND(A88&gt;=zakresy_produkcyjne!B$2,A88&lt;=zakresy_produkcyjne!B$3)</f>
        <v>1</v>
      </c>
      <c r="AK88" s="5" t="b">
        <f>AND(B88&gt;=zakresy_produkcyjne!C$2,B88&lt;=zakresy_produkcyjne!C$3)</f>
        <v>0</v>
      </c>
      <c r="AL88" s="5" t="b">
        <f>AND(D88&gt;=zakresy_produkcyjne!D$2,D88&lt;=zakresy_produkcyjne!D$3)</f>
        <v>0</v>
      </c>
      <c r="AM88" s="5" t="b">
        <f>AND(E88&gt;=zakresy_produkcyjne!E$2,E88&lt;=zakresy_produkcyjne!E$3)</f>
        <v>1</v>
      </c>
      <c r="AN88" s="5" t="b">
        <f>AND(F88&gt;=zakresy_produkcyjne!F$2,F88&lt;=zakresy_produkcyjne!F$3)</f>
        <v>1</v>
      </c>
      <c r="AO88" s="5" t="b">
        <f>AND(G88&gt;=zakresy_produkcyjne!G$2,G88&lt;=zakresy_produkcyjne!G$3)</f>
        <v>1</v>
      </c>
      <c r="AP88" s="5" t="b">
        <f>AND(H88&gt;=zakresy_produkcyjne!H$2,H88&lt;=zakresy_produkcyjne!H$3)</f>
        <v>1</v>
      </c>
      <c r="AQ88" s="5" t="b">
        <f>AND(P88&gt;=zakresy_produkcyjne!I$2,P88&lt;=zakresy_produkcyjne!I$3)</f>
        <v>1</v>
      </c>
      <c r="AR88" s="5" t="b">
        <f>AND(Q88&gt;=zakresy_produkcyjne!J$2,Q88&lt;=zakresy_produkcyjne!J$3)</f>
        <v>1</v>
      </c>
      <c r="AS88" s="5" t="b">
        <f>AND(R88&gt;=zakresy_produkcyjne!K$2,R88&lt;=zakresy_produkcyjne!K$3)</f>
        <v>1</v>
      </c>
      <c r="AT88" s="5" t="b">
        <f>AND(S88&gt;=zakresy_produkcyjne!L$2,S88&lt;=zakresy_produkcyjne!L$3)</f>
        <v>1</v>
      </c>
      <c r="AU88" s="5" t="b">
        <f t="shared" si="16"/>
        <v>0</v>
      </c>
      <c r="AV88" s="5" t="b">
        <f t="shared" si="17"/>
        <v>1</v>
      </c>
      <c r="AW88" s="5" t="b">
        <f t="shared" si="18"/>
        <v>0</v>
      </c>
      <c r="AX88" s="5">
        <f>AJ88*zakresy_produkcyjne!B$4+AK88*zakresy_produkcyjne!C$4+AL88*zakresy_produkcyjne!D$4+AM88*zakresy_produkcyjne!E$4+AN88*zakresy_produkcyjne!F$4+AO88*zakresy_produkcyjne!G$4+AP88*zakresy_produkcyjne!H$4+AQ88*zakresy_produkcyjne!I$4+AR88*zakresy_produkcyjne!J$4+AS88*zakresy_produkcyjne!K$4+AT88*zakresy_produkcyjne!L$4</f>
        <v>58</v>
      </c>
      <c r="AZ88" s="5">
        <v>498</v>
      </c>
      <c r="BA88" s="5">
        <v>443</v>
      </c>
      <c r="BB88" s="5">
        <v>9.64</v>
      </c>
      <c r="BC88" s="5" t="e">
        <f ca="1">KONWERTUJ_TWARDOSC(9.2,tabela_twardosci!$C$8:$C$69,tabela_twardosci!$K$8:$K$69)</f>
        <v>#NAME?</v>
      </c>
      <c r="BD88" s="5">
        <v>40.700000000000003</v>
      </c>
      <c r="BE88" s="5">
        <v>238</v>
      </c>
      <c r="BK88" s="5">
        <f t="shared" si="19"/>
        <v>1058</v>
      </c>
      <c r="BL88" s="5">
        <f t="shared" si="20"/>
        <v>774</v>
      </c>
      <c r="BM88" s="5">
        <f t="shared" si="21"/>
        <v>7.7</v>
      </c>
      <c r="BN88" s="5">
        <f t="shared" si="22"/>
        <v>313.56</v>
      </c>
      <c r="BO88" s="5">
        <f t="shared" si="23"/>
        <v>61</v>
      </c>
      <c r="BP88" s="5">
        <f t="shared" si="24"/>
        <v>1058</v>
      </c>
      <c r="BQ88" s="5" t="e">
        <f>IF(T88&lt;&gt;"",POWER((#REF!*R88+#REF!)-T88,2))</f>
        <v>#REF!</v>
      </c>
    </row>
    <row r="89" spans="1:69" ht="13.9" customHeight="1" x14ac:dyDescent="0.25">
      <c r="A89" s="76">
        <v>3.5</v>
      </c>
      <c r="B89" s="76">
        <v>2.86</v>
      </c>
      <c r="C89" s="76">
        <f t="shared" si="25"/>
        <v>4.4643333333333333</v>
      </c>
      <c r="D89" s="76">
        <v>0.46</v>
      </c>
      <c r="E89" s="77">
        <v>5.6000000000000001E-2</v>
      </c>
      <c r="F89" s="76">
        <v>0</v>
      </c>
      <c r="G89" s="76">
        <v>0</v>
      </c>
      <c r="H89" s="78">
        <v>0</v>
      </c>
      <c r="I89" s="76">
        <v>0.02</v>
      </c>
      <c r="J89" s="76">
        <v>3.3000000000000002E-2</v>
      </c>
      <c r="K89" s="79">
        <v>0</v>
      </c>
      <c r="L89" s="76">
        <v>0</v>
      </c>
      <c r="M89" s="79">
        <v>0</v>
      </c>
      <c r="N89" s="79">
        <v>0</v>
      </c>
      <c r="O89" s="78">
        <v>0</v>
      </c>
      <c r="P89" s="79">
        <v>900</v>
      </c>
      <c r="Q89" s="79">
        <v>90</v>
      </c>
      <c r="R89" s="79">
        <v>370</v>
      </c>
      <c r="S89" s="79">
        <v>180</v>
      </c>
      <c r="T89" s="79">
        <v>1129</v>
      </c>
      <c r="U89" s="79">
        <v>817</v>
      </c>
      <c r="V89" s="79">
        <v>6.66</v>
      </c>
      <c r="W89" s="79">
        <v>311</v>
      </c>
      <c r="X89" s="79"/>
      <c r="Y89" s="80">
        <v>65</v>
      </c>
      <c r="Z89" s="81">
        <v>13</v>
      </c>
      <c r="AA89" s="82"/>
      <c r="AB89" s="82">
        <v>33</v>
      </c>
      <c r="AC89" s="82"/>
      <c r="AD89" s="82"/>
      <c r="AE89" s="82"/>
      <c r="AF89" s="82"/>
      <c r="AG89" s="5" t="b">
        <f t="shared" si="14"/>
        <v>1</v>
      </c>
      <c r="AH89" s="5">
        <v>25</v>
      </c>
      <c r="AI89" s="5">
        <f t="shared" si="15"/>
        <v>1</v>
      </c>
      <c r="AJ89" s="5" t="b">
        <f>AND(A89&gt;=zakresy_produkcyjne!B$2,A89&lt;=zakresy_produkcyjne!B$3)</f>
        <v>1</v>
      </c>
      <c r="AK89" s="5" t="b">
        <f>AND(B89&gt;=zakresy_produkcyjne!C$2,B89&lt;=zakresy_produkcyjne!C$3)</f>
        <v>0</v>
      </c>
      <c r="AL89" s="5" t="b">
        <f>AND(D89&gt;=zakresy_produkcyjne!D$2,D89&lt;=zakresy_produkcyjne!D$3)</f>
        <v>0</v>
      </c>
      <c r="AM89" s="5" t="b">
        <f>AND(E89&gt;=zakresy_produkcyjne!E$2,E89&lt;=zakresy_produkcyjne!E$3)</f>
        <v>1</v>
      </c>
      <c r="AN89" s="5" t="b">
        <f>AND(F89&gt;=zakresy_produkcyjne!F$2,F89&lt;=zakresy_produkcyjne!F$3)</f>
        <v>1</v>
      </c>
      <c r="AO89" s="5" t="b">
        <f>AND(G89&gt;=zakresy_produkcyjne!G$2,G89&lt;=zakresy_produkcyjne!G$3)</f>
        <v>1</v>
      </c>
      <c r="AP89" s="5" t="b">
        <f>AND(H89&gt;=zakresy_produkcyjne!H$2,H89&lt;=zakresy_produkcyjne!H$3)</f>
        <v>1</v>
      </c>
      <c r="AQ89" s="5" t="b">
        <f>AND(P89&gt;=zakresy_produkcyjne!I$2,P89&lt;=zakresy_produkcyjne!I$3)</f>
        <v>1</v>
      </c>
      <c r="AR89" s="5" t="b">
        <f>AND(Q89&gt;=zakresy_produkcyjne!J$2,Q89&lt;=zakresy_produkcyjne!J$3)</f>
        <v>1</v>
      </c>
      <c r="AS89" s="5" t="b">
        <f>AND(R89&gt;=zakresy_produkcyjne!K$2,R89&lt;=zakresy_produkcyjne!K$3)</f>
        <v>1</v>
      </c>
      <c r="AT89" s="5" t="b">
        <f>AND(S89&gt;=zakresy_produkcyjne!L$2,S89&lt;=zakresy_produkcyjne!L$3)</f>
        <v>1</v>
      </c>
      <c r="AU89" s="5" t="b">
        <f t="shared" si="16"/>
        <v>0</v>
      </c>
      <c r="AV89" s="5" t="b">
        <f t="shared" si="17"/>
        <v>1</v>
      </c>
      <c r="AW89" s="5" t="b">
        <f t="shared" si="18"/>
        <v>0</v>
      </c>
      <c r="AX89" s="5">
        <f>AJ89*zakresy_produkcyjne!B$4+AK89*zakresy_produkcyjne!C$4+AL89*zakresy_produkcyjne!D$4+AM89*zakresy_produkcyjne!E$4+AN89*zakresy_produkcyjne!F$4+AO89*zakresy_produkcyjne!G$4+AP89*zakresy_produkcyjne!H$4+AQ89*zakresy_produkcyjne!I$4+AR89*zakresy_produkcyjne!J$4+AS89*zakresy_produkcyjne!K$4+AT89*zakresy_produkcyjne!L$4</f>
        <v>58</v>
      </c>
      <c r="AZ89" s="5">
        <v>498</v>
      </c>
      <c r="BA89" s="5">
        <v>443</v>
      </c>
      <c r="BB89" s="5">
        <v>9.64</v>
      </c>
      <c r="BC89" s="5" t="e">
        <f ca="1">KONWERTUJ_TWARDOSC(9.2,tabela_twardosci!$C$8:$C$69,tabela_twardosci!$K$8:$K$69)</f>
        <v>#NAME?</v>
      </c>
      <c r="BD89" s="5">
        <v>40.700000000000003</v>
      </c>
      <c r="BE89" s="5">
        <v>238</v>
      </c>
      <c r="BK89" s="5">
        <f t="shared" si="19"/>
        <v>1129</v>
      </c>
      <c r="BL89" s="5">
        <f t="shared" si="20"/>
        <v>817</v>
      </c>
      <c r="BM89" s="5">
        <f t="shared" si="21"/>
        <v>6.66</v>
      </c>
      <c r="BN89" s="5">
        <f t="shared" si="22"/>
        <v>311</v>
      </c>
      <c r="BO89" s="5">
        <f t="shared" si="23"/>
        <v>65</v>
      </c>
      <c r="BP89" s="5">
        <f t="shared" si="24"/>
        <v>1129</v>
      </c>
      <c r="BQ89" s="5" t="e">
        <f>IF(T89&lt;&gt;"",POWER((#REF!*R89+#REF!)-T89,2))</f>
        <v>#REF!</v>
      </c>
    </row>
    <row r="90" spans="1:69" ht="13.9" customHeight="1" x14ac:dyDescent="0.25">
      <c r="A90" s="76">
        <v>3.5</v>
      </c>
      <c r="B90" s="76">
        <v>2.86</v>
      </c>
      <c r="C90" s="76">
        <f t="shared" si="25"/>
        <v>4.4643333333333333</v>
      </c>
      <c r="D90" s="76">
        <v>0.46</v>
      </c>
      <c r="E90" s="77">
        <v>5.6000000000000001E-2</v>
      </c>
      <c r="F90" s="76">
        <v>0</v>
      </c>
      <c r="G90" s="76">
        <v>0</v>
      </c>
      <c r="H90" s="78">
        <v>0</v>
      </c>
      <c r="I90" s="76">
        <v>0.02</v>
      </c>
      <c r="J90" s="76">
        <v>3.3000000000000002E-2</v>
      </c>
      <c r="K90" s="79">
        <v>0</v>
      </c>
      <c r="L90" s="76">
        <v>0</v>
      </c>
      <c r="M90" s="79">
        <v>0</v>
      </c>
      <c r="N90" s="79">
        <v>0</v>
      </c>
      <c r="O90" s="78">
        <v>0</v>
      </c>
      <c r="P90" s="79">
        <v>900</v>
      </c>
      <c r="Q90" s="79">
        <v>90</v>
      </c>
      <c r="R90" s="79">
        <v>370</v>
      </c>
      <c r="S90" s="79">
        <v>200</v>
      </c>
      <c r="T90" s="79">
        <v>1149</v>
      </c>
      <c r="U90" s="79">
        <v>828</v>
      </c>
      <c r="V90" s="79">
        <v>6.4</v>
      </c>
      <c r="W90" s="79">
        <v>312.60000000000002</v>
      </c>
      <c r="X90" s="79"/>
      <c r="Y90" s="80">
        <v>61</v>
      </c>
      <c r="Z90" s="81">
        <v>13</v>
      </c>
      <c r="AA90" s="82"/>
      <c r="AB90" s="82">
        <v>33.200000000000003</v>
      </c>
      <c r="AC90" s="82"/>
      <c r="AD90" s="82"/>
      <c r="AE90" s="82"/>
      <c r="AF90" s="82"/>
      <c r="AG90" s="5" t="b">
        <f t="shared" si="14"/>
        <v>1</v>
      </c>
      <c r="AH90" s="5">
        <v>25</v>
      </c>
      <c r="AI90" s="5">
        <f t="shared" si="15"/>
        <v>1</v>
      </c>
      <c r="AJ90" s="5" t="b">
        <f>AND(A90&gt;=zakresy_produkcyjne!B$2,A90&lt;=zakresy_produkcyjne!B$3)</f>
        <v>1</v>
      </c>
      <c r="AK90" s="5" t="b">
        <f>AND(B90&gt;=zakresy_produkcyjne!C$2,B90&lt;=zakresy_produkcyjne!C$3)</f>
        <v>0</v>
      </c>
      <c r="AL90" s="5" t="b">
        <f>AND(D90&gt;=zakresy_produkcyjne!D$2,D90&lt;=zakresy_produkcyjne!D$3)</f>
        <v>0</v>
      </c>
      <c r="AM90" s="5" t="b">
        <f>AND(E90&gt;=zakresy_produkcyjne!E$2,E90&lt;=zakresy_produkcyjne!E$3)</f>
        <v>1</v>
      </c>
      <c r="AN90" s="5" t="b">
        <f>AND(F90&gt;=zakresy_produkcyjne!F$2,F90&lt;=zakresy_produkcyjne!F$3)</f>
        <v>1</v>
      </c>
      <c r="AO90" s="5" t="b">
        <f>AND(G90&gt;=zakresy_produkcyjne!G$2,G90&lt;=zakresy_produkcyjne!G$3)</f>
        <v>1</v>
      </c>
      <c r="AP90" s="5" t="b">
        <f>AND(H90&gt;=zakresy_produkcyjne!H$2,H90&lt;=zakresy_produkcyjne!H$3)</f>
        <v>1</v>
      </c>
      <c r="AQ90" s="5" t="b">
        <f>AND(P90&gt;=zakresy_produkcyjne!I$2,P90&lt;=zakresy_produkcyjne!I$3)</f>
        <v>1</v>
      </c>
      <c r="AR90" s="5" t="b">
        <f>AND(Q90&gt;=zakresy_produkcyjne!J$2,Q90&lt;=zakresy_produkcyjne!J$3)</f>
        <v>1</v>
      </c>
      <c r="AS90" s="5" t="b">
        <f>AND(R90&gt;=zakresy_produkcyjne!K$2,R90&lt;=zakresy_produkcyjne!K$3)</f>
        <v>1</v>
      </c>
      <c r="AT90" s="5" t="b">
        <f>AND(S90&gt;=zakresy_produkcyjne!L$2,S90&lt;=zakresy_produkcyjne!L$3)</f>
        <v>0</v>
      </c>
      <c r="AU90" s="5" t="b">
        <f t="shared" si="16"/>
        <v>0</v>
      </c>
      <c r="AV90" s="5" t="b">
        <f t="shared" si="17"/>
        <v>0</v>
      </c>
      <c r="AW90" s="5" t="b">
        <f t="shared" si="18"/>
        <v>0</v>
      </c>
      <c r="AX90" s="5">
        <f>AJ90*zakresy_produkcyjne!B$4+AK90*zakresy_produkcyjne!C$4+AL90*zakresy_produkcyjne!D$4+AM90*zakresy_produkcyjne!E$4+AN90*zakresy_produkcyjne!F$4+AO90*zakresy_produkcyjne!G$4+AP90*zakresy_produkcyjne!H$4+AQ90*zakresy_produkcyjne!I$4+AR90*zakresy_produkcyjne!J$4+AS90*zakresy_produkcyjne!K$4+AT90*zakresy_produkcyjne!L$4</f>
        <v>48</v>
      </c>
      <c r="AZ90" s="5">
        <v>498</v>
      </c>
      <c r="BA90" s="5">
        <v>443</v>
      </c>
      <c r="BB90" s="5">
        <v>9.64</v>
      </c>
      <c r="BC90" s="5" t="e">
        <f ca="1">KONWERTUJ_TWARDOSC(9.2,tabela_twardosci!$C$8:$C$69,tabela_twardosci!$K$8:$K$69)</f>
        <v>#NAME?</v>
      </c>
      <c r="BD90" s="5">
        <v>40.700000000000003</v>
      </c>
      <c r="BE90" s="5">
        <v>238</v>
      </c>
      <c r="BK90" s="5">
        <f t="shared" si="19"/>
        <v>1149</v>
      </c>
      <c r="BL90" s="5">
        <f t="shared" si="20"/>
        <v>828</v>
      </c>
      <c r="BM90" s="5">
        <f t="shared" si="21"/>
        <v>6.4</v>
      </c>
      <c r="BN90" s="5">
        <f t="shared" si="22"/>
        <v>312.60000000000002</v>
      </c>
      <c r="BO90" s="5">
        <f t="shared" si="23"/>
        <v>61</v>
      </c>
      <c r="BP90" s="5">
        <f t="shared" si="24"/>
        <v>1149</v>
      </c>
      <c r="BQ90" s="5" t="e">
        <f>IF(T90&lt;&gt;"",POWER((#REF!*R90+#REF!)-T90,2))</f>
        <v>#REF!</v>
      </c>
    </row>
    <row r="91" spans="1:69" ht="13.9" customHeight="1" x14ac:dyDescent="0.25">
      <c r="A91" s="76">
        <v>3.5</v>
      </c>
      <c r="B91" s="76">
        <v>2.87</v>
      </c>
      <c r="C91" s="76">
        <f t="shared" si="25"/>
        <v>4.4649999999999999</v>
      </c>
      <c r="D91" s="76">
        <v>6.0999999999999999E-2</v>
      </c>
      <c r="E91" s="77">
        <v>5.4148648648648601E-2</v>
      </c>
      <c r="F91" s="76">
        <v>0.7</v>
      </c>
      <c r="G91" s="76">
        <v>0.5</v>
      </c>
      <c r="H91" s="78">
        <v>0.13700000000000001</v>
      </c>
      <c r="I91" s="76">
        <v>8.9999999999999993E-3</v>
      </c>
      <c r="J91" s="76">
        <v>2.5000000000000001E-2</v>
      </c>
      <c r="K91" s="79">
        <v>0</v>
      </c>
      <c r="L91" s="76">
        <v>0</v>
      </c>
      <c r="M91" s="79">
        <v>0</v>
      </c>
      <c r="N91" s="79">
        <v>0</v>
      </c>
      <c r="O91" s="78">
        <v>0</v>
      </c>
      <c r="P91" s="79">
        <v>900</v>
      </c>
      <c r="Q91" s="79">
        <v>90</v>
      </c>
      <c r="R91" s="79">
        <v>370</v>
      </c>
      <c r="S91" s="79">
        <v>60</v>
      </c>
      <c r="T91" s="79">
        <v>1210</v>
      </c>
      <c r="U91" s="79">
        <v>861</v>
      </c>
      <c r="V91" s="79">
        <v>7.7</v>
      </c>
      <c r="W91" s="79">
        <v>329.97</v>
      </c>
      <c r="X91" s="79"/>
      <c r="Y91" s="80">
        <v>71.33</v>
      </c>
      <c r="Z91" s="81">
        <v>13</v>
      </c>
      <c r="AA91" s="82"/>
      <c r="AB91" s="82">
        <v>35.33</v>
      </c>
      <c r="AC91" s="82"/>
      <c r="AD91" s="82"/>
      <c r="AE91" s="82"/>
      <c r="AF91" s="82"/>
      <c r="AG91" s="5" t="b">
        <f t="shared" si="14"/>
        <v>1</v>
      </c>
      <c r="AH91" s="5">
        <v>25</v>
      </c>
      <c r="AI91" s="5">
        <f t="shared" si="15"/>
        <v>1</v>
      </c>
      <c r="AJ91" s="5" t="b">
        <f>AND(A91&gt;=zakresy_produkcyjne!B$2,A91&lt;=zakresy_produkcyjne!B$3)</f>
        <v>1</v>
      </c>
      <c r="AK91" s="5" t="b">
        <f>AND(B91&gt;=zakresy_produkcyjne!C$2,B91&lt;=zakresy_produkcyjne!C$3)</f>
        <v>0</v>
      </c>
      <c r="AL91" s="5" t="b">
        <f>AND(D91&gt;=zakresy_produkcyjne!D$2,D91&lt;=zakresy_produkcyjne!D$3)</f>
        <v>1</v>
      </c>
      <c r="AM91" s="5" t="b">
        <f>AND(E91&gt;=zakresy_produkcyjne!E$2,E91&lt;=zakresy_produkcyjne!E$3)</f>
        <v>1</v>
      </c>
      <c r="AN91" s="5" t="b">
        <f>AND(F91&gt;=zakresy_produkcyjne!F$2,F91&lt;=zakresy_produkcyjne!F$3)</f>
        <v>1</v>
      </c>
      <c r="AO91" s="5" t="b">
        <f>AND(G91&gt;=zakresy_produkcyjne!G$2,G91&lt;=zakresy_produkcyjne!G$3)</f>
        <v>1</v>
      </c>
      <c r="AP91" s="5" t="b">
        <f>AND(H91&gt;=zakresy_produkcyjne!H$2,H91&lt;=zakresy_produkcyjne!H$3)</f>
        <v>1</v>
      </c>
      <c r="AQ91" s="5" t="b">
        <f>AND(P91&gt;=zakresy_produkcyjne!I$2,P91&lt;=zakresy_produkcyjne!I$3)</f>
        <v>1</v>
      </c>
      <c r="AR91" s="5" t="b">
        <f>AND(Q91&gt;=zakresy_produkcyjne!J$2,Q91&lt;=zakresy_produkcyjne!J$3)</f>
        <v>1</v>
      </c>
      <c r="AS91" s="5" t="b">
        <f>AND(R91&gt;=zakresy_produkcyjne!K$2,R91&lt;=zakresy_produkcyjne!K$3)</f>
        <v>1</v>
      </c>
      <c r="AT91" s="5" t="b">
        <f>AND(S91&gt;=zakresy_produkcyjne!L$2,S91&lt;=zakresy_produkcyjne!L$3)</f>
        <v>1</v>
      </c>
      <c r="AU91" s="5" t="b">
        <f t="shared" si="16"/>
        <v>0</v>
      </c>
      <c r="AV91" s="5" t="b">
        <f t="shared" si="17"/>
        <v>1</v>
      </c>
      <c r="AW91" s="5" t="b">
        <f t="shared" si="18"/>
        <v>0</v>
      </c>
      <c r="AX91" s="5">
        <f>AJ91*zakresy_produkcyjne!B$4+AK91*zakresy_produkcyjne!C$4+AL91*zakresy_produkcyjne!D$4+AM91*zakresy_produkcyjne!E$4+AN91*zakresy_produkcyjne!F$4+AO91*zakresy_produkcyjne!G$4+AP91*zakresy_produkcyjne!H$4+AQ91*zakresy_produkcyjne!I$4+AR91*zakresy_produkcyjne!J$4+AS91*zakresy_produkcyjne!K$4+AT91*zakresy_produkcyjne!L$4</f>
        <v>63</v>
      </c>
      <c r="AZ91" s="5">
        <v>706</v>
      </c>
      <c r="BA91" s="5">
        <v>490</v>
      </c>
      <c r="BB91" s="5">
        <v>4.1900000000000004</v>
      </c>
      <c r="BC91" s="5" t="e">
        <f ca="1">KONWERTUJ_TWARDOSC(23.68,tabela_twardosci!$C$8:$C$69,tabela_twardosci!$K$8:$K$69)</f>
        <v>#NAME?</v>
      </c>
      <c r="BD91" s="5">
        <v>8.75</v>
      </c>
      <c r="BE91" s="5">
        <v>240</v>
      </c>
      <c r="BK91" s="5">
        <f t="shared" si="19"/>
        <v>1210</v>
      </c>
      <c r="BL91" s="5">
        <f t="shared" si="20"/>
        <v>861</v>
      </c>
      <c r="BM91" s="5">
        <f t="shared" si="21"/>
        <v>7.7</v>
      </c>
      <c r="BN91" s="5">
        <f t="shared" si="22"/>
        <v>329.97</v>
      </c>
      <c r="BO91" s="5">
        <f t="shared" si="23"/>
        <v>71.33</v>
      </c>
      <c r="BP91" s="5">
        <f t="shared" si="24"/>
        <v>1210</v>
      </c>
      <c r="BQ91" s="5" t="e">
        <f>IF(T91&lt;&gt;"",POWER((#REF!*R91+#REF!)-T91,2))</f>
        <v>#REF!</v>
      </c>
    </row>
    <row r="92" spans="1:69" ht="13.9" customHeight="1" x14ac:dyDescent="0.25">
      <c r="A92" s="76">
        <v>3.5</v>
      </c>
      <c r="B92" s="76">
        <v>2.87</v>
      </c>
      <c r="C92" s="76">
        <f t="shared" si="25"/>
        <v>4.4649999999999999</v>
      </c>
      <c r="D92" s="76">
        <v>6.0999999999999999E-2</v>
      </c>
      <c r="E92" s="77">
        <v>5.4148648648648601E-2</v>
      </c>
      <c r="F92" s="76">
        <v>0.7</v>
      </c>
      <c r="G92" s="76">
        <v>0.5</v>
      </c>
      <c r="H92" s="78">
        <v>0.13700000000000001</v>
      </c>
      <c r="I92" s="76">
        <v>8.9999999999999993E-3</v>
      </c>
      <c r="J92" s="76">
        <v>2.5000000000000001E-2</v>
      </c>
      <c r="K92" s="79">
        <v>0</v>
      </c>
      <c r="L92" s="76">
        <v>0</v>
      </c>
      <c r="M92" s="79">
        <v>0</v>
      </c>
      <c r="N92" s="79">
        <v>0</v>
      </c>
      <c r="O92" s="78">
        <v>0</v>
      </c>
      <c r="P92" s="79">
        <v>900</v>
      </c>
      <c r="Q92" s="79">
        <v>90</v>
      </c>
      <c r="R92" s="79">
        <v>370</v>
      </c>
      <c r="S92" s="79">
        <v>90</v>
      </c>
      <c r="T92" s="79">
        <v>1180</v>
      </c>
      <c r="U92" s="79">
        <v>843</v>
      </c>
      <c r="V92" s="79">
        <v>7.68</v>
      </c>
      <c r="W92" s="79">
        <v>324.20999999999998</v>
      </c>
      <c r="X92" s="79"/>
      <c r="Y92" s="80">
        <v>80.33</v>
      </c>
      <c r="Z92" s="81">
        <v>13</v>
      </c>
      <c r="AA92" s="82"/>
      <c r="AB92" s="82">
        <v>34.69</v>
      </c>
      <c r="AC92" s="82"/>
      <c r="AD92" s="82"/>
      <c r="AE92" s="82"/>
      <c r="AF92" s="82"/>
      <c r="AG92" s="5" t="b">
        <f t="shared" si="14"/>
        <v>1</v>
      </c>
      <c r="AH92" s="5">
        <v>25</v>
      </c>
      <c r="AI92" s="5">
        <f t="shared" si="15"/>
        <v>1</v>
      </c>
      <c r="AJ92" s="5" t="b">
        <f>AND(A92&gt;=zakresy_produkcyjne!B$2,A92&lt;=zakresy_produkcyjne!B$3)</f>
        <v>1</v>
      </c>
      <c r="AK92" s="5" t="b">
        <f>AND(B92&gt;=zakresy_produkcyjne!C$2,B92&lt;=zakresy_produkcyjne!C$3)</f>
        <v>0</v>
      </c>
      <c r="AL92" s="5" t="b">
        <f>AND(D92&gt;=zakresy_produkcyjne!D$2,D92&lt;=zakresy_produkcyjne!D$3)</f>
        <v>1</v>
      </c>
      <c r="AM92" s="5" t="b">
        <f>AND(E92&gt;=zakresy_produkcyjne!E$2,E92&lt;=zakresy_produkcyjne!E$3)</f>
        <v>1</v>
      </c>
      <c r="AN92" s="5" t="b">
        <f>AND(F92&gt;=zakresy_produkcyjne!F$2,F92&lt;=zakresy_produkcyjne!F$3)</f>
        <v>1</v>
      </c>
      <c r="AO92" s="5" t="b">
        <f>AND(G92&gt;=zakresy_produkcyjne!G$2,G92&lt;=zakresy_produkcyjne!G$3)</f>
        <v>1</v>
      </c>
      <c r="AP92" s="5" t="b">
        <f>AND(H92&gt;=zakresy_produkcyjne!H$2,H92&lt;=zakresy_produkcyjne!H$3)</f>
        <v>1</v>
      </c>
      <c r="AQ92" s="5" t="b">
        <f>AND(P92&gt;=zakresy_produkcyjne!I$2,P92&lt;=zakresy_produkcyjne!I$3)</f>
        <v>1</v>
      </c>
      <c r="AR92" s="5" t="b">
        <f>AND(Q92&gt;=zakresy_produkcyjne!J$2,Q92&lt;=zakresy_produkcyjne!J$3)</f>
        <v>1</v>
      </c>
      <c r="AS92" s="5" t="b">
        <f>AND(R92&gt;=zakresy_produkcyjne!K$2,R92&lt;=zakresy_produkcyjne!K$3)</f>
        <v>1</v>
      </c>
      <c r="AT92" s="5" t="b">
        <f>AND(S92&gt;=zakresy_produkcyjne!L$2,S92&lt;=zakresy_produkcyjne!L$3)</f>
        <v>1</v>
      </c>
      <c r="AU92" s="5" t="b">
        <f t="shared" si="16"/>
        <v>0</v>
      </c>
      <c r="AV92" s="5" t="b">
        <f t="shared" si="17"/>
        <v>1</v>
      </c>
      <c r="AW92" s="5" t="b">
        <f t="shared" si="18"/>
        <v>0</v>
      </c>
      <c r="AX92" s="5">
        <f>AJ92*zakresy_produkcyjne!B$4+AK92*zakresy_produkcyjne!C$4+AL92*zakresy_produkcyjne!D$4+AM92*zakresy_produkcyjne!E$4+AN92*zakresy_produkcyjne!F$4+AO92*zakresy_produkcyjne!G$4+AP92*zakresy_produkcyjne!H$4+AQ92*zakresy_produkcyjne!I$4+AR92*zakresy_produkcyjne!J$4+AS92*zakresy_produkcyjne!K$4+AT92*zakresy_produkcyjne!L$4</f>
        <v>63</v>
      </c>
      <c r="AZ92" s="5">
        <v>706</v>
      </c>
      <c r="BA92" s="5">
        <v>490</v>
      </c>
      <c r="BB92" s="5">
        <v>4.1900000000000004</v>
      </c>
      <c r="BC92" s="5" t="e">
        <f ca="1">KONWERTUJ_TWARDOSC(23.68,tabela_twardosci!$C$8:$C$69,tabela_twardosci!$K$8:$K$69)</f>
        <v>#NAME?</v>
      </c>
      <c r="BD92" s="5">
        <v>8.75</v>
      </c>
      <c r="BE92" s="5">
        <v>240</v>
      </c>
      <c r="BK92" s="5">
        <f t="shared" si="19"/>
        <v>1180</v>
      </c>
      <c r="BL92" s="5">
        <f t="shared" si="20"/>
        <v>843</v>
      </c>
      <c r="BM92" s="5">
        <f t="shared" si="21"/>
        <v>7.68</v>
      </c>
      <c r="BN92" s="5">
        <f t="shared" si="22"/>
        <v>324.20999999999998</v>
      </c>
      <c r="BO92" s="5">
        <f t="shared" si="23"/>
        <v>80.33</v>
      </c>
      <c r="BP92" s="5">
        <f t="shared" si="24"/>
        <v>1180</v>
      </c>
      <c r="BQ92" s="5" t="e">
        <f>IF(T92&lt;&gt;"",POWER((#REF!*R92+#REF!)-T92,2))</f>
        <v>#REF!</v>
      </c>
    </row>
    <row r="93" spans="1:69" ht="13.9" customHeight="1" x14ac:dyDescent="0.25">
      <c r="A93" s="76">
        <v>3.5</v>
      </c>
      <c r="B93" s="76">
        <v>2.87</v>
      </c>
      <c r="C93" s="76">
        <f t="shared" si="25"/>
        <v>4.4649999999999999</v>
      </c>
      <c r="D93" s="76">
        <v>6.0999999999999999E-2</v>
      </c>
      <c r="E93" s="77">
        <v>5.4148648648648601E-2</v>
      </c>
      <c r="F93" s="76">
        <v>0.7</v>
      </c>
      <c r="G93" s="76">
        <v>0.5</v>
      </c>
      <c r="H93" s="78">
        <v>0.13700000000000001</v>
      </c>
      <c r="I93" s="76">
        <v>8.9999999999999993E-3</v>
      </c>
      <c r="J93" s="76">
        <v>2.5000000000000001E-2</v>
      </c>
      <c r="K93" s="79">
        <v>0</v>
      </c>
      <c r="L93" s="76">
        <v>0</v>
      </c>
      <c r="M93" s="79">
        <v>0</v>
      </c>
      <c r="N93" s="79">
        <v>0</v>
      </c>
      <c r="O93" s="78">
        <v>0</v>
      </c>
      <c r="P93" s="79">
        <v>900</v>
      </c>
      <c r="Q93" s="79">
        <v>90</v>
      </c>
      <c r="R93" s="79">
        <v>370</v>
      </c>
      <c r="S93" s="79">
        <v>180</v>
      </c>
      <c r="T93" s="79">
        <v>1169</v>
      </c>
      <c r="U93" s="79">
        <v>834</v>
      </c>
      <c r="V93" s="79">
        <v>6.8</v>
      </c>
      <c r="W93" s="79">
        <v>313.95999999999998</v>
      </c>
      <c r="X93" s="79"/>
      <c r="Y93" s="80">
        <v>84.3</v>
      </c>
      <c r="Z93" s="81">
        <v>13</v>
      </c>
      <c r="AA93" s="82"/>
      <c r="AB93" s="82">
        <v>33.369999999999997</v>
      </c>
      <c r="AC93" s="82"/>
      <c r="AD93" s="82"/>
      <c r="AE93" s="82"/>
      <c r="AF93" s="82"/>
      <c r="AG93" s="5" t="b">
        <f t="shared" si="14"/>
        <v>1</v>
      </c>
      <c r="AH93" s="5">
        <v>25</v>
      </c>
      <c r="AI93" s="5">
        <f t="shared" si="15"/>
        <v>1</v>
      </c>
      <c r="AJ93" s="5" t="b">
        <f>AND(A93&gt;=zakresy_produkcyjne!B$2,A93&lt;=zakresy_produkcyjne!B$3)</f>
        <v>1</v>
      </c>
      <c r="AK93" s="5" t="b">
        <f>AND(B93&gt;=zakresy_produkcyjne!C$2,B93&lt;=zakresy_produkcyjne!C$3)</f>
        <v>0</v>
      </c>
      <c r="AL93" s="5" t="b">
        <f>AND(D93&gt;=zakresy_produkcyjne!D$2,D93&lt;=zakresy_produkcyjne!D$3)</f>
        <v>1</v>
      </c>
      <c r="AM93" s="5" t="b">
        <f>AND(E93&gt;=zakresy_produkcyjne!E$2,E93&lt;=zakresy_produkcyjne!E$3)</f>
        <v>1</v>
      </c>
      <c r="AN93" s="5" t="b">
        <f>AND(F93&gt;=zakresy_produkcyjne!F$2,F93&lt;=zakresy_produkcyjne!F$3)</f>
        <v>1</v>
      </c>
      <c r="AO93" s="5" t="b">
        <f>AND(G93&gt;=zakresy_produkcyjne!G$2,G93&lt;=zakresy_produkcyjne!G$3)</f>
        <v>1</v>
      </c>
      <c r="AP93" s="5" t="b">
        <f>AND(H93&gt;=zakresy_produkcyjne!H$2,H93&lt;=zakresy_produkcyjne!H$3)</f>
        <v>1</v>
      </c>
      <c r="AQ93" s="5" t="b">
        <f>AND(P93&gt;=zakresy_produkcyjne!I$2,P93&lt;=zakresy_produkcyjne!I$3)</f>
        <v>1</v>
      </c>
      <c r="AR93" s="5" t="b">
        <f>AND(Q93&gt;=zakresy_produkcyjne!J$2,Q93&lt;=zakresy_produkcyjne!J$3)</f>
        <v>1</v>
      </c>
      <c r="AS93" s="5" t="b">
        <f>AND(R93&gt;=zakresy_produkcyjne!K$2,R93&lt;=zakresy_produkcyjne!K$3)</f>
        <v>1</v>
      </c>
      <c r="AT93" s="5" t="b">
        <f>AND(S93&gt;=zakresy_produkcyjne!L$2,S93&lt;=zakresy_produkcyjne!L$3)</f>
        <v>1</v>
      </c>
      <c r="AU93" s="5" t="b">
        <f t="shared" si="16"/>
        <v>0</v>
      </c>
      <c r="AV93" s="5" t="b">
        <f t="shared" si="17"/>
        <v>1</v>
      </c>
      <c r="AW93" s="5" t="b">
        <f t="shared" si="18"/>
        <v>0</v>
      </c>
      <c r="AX93" s="5">
        <f>AJ93*zakresy_produkcyjne!B$4+AK93*zakresy_produkcyjne!C$4+AL93*zakresy_produkcyjne!D$4+AM93*zakresy_produkcyjne!E$4+AN93*zakresy_produkcyjne!F$4+AO93*zakresy_produkcyjne!G$4+AP93*zakresy_produkcyjne!H$4+AQ93*zakresy_produkcyjne!I$4+AR93*zakresy_produkcyjne!J$4+AS93*zakresy_produkcyjne!K$4+AT93*zakresy_produkcyjne!L$4</f>
        <v>63</v>
      </c>
      <c r="AZ93" s="5">
        <v>706</v>
      </c>
      <c r="BA93" s="5">
        <v>490</v>
      </c>
      <c r="BB93" s="5">
        <v>4.1900000000000004</v>
      </c>
      <c r="BC93" s="5" t="e">
        <f ca="1">KONWERTUJ_TWARDOSC(23.68,tabela_twardosci!$C$8:$C$69,tabela_twardosci!$K$8:$K$69)</f>
        <v>#NAME?</v>
      </c>
      <c r="BD93" s="5">
        <v>8.75</v>
      </c>
      <c r="BE93" s="5">
        <v>240</v>
      </c>
      <c r="BK93" s="5">
        <f t="shared" si="19"/>
        <v>1169</v>
      </c>
      <c r="BL93" s="5">
        <f t="shared" si="20"/>
        <v>834</v>
      </c>
      <c r="BM93" s="5">
        <f t="shared" si="21"/>
        <v>6.8</v>
      </c>
      <c r="BN93" s="5">
        <f t="shared" si="22"/>
        <v>313.95999999999998</v>
      </c>
      <c r="BO93" s="5">
        <f t="shared" si="23"/>
        <v>84.3</v>
      </c>
      <c r="BP93" s="5">
        <f t="shared" si="24"/>
        <v>1169</v>
      </c>
      <c r="BQ93" s="5" t="e">
        <f>IF(T93&lt;&gt;"",POWER((#REF!*R93+#REF!)-T93,2))</f>
        <v>#REF!</v>
      </c>
    </row>
    <row r="94" spans="1:69" ht="13.9" customHeight="1" x14ac:dyDescent="0.25">
      <c r="A94" s="76">
        <v>3.5</v>
      </c>
      <c r="B94" s="76">
        <v>2.87</v>
      </c>
      <c r="C94" s="76">
        <f t="shared" si="25"/>
        <v>4.4649999999999999</v>
      </c>
      <c r="D94" s="76">
        <v>6.0999999999999999E-2</v>
      </c>
      <c r="E94" s="77">
        <v>5.4148648648648601E-2</v>
      </c>
      <c r="F94" s="76">
        <v>0.7</v>
      </c>
      <c r="G94" s="76">
        <v>0.5</v>
      </c>
      <c r="H94" s="78">
        <v>0.13700000000000001</v>
      </c>
      <c r="I94" s="76">
        <v>8.9999999999999993E-3</v>
      </c>
      <c r="J94" s="76">
        <v>2.5000000000000001E-2</v>
      </c>
      <c r="K94" s="79">
        <v>0</v>
      </c>
      <c r="L94" s="76">
        <v>0</v>
      </c>
      <c r="M94" s="79">
        <v>0</v>
      </c>
      <c r="N94" s="79">
        <v>0</v>
      </c>
      <c r="O94" s="78">
        <v>0</v>
      </c>
      <c r="P94" s="79">
        <v>900</v>
      </c>
      <c r="Q94" s="79">
        <v>90</v>
      </c>
      <c r="R94" s="79">
        <v>370</v>
      </c>
      <c r="S94" s="79">
        <v>200</v>
      </c>
      <c r="T94" s="79">
        <v>1203</v>
      </c>
      <c r="U94" s="79">
        <v>858</v>
      </c>
      <c r="V94" s="79">
        <v>6.5</v>
      </c>
      <c r="W94" s="79">
        <v>325.92</v>
      </c>
      <c r="X94" s="79"/>
      <c r="Y94" s="80">
        <v>82.33</v>
      </c>
      <c r="Z94" s="81">
        <v>13</v>
      </c>
      <c r="AA94" s="82"/>
      <c r="AB94" s="82">
        <v>34.880000000000003</v>
      </c>
      <c r="AC94" s="82"/>
      <c r="AD94" s="82"/>
      <c r="AE94" s="82"/>
      <c r="AF94" s="82"/>
      <c r="AG94" s="5" t="b">
        <f t="shared" si="14"/>
        <v>1</v>
      </c>
      <c r="AH94" s="5">
        <v>25</v>
      </c>
      <c r="AI94" s="5">
        <f t="shared" si="15"/>
        <v>1</v>
      </c>
      <c r="AJ94" s="5" t="b">
        <f>AND(A94&gt;=zakresy_produkcyjne!B$2,A94&lt;=zakresy_produkcyjne!B$3)</f>
        <v>1</v>
      </c>
      <c r="AK94" s="5" t="b">
        <f>AND(B94&gt;=zakresy_produkcyjne!C$2,B94&lt;=zakresy_produkcyjne!C$3)</f>
        <v>0</v>
      </c>
      <c r="AL94" s="5" t="b">
        <f>AND(D94&gt;=zakresy_produkcyjne!D$2,D94&lt;=zakresy_produkcyjne!D$3)</f>
        <v>1</v>
      </c>
      <c r="AM94" s="5" t="b">
        <f>AND(E94&gt;=zakresy_produkcyjne!E$2,E94&lt;=zakresy_produkcyjne!E$3)</f>
        <v>1</v>
      </c>
      <c r="AN94" s="5" t="b">
        <f>AND(F94&gt;=zakresy_produkcyjne!F$2,F94&lt;=zakresy_produkcyjne!F$3)</f>
        <v>1</v>
      </c>
      <c r="AO94" s="5" t="b">
        <f>AND(G94&gt;=zakresy_produkcyjne!G$2,G94&lt;=zakresy_produkcyjne!G$3)</f>
        <v>1</v>
      </c>
      <c r="AP94" s="5" t="b">
        <f>AND(H94&gt;=zakresy_produkcyjne!H$2,H94&lt;=zakresy_produkcyjne!H$3)</f>
        <v>1</v>
      </c>
      <c r="AQ94" s="5" t="b">
        <f>AND(P94&gt;=zakresy_produkcyjne!I$2,P94&lt;=zakresy_produkcyjne!I$3)</f>
        <v>1</v>
      </c>
      <c r="AR94" s="5" t="b">
        <f>AND(Q94&gt;=zakresy_produkcyjne!J$2,Q94&lt;=zakresy_produkcyjne!J$3)</f>
        <v>1</v>
      </c>
      <c r="AS94" s="5" t="b">
        <f>AND(R94&gt;=zakresy_produkcyjne!K$2,R94&lt;=zakresy_produkcyjne!K$3)</f>
        <v>1</v>
      </c>
      <c r="AT94" s="5" t="b">
        <f>AND(S94&gt;=zakresy_produkcyjne!L$2,S94&lt;=zakresy_produkcyjne!L$3)</f>
        <v>0</v>
      </c>
      <c r="AU94" s="5" t="b">
        <f t="shared" si="16"/>
        <v>0</v>
      </c>
      <c r="AV94" s="5" t="b">
        <f t="shared" si="17"/>
        <v>0</v>
      </c>
      <c r="AW94" s="5" t="b">
        <f t="shared" si="18"/>
        <v>0</v>
      </c>
      <c r="AX94" s="5">
        <f>AJ94*zakresy_produkcyjne!B$4+AK94*zakresy_produkcyjne!C$4+AL94*zakresy_produkcyjne!D$4+AM94*zakresy_produkcyjne!E$4+AN94*zakresy_produkcyjne!F$4+AO94*zakresy_produkcyjne!G$4+AP94*zakresy_produkcyjne!H$4+AQ94*zakresy_produkcyjne!I$4+AR94*zakresy_produkcyjne!J$4+AS94*zakresy_produkcyjne!K$4+AT94*zakresy_produkcyjne!L$4</f>
        <v>53</v>
      </c>
      <c r="AZ94" s="5">
        <v>706</v>
      </c>
      <c r="BA94" s="5">
        <v>490</v>
      </c>
      <c r="BB94" s="5">
        <v>4.1900000000000004</v>
      </c>
      <c r="BC94" s="5" t="e">
        <f ca="1">KONWERTUJ_TWARDOSC(23.68,tabela_twardosci!$C$8:$C$69,tabela_twardosci!$K$8:$K$69)</f>
        <v>#NAME?</v>
      </c>
      <c r="BD94" s="5">
        <v>8.75</v>
      </c>
      <c r="BE94" s="5">
        <v>240</v>
      </c>
      <c r="BK94" s="5">
        <f t="shared" si="19"/>
        <v>1203</v>
      </c>
      <c r="BL94" s="5">
        <f t="shared" si="20"/>
        <v>858</v>
      </c>
      <c r="BM94" s="5">
        <f t="shared" si="21"/>
        <v>6.5</v>
      </c>
      <c r="BN94" s="5">
        <f t="shared" si="22"/>
        <v>325.92</v>
      </c>
      <c r="BO94" s="5">
        <f t="shared" si="23"/>
        <v>82.33</v>
      </c>
      <c r="BP94" s="5">
        <f t="shared" si="24"/>
        <v>1203</v>
      </c>
      <c r="BQ94" s="5" t="e">
        <f>IF(T94&lt;&gt;"",POWER((#REF!*R94+#REF!)-T94,2))</f>
        <v>#REF!</v>
      </c>
    </row>
    <row r="95" spans="1:69" ht="13.9" customHeight="1" x14ac:dyDescent="0.25">
      <c r="A95" s="76">
        <v>3.7</v>
      </c>
      <c r="B95" s="76">
        <v>2.82</v>
      </c>
      <c r="C95" s="76">
        <f t="shared" si="25"/>
        <v>4.649</v>
      </c>
      <c r="D95" s="76">
        <v>6.6000000000000003E-2</v>
      </c>
      <c r="E95" s="77">
        <v>5.4148648648648601E-2</v>
      </c>
      <c r="F95" s="76">
        <v>0.7</v>
      </c>
      <c r="G95" s="76">
        <v>0.7</v>
      </c>
      <c r="H95" s="78">
        <v>0.13600000000000001</v>
      </c>
      <c r="I95" s="76">
        <v>4.0000000000000001E-3</v>
      </c>
      <c r="J95" s="76">
        <v>2.7E-2</v>
      </c>
      <c r="K95" s="79">
        <v>0</v>
      </c>
      <c r="L95" s="76">
        <v>0</v>
      </c>
      <c r="M95" s="79">
        <v>0</v>
      </c>
      <c r="N95" s="79">
        <v>0</v>
      </c>
      <c r="O95" s="78">
        <v>0</v>
      </c>
      <c r="P95" s="79">
        <v>900</v>
      </c>
      <c r="Q95" s="79">
        <v>90</v>
      </c>
      <c r="R95" s="79">
        <v>370</v>
      </c>
      <c r="S95" s="79">
        <v>60</v>
      </c>
      <c r="T95" s="79">
        <v>1137</v>
      </c>
      <c r="U95" s="79">
        <v>821</v>
      </c>
      <c r="V95" s="79">
        <v>5.7</v>
      </c>
      <c r="W95" s="79">
        <v>315.88</v>
      </c>
      <c r="X95" s="79"/>
      <c r="Y95" s="80">
        <v>79</v>
      </c>
      <c r="Z95" s="81">
        <v>13</v>
      </c>
      <c r="AA95" s="82"/>
      <c r="AB95" s="82">
        <v>33.61</v>
      </c>
      <c r="AC95" s="82"/>
      <c r="AD95" s="82"/>
      <c r="AE95" s="82"/>
      <c r="AF95" s="82"/>
      <c r="AG95" s="5" t="b">
        <f t="shared" si="14"/>
        <v>1</v>
      </c>
      <c r="AH95" s="5">
        <v>25</v>
      </c>
      <c r="AI95" s="5">
        <f t="shared" si="15"/>
        <v>1</v>
      </c>
      <c r="AJ95" s="5" t="b">
        <f>AND(A95&gt;=zakresy_produkcyjne!B$2,A95&lt;=zakresy_produkcyjne!B$3)</f>
        <v>0</v>
      </c>
      <c r="AK95" s="5" t="b">
        <f>AND(B95&gt;=zakresy_produkcyjne!C$2,B95&lt;=zakresy_produkcyjne!C$3)</f>
        <v>0</v>
      </c>
      <c r="AL95" s="5" t="b">
        <f>AND(D95&gt;=zakresy_produkcyjne!D$2,D95&lt;=zakresy_produkcyjne!D$3)</f>
        <v>1</v>
      </c>
      <c r="AM95" s="5" t="b">
        <f>AND(E95&gt;=zakresy_produkcyjne!E$2,E95&lt;=zakresy_produkcyjne!E$3)</f>
        <v>1</v>
      </c>
      <c r="AN95" s="5" t="b">
        <f>AND(F95&gt;=zakresy_produkcyjne!F$2,F95&lt;=zakresy_produkcyjne!F$3)</f>
        <v>1</v>
      </c>
      <c r="AO95" s="5" t="b">
        <f>AND(G95&gt;=zakresy_produkcyjne!G$2,G95&lt;=zakresy_produkcyjne!G$3)</f>
        <v>1</v>
      </c>
      <c r="AP95" s="5" t="b">
        <f>AND(H95&gt;=zakresy_produkcyjne!H$2,H95&lt;=zakresy_produkcyjne!H$3)</f>
        <v>1</v>
      </c>
      <c r="AQ95" s="5" t="b">
        <f>AND(P95&gt;=zakresy_produkcyjne!I$2,P95&lt;=zakresy_produkcyjne!I$3)</f>
        <v>1</v>
      </c>
      <c r="AR95" s="5" t="b">
        <f>AND(Q95&gt;=zakresy_produkcyjne!J$2,Q95&lt;=zakresy_produkcyjne!J$3)</f>
        <v>1</v>
      </c>
      <c r="AS95" s="5" t="b">
        <f>AND(R95&gt;=zakresy_produkcyjne!K$2,R95&lt;=zakresy_produkcyjne!K$3)</f>
        <v>1</v>
      </c>
      <c r="AT95" s="5" t="b">
        <f>AND(S95&gt;=zakresy_produkcyjne!L$2,S95&lt;=zakresy_produkcyjne!L$3)</f>
        <v>1</v>
      </c>
      <c r="AU95" s="5" t="b">
        <f t="shared" si="16"/>
        <v>0</v>
      </c>
      <c r="AV95" s="5" t="b">
        <f t="shared" si="17"/>
        <v>1</v>
      </c>
      <c r="AW95" s="5" t="b">
        <f t="shared" si="18"/>
        <v>0</v>
      </c>
      <c r="AX95" s="5">
        <f>AJ95*zakresy_produkcyjne!B$4+AK95*zakresy_produkcyjne!C$4+AL95*zakresy_produkcyjne!D$4+AM95*zakresy_produkcyjne!E$4+AN95*zakresy_produkcyjne!F$4+AO95*zakresy_produkcyjne!G$4+AP95*zakresy_produkcyjne!H$4+AQ95*zakresy_produkcyjne!I$4+AR95*zakresy_produkcyjne!J$4+AS95*zakresy_produkcyjne!K$4+AT95*zakresy_produkcyjne!L$4</f>
        <v>62</v>
      </c>
      <c r="AZ95" s="5">
        <v>729</v>
      </c>
      <c r="BA95" s="5">
        <v>496</v>
      </c>
      <c r="BB95" s="5">
        <v>2.63</v>
      </c>
      <c r="BC95" s="5" t="e">
        <f ca="1">KONWERTUJ_TWARDOSC(24.8,tabela_twardosci!$C$8:$C$69,tabela_twardosci!$K$8:$K$69)</f>
        <v>#NAME?</v>
      </c>
      <c r="BD95" s="5">
        <v>10.199999999999999</v>
      </c>
      <c r="BE95" s="5">
        <v>224</v>
      </c>
      <c r="BK95" s="5">
        <f t="shared" si="19"/>
        <v>1137</v>
      </c>
      <c r="BL95" s="5">
        <f t="shared" si="20"/>
        <v>821</v>
      </c>
      <c r="BM95" s="5">
        <f t="shared" si="21"/>
        <v>5.7</v>
      </c>
      <c r="BN95" s="5">
        <f t="shared" si="22"/>
        <v>315.88</v>
      </c>
      <c r="BO95" s="5">
        <f t="shared" si="23"/>
        <v>79</v>
      </c>
      <c r="BP95" s="5">
        <f t="shared" si="24"/>
        <v>1137</v>
      </c>
      <c r="BQ95" s="5" t="e">
        <f>IF(T95&lt;&gt;"",POWER((#REF!*R95+#REF!)-T95,2))</f>
        <v>#REF!</v>
      </c>
    </row>
    <row r="96" spans="1:69" ht="13.9" customHeight="1" x14ac:dyDescent="0.25">
      <c r="A96" s="76">
        <v>3.7</v>
      </c>
      <c r="B96" s="76">
        <v>2.82</v>
      </c>
      <c r="C96" s="76">
        <f t="shared" si="25"/>
        <v>4.649</v>
      </c>
      <c r="D96" s="76">
        <v>6.6000000000000003E-2</v>
      </c>
      <c r="E96" s="77">
        <v>5.4148648648648601E-2</v>
      </c>
      <c r="F96" s="76">
        <v>0.7</v>
      </c>
      <c r="G96" s="76">
        <v>0.7</v>
      </c>
      <c r="H96" s="78">
        <v>0.13600000000000001</v>
      </c>
      <c r="I96" s="76">
        <v>4.0000000000000001E-3</v>
      </c>
      <c r="J96" s="76">
        <v>2.7E-2</v>
      </c>
      <c r="K96" s="79">
        <v>0</v>
      </c>
      <c r="L96" s="76">
        <v>0</v>
      </c>
      <c r="M96" s="79">
        <v>0</v>
      </c>
      <c r="N96" s="79">
        <v>0</v>
      </c>
      <c r="O96" s="78">
        <v>0</v>
      </c>
      <c r="P96" s="79">
        <v>900</v>
      </c>
      <c r="Q96" s="79">
        <v>90</v>
      </c>
      <c r="R96" s="79">
        <v>370</v>
      </c>
      <c r="S96" s="79">
        <v>90</v>
      </c>
      <c r="T96" s="79">
        <v>1086</v>
      </c>
      <c r="U96" s="79">
        <v>784</v>
      </c>
      <c r="V96" s="79">
        <v>6.86</v>
      </c>
      <c r="W96" s="79">
        <v>314.52</v>
      </c>
      <c r="X96" s="79"/>
      <c r="Y96" s="80">
        <v>80</v>
      </c>
      <c r="Z96" s="81">
        <v>13</v>
      </c>
      <c r="AA96" s="82"/>
      <c r="AB96" s="82">
        <v>33.44</v>
      </c>
      <c r="AC96" s="82"/>
      <c r="AD96" s="82"/>
      <c r="AE96" s="82"/>
      <c r="AF96" s="82"/>
      <c r="AG96" s="5" t="b">
        <f t="shared" si="14"/>
        <v>1</v>
      </c>
      <c r="AH96" s="5">
        <v>25</v>
      </c>
      <c r="AI96" s="5">
        <f t="shared" si="15"/>
        <v>1</v>
      </c>
      <c r="AJ96" s="5" t="b">
        <f>AND(A96&gt;=zakresy_produkcyjne!B$2,A96&lt;=zakresy_produkcyjne!B$3)</f>
        <v>0</v>
      </c>
      <c r="AK96" s="5" t="b">
        <f>AND(B96&gt;=zakresy_produkcyjne!C$2,B96&lt;=zakresy_produkcyjne!C$3)</f>
        <v>0</v>
      </c>
      <c r="AL96" s="5" t="b">
        <f>AND(D96&gt;=zakresy_produkcyjne!D$2,D96&lt;=zakresy_produkcyjne!D$3)</f>
        <v>1</v>
      </c>
      <c r="AM96" s="5" t="b">
        <f>AND(E96&gt;=zakresy_produkcyjne!E$2,E96&lt;=zakresy_produkcyjne!E$3)</f>
        <v>1</v>
      </c>
      <c r="AN96" s="5" t="b">
        <f>AND(F96&gt;=zakresy_produkcyjne!F$2,F96&lt;=zakresy_produkcyjne!F$3)</f>
        <v>1</v>
      </c>
      <c r="AO96" s="5" t="b">
        <f>AND(G96&gt;=zakresy_produkcyjne!G$2,G96&lt;=zakresy_produkcyjne!G$3)</f>
        <v>1</v>
      </c>
      <c r="AP96" s="5" t="b">
        <f>AND(H96&gt;=zakresy_produkcyjne!H$2,H96&lt;=zakresy_produkcyjne!H$3)</f>
        <v>1</v>
      </c>
      <c r="AQ96" s="5" t="b">
        <f>AND(P96&gt;=zakresy_produkcyjne!I$2,P96&lt;=zakresy_produkcyjne!I$3)</f>
        <v>1</v>
      </c>
      <c r="AR96" s="5" t="b">
        <f>AND(Q96&gt;=zakresy_produkcyjne!J$2,Q96&lt;=zakresy_produkcyjne!J$3)</f>
        <v>1</v>
      </c>
      <c r="AS96" s="5" t="b">
        <f>AND(R96&gt;=zakresy_produkcyjne!K$2,R96&lt;=zakresy_produkcyjne!K$3)</f>
        <v>1</v>
      </c>
      <c r="AT96" s="5" t="b">
        <f>AND(S96&gt;=zakresy_produkcyjne!L$2,S96&lt;=zakresy_produkcyjne!L$3)</f>
        <v>1</v>
      </c>
      <c r="AU96" s="5" t="b">
        <f t="shared" si="16"/>
        <v>0</v>
      </c>
      <c r="AV96" s="5" t="b">
        <f t="shared" si="17"/>
        <v>1</v>
      </c>
      <c r="AW96" s="5" t="b">
        <f t="shared" si="18"/>
        <v>0</v>
      </c>
      <c r="AX96" s="5">
        <f>AJ96*zakresy_produkcyjne!B$4+AK96*zakresy_produkcyjne!C$4+AL96*zakresy_produkcyjne!D$4+AM96*zakresy_produkcyjne!E$4+AN96*zakresy_produkcyjne!F$4+AO96*zakresy_produkcyjne!G$4+AP96*zakresy_produkcyjne!H$4+AQ96*zakresy_produkcyjne!I$4+AR96*zakresy_produkcyjne!J$4+AS96*zakresy_produkcyjne!K$4+AT96*zakresy_produkcyjne!L$4</f>
        <v>62</v>
      </c>
      <c r="AZ96" s="5">
        <v>729</v>
      </c>
      <c r="BA96" s="5">
        <v>496</v>
      </c>
      <c r="BB96" s="5">
        <v>2.63</v>
      </c>
      <c r="BC96" s="5" t="e">
        <f ca="1">KONWERTUJ_TWARDOSC(24.8,tabela_twardosci!$C$8:$C$69,tabela_twardosci!$K$8:$K$69)</f>
        <v>#NAME?</v>
      </c>
      <c r="BD96" s="5">
        <v>10.199999999999999</v>
      </c>
      <c r="BE96" s="5">
        <v>224</v>
      </c>
      <c r="BK96" s="5">
        <f t="shared" si="19"/>
        <v>1086</v>
      </c>
      <c r="BL96" s="5">
        <f t="shared" si="20"/>
        <v>784</v>
      </c>
      <c r="BM96" s="5">
        <f t="shared" si="21"/>
        <v>6.86</v>
      </c>
      <c r="BN96" s="5">
        <f t="shared" si="22"/>
        <v>314.52</v>
      </c>
      <c r="BO96" s="5">
        <f t="shared" si="23"/>
        <v>80</v>
      </c>
      <c r="BP96" s="5">
        <f t="shared" si="24"/>
        <v>1086</v>
      </c>
      <c r="BQ96" s="5" t="e">
        <f>IF(T96&lt;&gt;"",POWER((#REF!*R96+#REF!)-T96,2))</f>
        <v>#REF!</v>
      </c>
    </row>
    <row r="97" spans="1:69" ht="13.9" customHeight="1" x14ac:dyDescent="0.25">
      <c r="A97" s="76">
        <v>3.7</v>
      </c>
      <c r="B97" s="76">
        <v>2.82</v>
      </c>
      <c r="C97" s="76">
        <f t="shared" si="25"/>
        <v>4.649</v>
      </c>
      <c r="D97" s="76">
        <v>6.6000000000000003E-2</v>
      </c>
      <c r="E97" s="77">
        <v>5.4148648648648601E-2</v>
      </c>
      <c r="F97" s="76">
        <v>0.7</v>
      </c>
      <c r="G97" s="76">
        <v>0.7</v>
      </c>
      <c r="H97" s="78">
        <v>0.13600000000000001</v>
      </c>
      <c r="I97" s="76">
        <v>4.0000000000000001E-3</v>
      </c>
      <c r="J97" s="76">
        <v>2.7E-2</v>
      </c>
      <c r="K97" s="79">
        <v>0</v>
      </c>
      <c r="L97" s="76">
        <v>0</v>
      </c>
      <c r="M97" s="79">
        <v>0</v>
      </c>
      <c r="N97" s="79">
        <v>0</v>
      </c>
      <c r="O97" s="78">
        <v>0</v>
      </c>
      <c r="P97" s="79">
        <v>900</v>
      </c>
      <c r="Q97" s="79">
        <v>90</v>
      </c>
      <c r="R97" s="79">
        <v>370</v>
      </c>
      <c r="S97" s="79">
        <v>180</v>
      </c>
      <c r="T97" s="79">
        <v>1149</v>
      </c>
      <c r="U97" s="79">
        <v>828</v>
      </c>
      <c r="V97" s="79">
        <v>6.88</v>
      </c>
      <c r="W97" s="79">
        <v>315.39999999999998</v>
      </c>
      <c r="X97" s="79"/>
      <c r="Y97" s="80">
        <v>85</v>
      </c>
      <c r="Z97" s="81">
        <v>13</v>
      </c>
      <c r="AA97" s="82"/>
      <c r="AB97" s="82">
        <v>33.549999999999997</v>
      </c>
      <c r="AC97" s="82"/>
      <c r="AD97" s="82"/>
      <c r="AE97" s="82"/>
      <c r="AF97" s="82"/>
      <c r="AG97" s="5" t="b">
        <f t="shared" si="14"/>
        <v>1</v>
      </c>
      <c r="AH97" s="5">
        <v>25</v>
      </c>
      <c r="AI97" s="5">
        <f t="shared" si="15"/>
        <v>1</v>
      </c>
      <c r="AJ97" s="5" t="b">
        <f>AND(A97&gt;=zakresy_produkcyjne!B$2,A97&lt;=zakresy_produkcyjne!B$3)</f>
        <v>0</v>
      </c>
      <c r="AK97" s="5" t="b">
        <f>AND(B97&gt;=zakresy_produkcyjne!C$2,B97&lt;=zakresy_produkcyjne!C$3)</f>
        <v>0</v>
      </c>
      <c r="AL97" s="5" t="b">
        <f>AND(D97&gt;=zakresy_produkcyjne!D$2,D97&lt;=zakresy_produkcyjne!D$3)</f>
        <v>1</v>
      </c>
      <c r="AM97" s="5" t="b">
        <f>AND(E97&gt;=zakresy_produkcyjne!E$2,E97&lt;=zakresy_produkcyjne!E$3)</f>
        <v>1</v>
      </c>
      <c r="AN97" s="5" t="b">
        <f>AND(F97&gt;=zakresy_produkcyjne!F$2,F97&lt;=zakresy_produkcyjne!F$3)</f>
        <v>1</v>
      </c>
      <c r="AO97" s="5" t="b">
        <f>AND(G97&gt;=zakresy_produkcyjne!G$2,G97&lt;=zakresy_produkcyjne!G$3)</f>
        <v>1</v>
      </c>
      <c r="AP97" s="5" t="b">
        <f>AND(H97&gt;=zakresy_produkcyjne!H$2,H97&lt;=zakresy_produkcyjne!H$3)</f>
        <v>1</v>
      </c>
      <c r="AQ97" s="5" t="b">
        <f>AND(P97&gt;=zakresy_produkcyjne!I$2,P97&lt;=zakresy_produkcyjne!I$3)</f>
        <v>1</v>
      </c>
      <c r="AR97" s="5" t="b">
        <f>AND(Q97&gt;=zakresy_produkcyjne!J$2,Q97&lt;=zakresy_produkcyjne!J$3)</f>
        <v>1</v>
      </c>
      <c r="AS97" s="5" t="b">
        <f>AND(R97&gt;=zakresy_produkcyjne!K$2,R97&lt;=zakresy_produkcyjne!K$3)</f>
        <v>1</v>
      </c>
      <c r="AT97" s="5" t="b">
        <f>AND(S97&gt;=zakresy_produkcyjne!L$2,S97&lt;=zakresy_produkcyjne!L$3)</f>
        <v>1</v>
      </c>
      <c r="AU97" s="5" t="b">
        <f t="shared" si="16"/>
        <v>0</v>
      </c>
      <c r="AV97" s="5" t="b">
        <f t="shared" si="17"/>
        <v>1</v>
      </c>
      <c r="AW97" s="5" t="b">
        <f t="shared" si="18"/>
        <v>0</v>
      </c>
      <c r="AX97" s="5">
        <f>AJ97*zakresy_produkcyjne!B$4+AK97*zakresy_produkcyjne!C$4+AL97*zakresy_produkcyjne!D$4+AM97*zakresy_produkcyjne!E$4+AN97*zakresy_produkcyjne!F$4+AO97*zakresy_produkcyjne!G$4+AP97*zakresy_produkcyjne!H$4+AQ97*zakresy_produkcyjne!I$4+AR97*zakresy_produkcyjne!J$4+AS97*zakresy_produkcyjne!K$4+AT97*zakresy_produkcyjne!L$4</f>
        <v>62</v>
      </c>
      <c r="AZ97" s="5">
        <v>729</v>
      </c>
      <c r="BA97" s="5">
        <v>496</v>
      </c>
      <c r="BB97" s="5">
        <v>2.63</v>
      </c>
      <c r="BC97" s="5" t="e">
        <f ca="1">KONWERTUJ_TWARDOSC(24.8,tabela_twardosci!$C$8:$C$69,tabela_twardosci!$K$8:$K$69)</f>
        <v>#NAME?</v>
      </c>
      <c r="BD97" s="5">
        <v>10.199999999999999</v>
      </c>
      <c r="BE97" s="5">
        <v>224</v>
      </c>
      <c r="BK97" s="5">
        <f t="shared" si="19"/>
        <v>1149</v>
      </c>
      <c r="BL97" s="5">
        <f t="shared" si="20"/>
        <v>828</v>
      </c>
      <c r="BM97" s="5">
        <f t="shared" si="21"/>
        <v>6.88</v>
      </c>
      <c r="BN97" s="5">
        <f t="shared" si="22"/>
        <v>315.39999999999998</v>
      </c>
      <c r="BO97" s="5">
        <f t="shared" si="23"/>
        <v>85</v>
      </c>
      <c r="BP97" s="5">
        <f t="shared" si="24"/>
        <v>1149</v>
      </c>
      <c r="BQ97" s="5" t="e">
        <f>IF(T97&lt;&gt;"",POWER((#REF!*R97+#REF!)-T97,2))</f>
        <v>#REF!</v>
      </c>
    </row>
    <row r="98" spans="1:69" ht="13.9" customHeight="1" x14ac:dyDescent="0.25">
      <c r="A98" s="76">
        <v>3.7</v>
      </c>
      <c r="B98" s="76">
        <v>2.82</v>
      </c>
      <c r="C98" s="76">
        <f t="shared" si="25"/>
        <v>4.649</v>
      </c>
      <c r="D98" s="76">
        <v>6.6000000000000003E-2</v>
      </c>
      <c r="E98" s="77">
        <v>5.4148648648648601E-2</v>
      </c>
      <c r="F98" s="76">
        <v>0.7</v>
      </c>
      <c r="G98" s="76">
        <v>0.7</v>
      </c>
      <c r="H98" s="78">
        <v>0.13600000000000001</v>
      </c>
      <c r="I98" s="76">
        <v>4.0000000000000001E-3</v>
      </c>
      <c r="J98" s="76">
        <v>2.7E-2</v>
      </c>
      <c r="K98" s="79">
        <v>0</v>
      </c>
      <c r="L98" s="76">
        <v>0</v>
      </c>
      <c r="M98" s="79">
        <v>0</v>
      </c>
      <c r="N98" s="79">
        <v>0</v>
      </c>
      <c r="O98" s="78">
        <v>0</v>
      </c>
      <c r="P98" s="79">
        <v>900</v>
      </c>
      <c r="Q98" s="79">
        <v>90</v>
      </c>
      <c r="R98" s="79">
        <v>370</v>
      </c>
      <c r="S98" s="79">
        <v>200</v>
      </c>
      <c r="T98" s="79">
        <v>1172</v>
      </c>
      <c r="U98" s="79">
        <v>830</v>
      </c>
      <c r="V98" s="79">
        <v>5.49</v>
      </c>
      <c r="W98" s="79">
        <v>316.36</v>
      </c>
      <c r="X98" s="79"/>
      <c r="Y98" s="80">
        <v>82</v>
      </c>
      <c r="Z98" s="81">
        <v>13</v>
      </c>
      <c r="AA98" s="82"/>
      <c r="AB98" s="82">
        <v>33.67</v>
      </c>
      <c r="AC98" s="82"/>
      <c r="AD98" s="82"/>
      <c r="AE98" s="82"/>
      <c r="AF98" s="82"/>
      <c r="AG98" s="5" t="b">
        <f t="shared" si="14"/>
        <v>1</v>
      </c>
      <c r="AH98" s="5">
        <v>25</v>
      </c>
      <c r="AI98" s="5">
        <f t="shared" si="15"/>
        <v>1</v>
      </c>
      <c r="AJ98" s="5" t="b">
        <f>AND(A98&gt;=zakresy_produkcyjne!B$2,A98&lt;=zakresy_produkcyjne!B$3)</f>
        <v>0</v>
      </c>
      <c r="AK98" s="5" t="b">
        <f>AND(B98&gt;=zakresy_produkcyjne!C$2,B98&lt;=zakresy_produkcyjne!C$3)</f>
        <v>0</v>
      </c>
      <c r="AL98" s="5" t="b">
        <f>AND(D98&gt;=zakresy_produkcyjne!D$2,D98&lt;=zakresy_produkcyjne!D$3)</f>
        <v>1</v>
      </c>
      <c r="AM98" s="5" t="b">
        <f>AND(E98&gt;=zakresy_produkcyjne!E$2,E98&lt;=zakresy_produkcyjne!E$3)</f>
        <v>1</v>
      </c>
      <c r="AN98" s="5" t="b">
        <f>AND(F98&gt;=zakresy_produkcyjne!F$2,F98&lt;=zakresy_produkcyjne!F$3)</f>
        <v>1</v>
      </c>
      <c r="AO98" s="5" t="b">
        <f>AND(G98&gt;=zakresy_produkcyjne!G$2,G98&lt;=zakresy_produkcyjne!G$3)</f>
        <v>1</v>
      </c>
      <c r="AP98" s="5" t="b">
        <f>AND(H98&gt;=zakresy_produkcyjne!H$2,H98&lt;=zakresy_produkcyjne!H$3)</f>
        <v>1</v>
      </c>
      <c r="AQ98" s="5" t="b">
        <f>AND(P98&gt;=zakresy_produkcyjne!I$2,P98&lt;=zakresy_produkcyjne!I$3)</f>
        <v>1</v>
      </c>
      <c r="AR98" s="5" t="b">
        <f>AND(Q98&gt;=zakresy_produkcyjne!J$2,Q98&lt;=zakresy_produkcyjne!J$3)</f>
        <v>1</v>
      </c>
      <c r="AS98" s="5" t="b">
        <f>AND(R98&gt;=zakresy_produkcyjne!K$2,R98&lt;=zakresy_produkcyjne!K$3)</f>
        <v>1</v>
      </c>
      <c r="AT98" s="5" t="b">
        <f>AND(S98&gt;=zakresy_produkcyjne!L$2,S98&lt;=zakresy_produkcyjne!L$3)</f>
        <v>0</v>
      </c>
      <c r="AU98" s="5" t="b">
        <f t="shared" si="16"/>
        <v>0</v>
      </c>
      <c r="AV98" s="5" t="b">
        <f t="shared" si="17"/>
        <v>0</v>
      </c>
      <c r="AW98" s="5" t="b">
        <f t="shared" si="18"/>
        <v>0</v>
      </c>
      <c r="AX98" s="5">
        <f>AJ98*zakresy_produkcyjne!B$4+AK98*zakresy_produkcyjne!C$4+AL98*zakresy_produkcyjne!D$4+AM98*zakresy_produkcyjne!E$4+AN98*zakresy_produkcyjne!F$4+AO98*zakresy_produkcyjne!G$4+AP98*zakresy_produkcyjne!H$4+AQ98*zakresy_produkcyjne!I$4+AR98*zakresy_produkcyjne!J$4+AS98*zakresy_produkcyjne!K$4+AT98*zakresy_produkcyjne!L$4</f>
        <v>52</v>
      </c>
      <c r="AZ98" s="5">
        <v>729</v>
      </c>
      <c r="BA98" s="5">
        <v>496</v>
      </c>
      <c r="BB98" s="5">
        <v>2.63</v>
      </c>
      <c r="BC98" s="5" t="e">
        <f ca="1">KONWERTUJ_TWARDOSC(24.8,tabela_twardosci!$C$8:$C$69,tabela_twardosci!$K$8:$K$69)</f>
        <v>#NAME?</v>
      </c>
      <c r="BD98" s="5">
        <v>10.199999999999999</v>
      </c>
      <c r="BE98" s="5">
        <v>224</v>
      </c>
      <c r="BK98" s="5">
        <f t="shared" si="19"/>
        <v>1172</v>
      </c>
      <c r="BL98" s="5">
        <f t="shared" si="20"/>
        <v>830</v>
      </c>
      <c r="BM98" s="5">
        <f t="shared" si="21"/>
        <v>5.49</v>
      </c>
      <c r="BN98" s="5">
        <f t="shared" si="22"/>
        <v>316.36</v>
      </c>
      <c r="BO98" s="5">
        <f t="shared" si="23"/>
        <v>82</v>
      </c>
      <c r="BP98" s="5">
        <f t="shared" si="24"/>
        <v>1172</v>
      </c>
      <c r="BQ98" s="5" t="e">
        <f>IF(T98&lt;&gt;"",POWER((#REF!*R98+#REF!)-T98,2))</f>
        <v>#REF!</v>
      </c>
    </row>
    <row r="99" spans="1:69" ht="13.9" customHeight="1" x14ac:dyDescent="0.25">
      <c r="A99" s="76">
        <v>3.6</v>
      </c>
      <c r="B99" s="76">
        <v>2.75</v>
      </c>
      <c r="C99" s="76">
        <f t="shared" si="25"/>
        <v>4.5263333333333335</v>
      </c>
      <c r="D99" s="76">
        <v>0.114</v>
      </c>
      <c r="E99" s="77">
        <v>5.4148648648648601E-2</v>
      </c>
      <c r="F99" s="76">
        <v>0.65</v>
      </c>
      <c r="G99" s="76">
        <v>0.97</v>
      </c>
      <c r="H99" s="78">
        <v>0.11899999999999999</v>
      </c>
      <c r="I99" s="76">
        <v>7.0000000000000001E-3</v>
      </c>
      <c r="J99" s="76">
        <v>2.9000000000000001E-2</v>
      </c>
      <c r="K99" s="79">
        <v>0</v>
      </c>
      <c r="L99" s="76">
        <v>0</v>
      </c>
      <c r="M99" s="79">
        <v>0</v>
      </c>
      <c r="N99" s="79">
        <v>0</v>
      </c>
      <c r="O99" s="78">
        <v>0</v>
      </c>
      <c r="P99" s="79">
        <v>900</v>
      </c>
      <c r="Q99" s="79">
        <v>90</v>
      </c>
      <c r="R99" s="79">
        <v>370</v>
      </c>
      <c r="S99" s="79">
        <v>60</v>
      </c>
      <c r="T99" s="79">
        <v>1167</v>
      </c>
      <c r="U99" s="79">
        <v>833</v>
      </c>
      <c r="V99" s="79">
        <v>6.5</v>
      </c>
      <c r="W99" s="79">
        <v>326.10000000000002</v>
      </c>
      <c r="X99" s="79"/>
      <c r="Y99" s="80">
        <v>67</v>
      </c>
      <c r="Z99" s="81">
        <v>13</v>
      </c>
      <c r="AA99" s="82"/>
      <c r="AB99" s="82">
        <v>34.9</v>
      </c>
      <c r="AC99" s="82"/>
      <c r="AD99" s="82"/>
      <c r="AE99" s="82"/>
      <c r="AF99" s="82"/>
      <c r="AG99" s="5" t="b">
        <f t="shared" si="14"/>
        <v>1</v>
      </c>
      <c r="AH99" s="5">
        <v>25</v>
      </c>
      <c r="AI99" s="5">
        <f t="shared" si="15"/>
        <v>1</v>
      </c>
      <c r="AJ99" s="5" t="b">
        <f>AND(A99&gt;=zakresy_produkcyjne!B$2,A99&lt;=zakresy_produkcyjne!B$3)</f>
        <v>1</v>
      </c>
      <c r="AK99" s="5" t="b">
        <f>AND(B99&gt;=zakresy_produkcyjne!C$2,B99&lt;=zakresy_produkcyjne!C$3)</f>
        <v>0</v>
      </c>
      <c r="AL99" s="5" t="b">
        <f>AND(D99&gt;=zakresy_produkcyjne!D$2,D99&lt;=zakresy_produkcyjne!D$3)</f>
        <v>1</v>
      </c>
      <c r="AM99" s="5" t="b">
        <f>AND(E99&gt;=zakresy_produkcyjne!E$2,E99&lt;=zakresy_produkcyjne!E$3)</f>
        <v>1</v>
      </c>
      <c r="AN99" s="5" t="b">
        <f>AND(F99&gt;=zakresy_produkcyjne!F$2,F99&lt;=zakresy_produkcyjne!F$3)</f>
        <v>1</v>
      </c>
      <c r="AO99" s="5" t="b">
        <f>AND(G99&gt;=zakresy_produkcyjne!G$2,G99&lt;=zakresy_produkcyjne!G$3)</f>
        <v>1</v>
      </c>
      <c r="AP99" s="5" t="b">
        <f>AND(H99&gt;=zakresy_produkcyjne!H$2,H99&lt;=zakresy_produkcyjne!H$3)</f>
        <v>1</v>
      </c>
      <c r="AQ99" s="5" t="b">
        <f>AND(P99&gt;=zakresy_produkcyjne!I$2,P99&lt;=zakresy_produkcyjne!I$3)</f>
        <v>1</v>
      </c>
      <c r="AR99" s="5" t="b">
        <f>AND(Q99&gt;=zakresy_produkcyjne!J$2,Q99&lt;=zakresy_produkcyjne!J$3)</f>
        <v>1</v>
      </c>
      <c r="AS99" s="5" t="b">
        <f>AND(R99&gt;=zakresy_produkcyjne!K$2,R99&lt;=zakresy_produkcyjne!K$3)</f>
        <v>1</v>
      </c>
      <c r="AT99" s="5" t="b">
        <f>AND(S99&gt;=zakresy_produkcyjne!L$2,S99&lt;=zakresy_produkcyjne!L$3)</f>
        <v>1</v>
      </c>
      <c r="AU99" s="5" t="b">
        <f t="shared" si="16"/>
        <v>0</v>
      </c>
      <c r="AV99" s="5" t="b">
        <f t="shared" si="17"/>
        <v>1</v>
      </c>
      <c r="AW99" s="5" t="b">
        <f t="shared" si="18"/>
        <v>0</v>
      </c>
      <c r="AX99" s="5">
        <f>AJ99*zakresy_produkcyjne!B$4+AK99*zakresy_produkcyjne!C$4+AL99*zakresy_produkcyjne!D$4+AM99*zakresy_produkcyjne!E$4+AN99*zakresy_produkcyjne!F$4+AO99*zakresy_produkcyjne!G$4+AP99*zakresy_produkcyjne!H$4+AQ99*zakresy_produkcyjne!I$4+AR99*zakresy_produkcyjne!J$4+AS99*zakresy_produkcyjne!K$4+AT99*zakresy_produkcyjne!L$4</f>
        <v>63</v>
      </c>
      <c r="AZ99" s="5">
        <v>763</v>
      </c>
      <c r="BA99" s="5">
        <v>505</v>
      </c>
      <c r="BB99" s="5">
        <v>2.58</v>
      </c>
      <c r="BC99" s="5" t="e">
        <f ca="1">KONWERTUJ_TWARDOSC(22.2,tabela_twardosci!$C$8:$C$69,tabela_twardosci!$K$8:$K$69)</f>
        <v>#NAME?</v>
      </c>
      <c r="BD99" s="5">
        <v>8.3000000000000007</v>
      </c>
      <c r="BE99" s="5">
        <v>215</v>
      </c>
      <c r="BK99" s="5">
        <f t="shared" si="19"/>
        <v>1167</v>
      </c>
      <c r="BL99" s="5">
        <f t="shared" si="20"/>
        <v>833</v>
      </c>
      <c r="BM99" s="5">
        <f t="shared" si="21"/>
        <v>6.5</v>
      </c>
      <c r="BN99" s="5">
        <f t="shared" si="22"/>
        <v>326.10000000000002</v>
      </c>
      <c r="BO99" s="5">
        <f t="shared" si="23"/>
        <v>67</v>
      </c>
      <c r="BP99" s="5">
        <f t="shared" si="24"/>
        <v>1167</v>
      </c>
      <c r="BQ99" s="5" t="e">
        <f>IF(T99&lt;&gt;"",POWER((#REF!*R99+#REF!)-T99,2))</f>
        <v>#REF!</v>
      </c>
    </row>
    <row r="100" spans="1:69" ht="13.9" customHeight="1" x14ac:dyDescent="0.25">
      <c r="A100" s="76">
        <v>3.6</v>
      </c>
      <c r="B100" s="76">
        <v>2.75</v>
      </c>
      <c r="C100" s="76">
        <f t="shared" si="25"/>
        <v>4.5263333333333335</v>
      </c>
      <c r="D100" s="76">
        <v>0.114</v>
      </c>
      <c r="E100" s="77">
        <v>5.4148648648648601E-2</v>
      </c>
      <c r="F100" s="76">
        <v>0.65</v>
      </c>
      <c r="G100" s="76">
        <v>0.97</v>
      </c>
      <c r="H100" s="78">
        <v>0.11899999999999999</v>
      </c>
      <c r="I100" s="76">
        <v>7.0000000000000001E-3</v>
      </c>
      <c r="J100" s="76">
        <v>2.9000000000000001E-2</v>
      </c>
      <c r="K100" s="79">
        <v>0</v>
      </c>
      <c r="L100" s="76">
        <v>0</v>
      </c>
      <c r="M100" s="79">
        <v>0</v>
      </c>
      <c r="N100" s="79">
        <v>0</v>
      </c>
      <c r="O100" s="78">
        <v>0</v>
      </c>
      <c r="P100" s="79">
        <v>900</v>
      </c>
      <c r="Q100" s="79">
        <v>90</v>
      </c>
      <c r="R100" s="79">
        <v>370</v>
      </c>
      <c r="S100" s="79">
        <v>90</v>
      </c>
      <c r="T100" s="79">
        <v>1149</v>
      </c>
      <c r="U100" s="79">
        <v>828</v>
      </c>
      <c r="V100" s="79">
        <v>6.7</v>
      </c>
      <c r="W100" s="79">
        <v>319</v>
      </c>
      <c r="X100" s="79"/>
      <c r="Y100" s="80">
        <v>84</v>
      </c>
      <c r="Z100" s="81">
        <v>13</v>
      </c>
      <c r="AA100" s="82"/>
      <c r="AB100" s="82">
        <v>34</v>
      </c>
      <c r="AC100" s="82"/>
      <c r="AD100" s="82"/>
      <c r="AE100" s="82"/>
      <c r="AF100" s="82"/>
      <c r="AG100" s="5" t="b">
        <f t="shared" si="14"/>
        <v>1</v>
      </c>
      <c r="AH100" s="5">
        <v>25</v>
      </c>
      <c r="AI100" s="5">
        <f t="shared" si="15"/>
        <v>1</v>
      </c>
      <c r="AJ100" s="5" t="b">
        <f>AND(A100&gt;=zakresy_produkcyjne!B$2,A100&lt;=zakresy_produkcyjne!B$3)</f>
        <v>1</v>
      </c>
      <c r="AK100" s="5" t="b">
        <f>AND(B100&gt;=zakresy_produkcyjne!C$2,B100&lt;=zakresy_produkcyjne!C$3)</f>
        <v>0</v>
      </c>
      <c r="AL100" s="5" t="b">
        <f>AND(D100&gt;=zakresy_produkcyjne!D$2,D100&lt;=zakresy_produkcyjne!D$3)</f>
        <v>1</v>
      </c>
      <c r="AM100" s="5" t="b">
        <f>AND(E100&gt;=zakresy_produkcyjne!E$2,E100&lt;=zakresy_produkcyjne!E$3)</f>
        <v>1</v>
      </c>
      <c r="AN100" s="5" t="b">
        <f>AND(F100&gt;=zakresy_produkcyjne!F$2,F100&lt;=zakresy_produkcyjne!F$3)</f>
        <v>1</v>
      </c>
      <c r="AO100" s="5" t="b">
        <f>AND(G100&gt;=zakresy_produkcyjne!G$2,G100&lt;=zakresy_produkcyjne!G$3)</f>
        <v>1</v>
      </c>
      <c r="AP100" s="5" t="b">
        <f>AND(H100&gt;=zakresy_produkcyjne!H$2,H100&lt;=zakresy_produkcyjne!H$3)</f>
        <v>1</v>
      </c>
      <c r="AQ100" s="5" t="b">
        <f>AND(P100&gt;=zakresy_produkcyjne!I$2,P100&lt;=zakresy_produkcyjne!I$3)</f>
        <v>1</v>
      </c>
      <c r="AR100" s="5" t="b">
        <f>AND(Q100&gt;=zakresy_produkcyjne!J$2,Q100&lt;=zakresy_produkcyjne!J$3)</f>
        <v>1</v>
      </c>
      <c r="AS100" s="5" t="b">
        <f>AND(R100&gt;=zakresy_produkcyjne!K$2,R100&lt;=zakresy_produkcyjne!K$3)</f>
        <v>1</v>
      </c>
      <c r="AT100" s="5" t="b">
        <f>AND(S100&gt;=zakresy_produkcyjne!L$2,S100&lt;=zakresy_produkcyjne!L$3)</f>
        <v>1</v>
      </c>
      <c r="AU100" s="5" t="b">
        <f t="shared" si="16"/>
        <v>0</v>
      </c>
      <c r="AV100" s="5" t="b">
        <f t="shared" si="17"/>
        <v>1</v>
      </c>
      <c r="AW100" s="5" t="b">
        <f t="shared" si="18"/>
        <v>0</v>
      </c>
      <c r="AX100" s="5">
        <f>AJ100*zakresy_produkcyjne!B$4+AK100*zakresy_produkcyjne!C$4+AL100*zakresy_produkcyjne!D$4+AM100*zakresy_produkcyjne!E$4+AN100*zakresy_produkcyjne!F$4+AO100*zakresy_produkcyjne!G$4+AP100*zakresy_produkcyjne!H$4+AQ100*zakresy_produkcyjne!I$4+AR100*zakresy_produkcyjne!J$4+AS100*zakresy_produkcyjne!K$4+AT100*zakresy_produkcyjne!L$4</f>
        <v>63</v>
      </c>
      <c r="AZ100" s="5">
        <v>763</v>
      </c>
      <c r="BA100" s="5">
        <v>505</v>
      </c>
      <c r="BB100" s="5">
        <v>2.58</v>
      </c>
      <c r="BC100" s="5" t="e">
        <f ca="1">KONWERTUJ_TWARDOSC(22.2,tabela_twardosci!$C$8:$C$69,tabela_twardosci!$K$8:$K$69)</f>
        <v>#NAME?</v>
      </c>
      <c r="BD100" s="5">
        <v>8.3000000000000007</v>
      </c>
      <c r="BE100" s="5">
        <v>215</v>
      </c>
      <c r="BK100" s="5">
        <f t="shared" si="19"/>
        <v>1149</v>
      </c>
      <c r="BL100" s="5">
        <f t="shared" si="20"/>
        <v>828</v>
      </c>
      <c r="BM100" s="5">
        <f t="shared" si="21"/>
        <v>6.7</v>
      </c>
      <c r="BN100" s="5">
        <f t="shared" si="22"/>
        <v>319</v>
      </c>
      <c r="BO100" s="5">
        <f t="shared" si="23"/>
        <v>84</v>
      </c>
      <c r="BP100" s="5">
        <f t="shared" si="24"/>
        <v>1149</v>
      </c>
      <c r="BQ100" s="5" t="e">
        <f>IF(T100&lt;&gt;"",POWER((#REF!*R100+#REF!)-T100,2))</f>
        <v>#REF!</v>
      </c>
    </row>
    <row r="101" spans="1:69" ht="13.9" customHeight="1" x14ac:dyDescent="0.25">
      <c r="A101" s="76">
        <v>3.6</v>
      </c>
      <c r="B101" s="76">
        <v>2.75</v>
      </c>
      <c r="C101" s="76">
        <f t="shared" si="25"/>
        <v>4.5263333333333335</v>
      </c>
      <c r="D101" s="76">
        <v>0.114</v>
      </c>
      <c r="E101" s="77">
        <v>5.4148648648648601E-2</v>
      </c>
      <c r="F101" s="76">
        <v>0.65</v>
      </c>
      <c r="G101" s="76">
        <v>0.97</v>
      </c>
      <c r="H101" s="78">
        <v>0.11899999999999999</v>
      </c>
      <c r="I101" s="76">
        <v>7.0000000000000001E-3</v>
      </c>
      <c r="J101" s="76">
        <v>2.9000000000000001E-2</v>
      </c>
      <c r="K101" s="79">
        <v>0</v>
      </c>
      <c r="L101" s="76">
        <v>0</v>
      </c>
      <c r="M101" s="79">
        <v>0</v>
      </c>
      <c r="N101" s="79">
        <v>0</v>
      </c>
      <c r="O101" s="78">
        <v>0</v>
      </c>
      <c r="P101" s="79">
        <v>900</v>
      </c>
      <c r="Q101" s="79">
        <v>90</v>
      </c>
      <c r="R101" s="79">
        <v>370</v>
      </c>
      <c r="S101" s="79">
        <v>180</v>
      </c>
      <c r="T101" s="79">
        <v>1180</v>
      </c>
      <c r="U101" s="79">
        <v>867</v>
      </c>
      <c r="V101" s="79">
        <v>10</v>
      </c>
      <c r="W101" s="79">
        <v>319.8</v>
      </c>
      <c r="X101" s="79"/>
      <c r="Y101" s="80">
        <v>71.67</v>
      </c>
      <c r="Z101" s="81">
        <v>13</v>
      </c>
      <c r="AA101" s="82"/>
      <c r="AB101" s="82">
        <v>34.1</v>
      </c>
      <c r="AC101" s="82"/>
      <c r="AD101" s="82"/>
      <c r="AE101" s="82"/>
      <c r="AF101" s="82"/>
      <c r="AG101" s="5" t="b">
        <f t="shared" si="14"/>
        <v>1</v>
      </c>
      <c r="AH101" s="5">
        <v>25</v>
      </c>
      <c r="AI101" s="5">
        <f t="shared" si="15"/>
        <v>1</v>
      </c>
      <c r="AJ101" s="5" t="b">
        <f>AND(A101&gt;=zakresy_produkcyjne!B$2,A101&lt;=zakresy_produkcyjne!B$3)</f>
        <v>1</v>
      </c>
      <c r="AK101" s="5" t="b">
        <f>AND(B101&gt;=zakresy_produkcyjne!C$2,B101&lt;=zakresy_produkcyjne!C$3)</f>
        <v>0</v>
      </c>
      <c r="AL101" s="5" t="b">
        <f>AND(D101&gt;=zakresy_produkcyjne!D$2,D101&lt;=zakresy_produkcyjne!D$3)</f>
        <v>1</v>
      </c>
      <c r="AM101" s="5" t="b">
        <f>AND(E101&gt;=zakresy_produkcyjne!E$2,E101&lt;=zakresy_produkcyjne!E$3)</f>
        <v>1</v>
      </c>
      <c r="AN101" s="5" t="b">
        <f>AND(F101&gt;=zakresy_produkcyjne!F$2,F101&lt;=zakresy_produkcyjne!F$3)</f>
        <v>1</v>
      </c>
      <c r="AO101" s="5" t="b">
        <f>AND(G101&gt;=zakresy_produkcyjne!G$2,G101&lt;=zakresy_produkcyjne!G$3)</f>
        <v>1</v>
      </c>
      <c r="AP101" s="5" t="b">
        <f>AND(H101&gt;=zakresy_produkcyjne!H$2,H101&lt;=zakresy_produkcyjne!H$3)</f>
        <v>1</v>
      </c>
      <c r="AQ101" s="5" t="b">
        <f>AND(P101&gt;=zakresy_produkcyjne!I$2,P101&lt;=zakresy_produkcyjne!I$3)</f>
        <v>1</v>
      </c>
      <c r="AR101" s="5" t="b">
        <f>AND(Q101&gt;=zakresy_produkcyjne!J$2,Q101&lt;=zakresy_produkcyjne!J$3)</f>
        <v>1</v>
      </c>
      <c r="AS101" s="5" t="b">
        <f>AND(R101&gt;=zakresy_produkcyjne!K$2,R101&lt;=zakresy_produkcyjne!K$3)</f>
        <v>1</v>
      </c>
      <c r="AT101" s="5" t="b">
        <f>AND(S101&gt;=zakresy_produkcyjne!L$2,S101&lt;=zakresy_produkcyjne!L$3)</f>
        <v>1</v>
      </c>
      <c r="AU101" s="5" t="b">
        <f t="shared" si="16"/>
        <v>0</v>
      </c>
      <c r="AV101" s="5" t="b">
        <f t="shared" si="17"/>
        <v>1</v>
      </c>
      <c r="AW101" s="5" t="b">
        <f t="shared" si="18"/>
        <v>0</v>
      </c>
      <c r="AX101" s="5">
        <f>AJ101*zakresy_produkcyjne!B$4+AK101*zakresy_produkcyjne!C$4+AL101*zakresy_produkcyjne!D$4+AM101*zakresy_produkcyjne!E$4+AN101*zakresy_produkcyjne!F$4+AO101*zakresy_produkcyjne!G$4+AP101*zakresy_produkcyjne!H$4+AQ101*zakresy_produkcyjne!I$4+AR101*zakresy_produkcyjne!J$4+AS101*zakresy_produkcyjne!K$4+AT101*zakresy_produkcyjne!L$4</f>
        <v>63</v>
      </c>
      <c r="AZ101" s="5">
        <v>763</v>
      </c>
      <c r="BA101" s="5">
        <v>505</v>
      </c>
      <c r="BB101" s="5">
        <v>2.58</v>
      </c>
      <c r="BC101" s="5" t="e">
        <f ca="1">KONWERTUJ_TWARDOSC(22.2,tabela_twardosci!$C$8:$C$69,tabela_twardosci!$K$8:$K$69)</f>
        <v>#NAME?</v>
      </c>
      <c r="BD101" s="5">
        <v>8.3000000000000007</v>
      </c>
      <c r="BE101" s="5">
        <v>215</v>
      </c>
      <c r="BK101" s="5">
        <f t="shared" si="19"/>
        <v>1180</v>
      </c>
      <c r="BL101" s="5">
        <f t="shared" si="20"/>
        <v>867</v>
      </c>
      <c r="BM101" s="5">
        <f t="shared" si="21"/>
        <v>10</v>
      </c>
      <c r="BN101" s="5">
        <f t="shared" si="22"/>
        <v>319.8</v>
      </c>
      <c r="BO101" s="5">
        <f t="shared" si="23"/>
        <v>71.67</v>
      </c>
      <c r="BP101" s="5">
        <f t="shared" si="24"/>
        <v>1180</v>
      </c>
      <c r="BQ101" s="5" t="e">
        <f>IF(T101&lt;&gt;"",POWER((#REF!*R101+#REF!)-T101,2))</f>
        <v>#REF!</v>
      </c>
    </row>
    <row r="102" spans="1:69" ht="13.9" customHeight="1" x14ac:dyDescent="0.25">
      <c r="A102" s="76">
        <v>3.6</v>
      </c>
      <c r="B102" s="76">
        <v>2.75</v>
      </c>
      <c r="C102" s="76">
        <f t="shared" si="25"/>
        <v>4.5263333333333335</v>
      </c>
      <c r="D102" s="76">
        <v>0.114</v>
      </c>
      <c r="E102" s="77">
        <v>5.4148648648648601E-2</v>
      </c>
      <c r="F102" s="76">
        <v>0.65</v>
      </c>
      <c r="G102" s="76">
        <v>0.97</v>
      </c>
      <c r="H102" s="78">
        <v>0.11899999999999999</v>
      </c>
      <c r="I102" s="76">
        <v>7.0000000000000001E-3</v>
      </c>
      <c r="J102" s="76">
        <v>2.9000000000000001E-2</v>
      </c>
      <c r="K102" s="79">
        <v>0</v>
      </c>
      <c r="L102" s="76">
        <v>0</v>
      </c>
      <c r="M102" s="79">
        <v>0</v>
      </c>
      <c r="N102" s="79">
        <v>0</v>
      </c>
      <c r="O102" s="78">
        <v>0</v>
      </c>
      <c r="P102" s="79">
        <v>900</v>
      </c>
      <c r="Q102" s="79">
        <v>90</v>
      </c>
      <c r="R102" s="79">
        <v>370</v>
      </c>
      <c r="S102" s="79">
        <v>200</v>
      </c>
      <c r="T102" s="79">
        <v>1186</v>
      </c>
      <c r="U102" s="79">
        <v>888</v>
      </c>
      <c r="V102" s="79">
        <v>8.0399999999999991</v>
      </c>
      <c r="W102" s="79">
        <v>323.39999999999998</v>
      </c>
      <c r="X102" s="79"/>
      <c r="Y102" s="80">
        <v>71.66</v>
      </c>
      <c r="Z102" s="81">
        <v>13</v>
      </c>
      <c r="AA102" s="82"/>
      <c r="AB102" s="82">
        <v>34.6</v>
      </c>
      <c r="AC102" s="82"/>
      <c r="AD102" s="82"/>
      <c r="AE102" s="82"/>
      <c r="AF102" s="82"/>
      <c r="AG102" s="5" t="b">
        <f t="shared" si="14"/>
        <v>1</v>
      </c>
      <c r="AH102" s="5">
        <v>25</v>
      </c>
      <c r="AI102" s="5">
        <f t="shared" si="15"/>
        <v>1</v>
      </c>
      <c r="AJ102" s="5" t="b">
        <f>AND(A102&gt;=zakresy_produkcyjne!B$2,A102&lt;=zakresy_produkcyjne!B$3)</f>
        <v>1</v>
      </c>
      <c r="AK102" s="5" t="b">
        <f>AND(B102&gt;=zakresy_produkcyjne!C$2,B102&lt;=zakresy_produkcyjne!C$3)</f>
        <v>0</v>
      </c>
      <c r="AL102" s="5" t="b">
        <f>AND(D102&gt;=zakresy_produkcyjne!D$2,D102&lt;=zakresy_produkcyjne!D$3)</f>
        <v>1</v>
      </c>
      <c r="AM102" s="5" t="b">
        <f>AND(E102&gt;=zakresy_produkcyjne!E$2,E102&lt;=zakresy_produkcyjne!E$3)</f>
        <v>1</v>
      </c>
      <c r="AN102" s="5" t="b">
        <f>AND(F102&gt;=zakresy_produkcyjne!F$2,F102&lt;=zakresy_produkcyjne!F$3)</f>
        <v>1</v>
      </c>
      <c r="AO102" s="5" t="b">
        <f>AND(G102&gt;=zakresy_produkcyjne!G$2,G102&lt;=zakresy_produkcyjne!G$3)</f>
        <v>1</v>
      </c>
      <c r="AP102" s="5" t="b">
        <f>AND(H102&gt;=zakresy_produkcyjne!H$2,H102&lt;=zakresy_produkcyjne!H$3)</f>
        <v>1</v>
      </c>
      <c r="AQ102" s="5" t="b">
        <f>AND(P102&gt;=zakresy_produkcyjne!I$2,P102&lt;=zakresy_produkcyjne!I$3)</f>
        <v>1</v>
      </c>
      <c r="AR102" s="5" t="b">
        <f>AND(Q102&gt;=zakresy_produkcyjne!J$2,Q102&lt;=zakresy_produkcyjne!J$3)</f>
        <v>1</v>
      </c>
      <c r="AS102" s="5" t="b">
        <f>AND(R102&gt;=zakresy_produkcyjne!K$2,R102&lt;=zakresy_produkcyjne!K$3)</f>
        <v>1</v>
      </c>
      <c r="AT102" s="5" t="b">
        <f>AND(S102&gt;=zakresy_produkcyjne!L$2,S102&lt;=zakresy_produkcyjne!L$3)</f>
        <v>0</v>
      </c>
      <c r="AU102" s="5" t="b">
        <f t="shared" si="16"/>
        <v>0</v>
      </c>
      <c r="AV102" s="5" t="b">
        <f t="shared" si="17"/>
        <v>0</v>
      </c>
      <c r="AW102" s="5" t="b">
        <f t="shared" si="18"/>
        <v>0</v>
      </c>
      <c r="AX102" s="5">
        <f>AJ102*zakresy_produkcyjne!B$4+AK102*zakresy_produkcyjne!C$4+AL102*zakresy_produkcyjne!D$4+AM102*zakresy_produkcyjne!E$4+AN102*zakresy_produkcyjne!F$4+AO102*zakresy_produkcyjne!G$4+AP102*zakresy_produkcyjne!H$4+AQ102*zakresy_produkcyjne!I$4+AR102*zakresy_produkcyjne!J$4+AS102*zakresy_produkcyjne!K$4+AT102*zakresy_produkcyjne!L$4</f>
        <v>53</v>
      </c>
      <c r="AZ102" s="5">
        <v>763</v>
      </c>
      <c r="BA102" s="5">
        <v>505</v>
      </c>
      <c r="BB102" s="5">
        <v>2.58</v>
      </c>
      <c r="BC102" s="5" t="e">
        <f ca="1">KONWERTUJ_TWARDOSC(22.2,tabela_twardosci!$C$8:$C$69,tabela_twardosci!$K$8:$K$69)</f>
        <v>#NAME?</v>
      </c>
      <c r="BD102" s="5">
        <v>8.3000000000000007</v>
      </c>
      <c r="BE102" s="5">
        <v>215</v>
      </c>
      <c r="BK102" s="5">
        <f t="shared" si="19"/>
        <v>1186</v>
      </c>
      <c r="BL102" s="5">
        <f t="shared" si="20"/>
        <v>888</v>
      </c>
      <c r="BM102" s="5">
        <f t="shared" si="21"/>
        <v>8.0399999999999991</v>
      </c>
      <c r="BN102" s="5">
        <f t="shared" si="22"/>
        <v>323.39999999999998</v>
      </c>
      <c r="BO102" s="5">
        <f t="shared" si="23"/>
        <v>71.66</v>
      </c>
      <c r="BP102" s="5">
        <f t="shared" si="24"/>
        <v>1186</v>
      </c>
      <c r="BQ102" s="5" t="e">
        <f>IF(T102&lt;&gt;"",POWER((#REF!*R102+#REF!)-T102,2))</f>
        <v>#REF!</v>
      </c>
    </row>
    <row r="103" spans="1:69" ht="13.9" customHeight="1" x14ac:dyDescent="0.25">
      <c r="A103" s="76">
        <v>3.52</v>
      </c>
      <c r="B103" s="76">
        <v>2.8</v>
      </c>
      <c r="C103" s="76">
        <f t="shared" si="25"/>
        <v>4.4610000000000003</v>
      </c>
      <c r="D103" s="76">
        <v>7.2999999999999995E-2</v>
      </c>
      <c r="E103" s="77">
        <v>3.8581081081081103E-2</v>
      </c>
      <c r="F103" s="76">
        <v>0.7</v>
      </c>
      <c r="G103" s="76">
        <v>1.03</v>
      </c>
      <c r="H103" s="78">
        <v>0.13100000000000001</v>
      </c>
      <c r="I103" s="76">
        <v>3.0000000000000001E-3</v>
      </c>
      <c r="J103" s="76">
        <v>2.3E-2</v>
      </c>
      <c r="K103" s="79">
        <v>0</v>
      </c>
      <c r="L103" s="76">
        <v>0</v>
      </c>
      <c r="M103" s="79">
        <v>0</v>
      </c>
      <c r="N103" s="79">
        <v>0</v>
      </c>
      <c r="O103" s="78">
        <v>0</v>
      </c>
      <c r="P103" s="79">
        <v>900</v>
      </c>
      <c r="Q103" s="79">
        <v>90</v>
      </c>
      <c r="R103" s="79">
        <v>370</v>
      </c>
      <c r="S103" s="79">
        <v>60</v>
      </c>
      <c r="T103" s="79">
        <v>1154</v>
      </c>
      <c r="U103" s="79">
        <v>831</v>
      </c>
      <c r="V103" s="79">
        <v>6.86</v>
      </c>
      <c r="W103" s="79">
        <v>309.8</v>
      </c>
      <c r="X103" s="79"/>
      <c r="Y103" s="80">
        <v>77.599999999999994</v>
      </c>
      <c r="Z103" s="81">
        <v>13</v>
      </c>
      <c r="AA103" s="82"/>
      <c r="AB103" s="82">
        <v>32.85</v>
      </c>
      <c r="AC103" s="82"/>
      <c r="AD103" s="82"/>
      <c r="AE103" s="82"/>
      <c r="AF103" s="82"/>
      <c r="AG103" s="5" t="b">
        <f t="shared" si="14"/>
        <v>1</v>
      </c>
      <c r="AH103" s="5">
        <v>25</v>
      </c>
      <c r="AI103" s="5">
        <f t="shared" si="15"/>
        <v>1</v>
      </c>
      <c r="AJ103" s="5" t="b">
        <f>AND(A103&gt;=zakresy_produkcyjne!B$2,A103&lt;=zakresy_produkcyjne!B$3)</f>
        <v>1</v>
      </c>
      <c r="AK103" s="5" t="b">
        <f>AND(B103&gt;=zakresy_produkcyjne!C$2,B103&lt;=zakresy_produkcyjne!C$3)</f>
        <v>0</v>
      </c>
      <c r="AL103" s="5" t="b">
        <f>AND(D103&gt;=zakresy_produkcyjne!D$2,D103&lt;=zakresy_produkcyjne!D$3)</f>
        <v>1</v>
      </c>
      <c r="AM103" s="5" t="b">
        <f>AND(E103&gt;=zakresy_produkcyjne!E$2,E103&lt;=zakresy_produkcyjne!E$3)</f>
        <v>1</v>
      </c>
      <c r="AN103" s="5" t="b">
        <f>AND(F103&gt;=zakresy_produkcyjne!F$2,F103&lt;=zakresy_produkcyjne!F$3)</f>
        <v>1</v>
      </c>
      <c r="AO103" s="5" t="b">
        <f>AND(G103&gt;=zakresy_produkcyjne!G$2,G103&lt;=zakresy_produkcyjne!G$3)</f>
        <v>1</v>
      </c>
      <c r="AP103" s="5" t="b">
        <f>AND(H103&gt;=zakresy_produkcyjne!H$2,H103&lt;=zakresy_produkcyjne!H$3)</f>
        <v>1</v>
      </c>
      <c r="AQ103" s="5" t="b">
        <f>AND(P103&gt;=zakresy_produkcyjne!I$2,P103&lt;=zakresy_produkcyjne!I$3)</f>
        <v>1</v>
      </c>
      <c r="AR103" s="5" t="b">
        <f>AND(Q103&gt;=zakresy_produkcyjne!J$2,Q103&lt;=zakresy_produkcyjne!J$3)</f>
        <v>1</v>
      </c>
      <c r="AS103" s="5" t="b">
        <f>AND(R103&gt;=zakresy_produkcyjne!K$2,R103&lt;=zakresy_produkcyjne!K$3)</f>
        <v>1</v>
      </c>
      <c r="AT103" s="5" t="b">
        <f>AND(S103&gt;=zakresy_produkcyjne!L$2,S103&lt;=zakresy_produkcyjne!L$3)</f>
        <v>1</v>
      </c>
      <c r="AU103" s="5" t="b">
        <f t="shared" si="16"/>
        <v>0</v>
      </c>
      <c r="AV103" s="5" t="b">
        <f t="shared" si="17"/>
        <v>1</v>
      </c>
      <c r="AW103" s="5" t="b">
        <f t="shared" si="18"/>
        <v>0</v>
      </c>
      <c r="AX103" s="5">
        <f>AJ103*zakresy_produkcyjne!B$4+AK103*zakresy_produkcyjne!C$4+AL103*zakresy_produkcyjne!D$4+AM103*zakresy_produkcyjne!E$4+AN103*zakresy_produkcyjne!F$4+AO103*zakresy_produkcyjne!G$4+AP103*zakresy_produkcyjne!H$4+AQ103*zakresy_produkcyjne!I$4+AR103*zakresy_produkcyjne!J$4+AS103*zakresy_produkcyjne!K$4+AT103*zakresy_produkcyjne!L$4</f>
        <v>63</v>
      </c>
      <c r="AZ103" s="5">
        <v>784</v>
      </c>
      <c r="BA103" s="5">
        <v>512</v>
      </c>
      <c r="BB103" s="5">
        <v>2.2599999999999998</v>
      </c>
      <c r="BC103" s="5" t="e">
        <f ca="1">KONWERTUJ_TWARDOSC(26.25,tabela_twardosci!$C$8:$C$69,tabela_twardosci!$K$8:$K$69)</f>
        <v>#NAME?</v>
      </c>
      <c r="BD103" s="5">
        <v>8.83</v>
      </c>
      <c r="BE103" s="5">
        <v>206</v>
      </c>
      <c r="BK103" s="5">
        <f t="shared" si="19"/>
        <v>1154</v>
      </c>
      <c r="BL103" s="5">
        <f t="shared" si="20"/>
        <v>831</v>
      </c>
      <c r="BM103" s="5">
        <f t="shared" si="21"/>
        <v>6.86</v>
      </c>
      <c r="BN103" s="5">
        <f t="shared" si="22"/>
        <v>309.8</v>
      </c>
      <c r="BO103" s="5">
        <f t="shared" si="23"/>
        <v>77.599999999999994</v>
      </c>
      <c r="BP103" s="5">
        <f t="shared" si="24"/>
        <v>1154</v>
      </c>
      <c r="BQ103" s="5" t="e">
        <f>IF(T103&lt;&gt;"",POWER((#REF!*R103+#REF!)-T103,2))</f>
        <v>#REF!</v>
      </c>
    </row>
    <row r="104" spans="1:69" ht="13.9" customHeight="1" x14ac:dyDescent="0.25">
      <c r="A104" s="76">
        <v>3.52</v>
      </c>
      <c r="B104" s="76">
        <v>2.8</v>
      </c>
      <c r="C104" s="76">
        <f t="shared" si="25"/>
        <v>4.4610000000000003</v>
      </c>
      <c r="D104" s="76">
        <v>7.2999999999999995E-2</v>
      </c>
      <c r="E104" s="77">
        <v>3.8581081081081103E-2</v>
      </c>
      <c r="F104" s="76">
        <v>0.7</v>
      </c>
      <c r="G104" s="76">
        <v>1.03</v>
      </c>
      <c r="H104" s="78">
        <v>0.13100000000000001</v>
      </c>
      <c r="I104" s="76">
        <v>3.0000000000000001E-3</v>
      </c>
      <c r="J104" s="76">
        <v>2.3E-2</v>
      </c>
      <c r="K104" s="79">
        <v>0</v>
      </c>
      <c r="L104" s="76">
        <v>0</v>
      </c>
      <c r="M104" s="79">
        <v>0</v>
      </c>
      <c r="N104" s="79">
        <v>0</v>
      </c>
      <c r="O104" s="78">
        <v>0</v>
      </c>
      <c r="P104" s="79">
        <v>900</v>
      </c>
      <c r="Q104" s="79">
        <v>90</v>
      </c>
      <c r="R104" s="79">
        <v>370</v>
      </c>
      <c r="S104" s="79">
        <v>90</v>
      </c>
      <c r="T104" s="79">
        <v>1114</v>
      </c>
      <c r="U104" s="79">
        <v>813</v>
      </c>
      <c r="V104" s="79">
        <v>7.45</v>
      </c>
      <c r="W104" s="79">
        <v>309.64</v>
      </c>
      <c r="X104" s="79"/>
      <c r="Y104" s="80">
        <v>78</v>
      </c>
      <c r="Z104" s="81">
        <v>13</v>
      </c>
      <c r="AA104" s="82"/>
      <c r="AB104" s="82">
        <v>32.83</v>
      </c>
      <c r="AC104" s="82"/>
      <c r="AD104" s="82"/>
      <c r="AE104" s="82"/>
      <c r="AF104" s="82"/>
      <c r="AG104" s="5" t="b">
        <f t="shared" si="14"/>
        <v>1</v>
      </c>
      <c r="AH104" s="5">
        <v>25</v>
      </c>
      <c r="AI104" s="5">
        <f t="shared" si="15"/>
        <v>1</v>
      </c>
      <c r="AJ104" s="5" t="b">
        <f>AND(A104&gt;=zakresy_produkcyjne!B$2,A104&lt;=zakresy_produkcyjne!B$3)</f>
        <v>1</v>
      </c>
      <c r="AK104" s="5" t="b">
        <f>AND(B104&gt;=zakresy_produkcyjne!C$2,B104&lt;=zakresy_produkcyjne!C$3)</f>
        <v>0</v>
      </c>
      <c r="AL104" s="5" t="b">
        <f>AND(D104&gt;=zakresy_produkcyjne!D$2,D104&lt;=zakresy_produkcyjne!D$3)</f>
        <v>1</v>
      </c>
      <c r="AM104" s="5" t="b">
        <f>AND(E104&gt;=zakresy_produkcyjne!E$2,E104&lt;=zakresy_produkcyjne!E$3)</f>
        <v>1</v>
      </c>
      <c r="AN104" s="5" t="b">
        <f>AND(F104&gt;=zakresy_produkcyjne!F$2,F104&lt;=zakresy_produkcyjne!F$3)</f>
        <v>1</v>
      </c>
      <c r="AO104" s="5" t="b">
        <f>AND(G104&gt;=zakresy_produkcyjne!G$2,G104&lt;=zakresy_produkcyjne!G$3)</f>
        <v>1</v>
      </c>
      <c r="AP104" s="5" t="b">
        <f>AND(H104&gt;=zakresy_produkcyjne!H$2,H104&lt;=zakresy_produkcyjne!H$3)</f>
        <v>1</v>
      </c>
      <c r="AQ104" s="5" t="b">
        <f>AND(P104&gt;=zakresy_produkcyjne!I$2,P104&lt;=zakresy_produkcyjne!I$3)</f>
        <v>1</v>
      </c>
      <c r="AR104" s="5" t="b">
        <f>AND(Q104&gt;=zakresy_produkcyjne!J$2,Q104&lt;=zakresy_produkcyjne!J$3)</f>
        <v>1</v>
      </c>
      <c r="AS104" s="5" t="b">
        <f>AND(R104&gt;=zakresy_produkcyjne!K$2,R104&lt;=zakresy_produkcyjne!K$3)</f>
        <v>1</v>
      </c>
      <c r="AT104" s="5" t="b">
        <f>AND(S104&gt;=zakresy_produkcyjne!L$2,S104&lt;=zakresy_produkcyjne!L$3)</f>
        <v>1</v>
      </c>
      <c r="AU104" s="5" t="b">
        <f t="shared" si="16"/>
        <v>0</v>
      </c>
      <c r="AV104" s="5" t="b">
        <f t="shared" si="17"/>
        <v>1</v>
      </c>
      <c r="AW104" s="5" t="b">
        <f t="shared" si="18"/>
        <v>0</v>
      </c>
      <c r="AX104" s="5">
        <f>AJ104*zakresy_produkcyjne!B$4+AK104*zakresy_produkcyjne!C$4+AL104*zakresy_produkcyjne!D$4+AM104*zakresy_produkcyjne!E$4+AN104*zakresy_produkcyjne!F$4+AO104*zakresy_produkcyjne!G$4+AP104*zakresy_produkcyjne!H$4+AQ104*zakresy_produkcyjne!I$4+AR104*zakresy_produkcyjne!J$4+AS104*zakresy_produkcyjne!K$4+AT104*zakresy_produkcyjne!L$4</f>
        <v>63</v>
      </c>
      <c r="AZ104" s="5">
        <v>784</v>
      </c>
      <c r="BA104" s="5">
        <v>512</v>
      </c>
      <c r="BB104" s="5">
        <v>2.2599999999999998</v>
      </c>
      <c r="BC104" s="5" t="e">
        <f ca="1">KONWERTUJ_TWARDOSC(26.25,tabela_twardosci!$C$8:$C$69,tabela_twardosci!$K$8:$K$69)</f>
        <v>#NAME?</v>
      </c>
      <c r="BD104" s="5">
        <v>8.83</v>
      </c>
      <c r="BE104" s="5">
        <v>206</v>
      </c>
      <c r="BK104" s="5">
        <f t="shared" si="19"/>
        <v>1114</v>
      </c>
      <c r="BL104" s="5">
        <f t="shared" si="20"/>
        <v>813</v>
      </c>
      <c r="BM104" s="5">
        <f t="shared" si="21"/>
        <v>7.45</v>
      </c>
      <c r="BN104" s="5">
        <f t="shared" si="22"/>
        <v>309.64</v>
      </c>
      <c r="BO104" s="5">
        <f t="shared" si="23"/>
        <v>78</v>
      </c>
      <c r="BP104" s="5">
        <f t="shared" si="24"/>
        <v>1114</v>
      </c>
      <c r="BQ104" s="5" t="e">
        <f>IF(T104&lt;&gt;"",POWER((#REF!*R104+#REF!)-T104,2))</f>
        <v>#REF!</v>
      </c>
    </row>
    <row r="105" spans="1:69" ht="13.9" customHeight="1" x14ac:dyDescent="0.25">
      <c r="A105" s="76">
        <v>3.52</v>
      </c>
      <c r="B105" s="76">
        <v>2.8</v>
      </c>
      <c r="C105" s="76">
        <f t="shared" si="25"/>
        <v>4.4610000000000003</v>
      </c>
      <c r="D105" s="76">
        <v>7.2999999999999995E-2</v>
      </c>
      <c r="E105" s="77">
        <v>3.8581081081081103E-2</v>
      </c>
      <c r="F105" s="76">
        <v>0.7</v>
      </c>
      <c r="G105" s="76">
        <v>1.03</v>
      </c>
      <c r="H105" s="78">
        <v>0.13100000000000001</v>
      </c>
      <c r="I105" s="76">
        <v>3.0000000000000001E-3</v>
      </c>
      <c r="J105" s="76">
        <v>2.3E-2</v>
      </c>
      <c r="K105" s="79">
        <v>0</v>
      </c>
      <c r="L105" s="76">
        <v>0</v>
      </c>
      <c r="M105" s="79">
        <v>0</v>
      </c>
      <c r="N105" s="79">
        <v>0</v>
      </c>
      <c r="O105" s="78">
        <v>0</v>
      </c>
      <c r="P105" s="79">
        <v>900</v>
      </c>
      <c r="Q105" s="79">
        <v>90</v>
      </c>
      <c r="R105" s="79">
        <v>370</v>
      </c>
      <c r="S105" s="79">
        <v>180</v>
      </c>
      <c r="T105" s="79">
        <v>1106</v>
      </c>
      <c r="U105" s="79">
        <v>808</v>
      </c>
      <c r="V105" s="79">
        <v>6.86</v>
      </c>
      <c r="W105" s="79">
        <v>312.83999999999997</v>
      </c>
      <c r="X105" s="79"/>
      <c r="Y105" s="80">
        <v>80</v>
      </c>
      <c r="Z105" s="81">
        <v>13</v>
      </c>
      <c r="AA105" s="82"/>
      <c r="AB105" s="82">
        <v>33.229999999999997</v>
      </c>
      <c r="AC105" s="82"/>
      <c r="AD105" s="82"/>
      <c r="AE105" s="82"/>
      <c r="AF105" s="82"/>
      <c r="AG105" s="5" t="b">
        <f t="shared" si="14"/>
        <v>1</v>
      </c>
      <c r="AH105" s="5">
        <v>25</v>
      </c>
      <c r="AI105" s="5">
        <f t="shared" si="15"/>
        <v>1</v>
      </c>
      <c r="AJ105" s="5" t="b">
        <f>AND(A105&gt;=zakresy_produkcyjne!B$2,A105&lt;=zakresy_produkcyjne!B$3)</f>
        <v>1</v>
      </c>
      <c r="AK105" s="5" t="b">
        <f>AND(B105&gt;=zakresy_produkcyjne!C$2,B105&lt;=zakresy_produkcyjne!C$3)</f>
        <v>0</v>
      </c>
      <c r="AL105" s="5" t="b">
        <f>AND(D105&gt;=zakresy_produkcyjne!D$2,D105&lt;=zakresy_produkcyjne!D$3)</f>
        <v>1</v>
      </c>
      <c r="AM105" s="5" t="b">
        <f>AND(E105&gt;=zakresy_produkcyjne!E$2,E105&lt;=zakresy_produkcyjne!E$3)</f>
        <v>1</v>
      </c>
      <c r="AN105" s="5" t="b">
        <f>AND(F105&gt;=zakresy_produkcyjne!F$2,F105&lt;=zakresy_produkcyjne!F$3)</f>
        <v>1</v>
      </c>
      <c r="AO105" s="5" t="b">
        <f>AND(G105&gt;=zakresy_produkcyjne!G$2,G105&lt;=zakresy_produkcyjne!G$3)</f>
        <v>1</v>
      </c>
      <c r="AP105" s="5" t="b">
        <f>AND(H105&gt;=zakresy_produkcyjne!H$2,H105&lt;=zakresy_produkcyjne!H$3)</f>
        <v>1</v>
      </c>
      <c r="AQ105" s="5" t="b">
        <f>AND(P105&gt;=zakresy_produkcyjne!I$2,P105&lt;=zakresy_produkcyjne!I$3)</f>
        <v>1</v>
      </c>
      <c r="AR105" s="5" t="b">
        <f>AND(Q105&gt;=zakresy_produkcyjne!J$2,Q105&lt;=zakresy_produkcyjne!J$3)</f>
        <v>1</v>
      </c>
      <c r="AS105" s="5" t="b">
        <f>AND(R105&gt;=zakresy_produkcyjne!K$2,R105&lt;=zakresy_produkcyjne!K$3)</f>
        <v>1</v>
      </c>
      <c r="AT105" s="5" t="b">
        <f>AND(S105&gt;=zakresy_produkcyjne!L$2,S105&lt;=zakresy_produkcyjne!L$3)</f>
        <v>1</v>
      </c>
      <c r="AU105" s="5" t="b">
        <f t="shared" si="16"/>
        <v>0</v>
      </c>
      <c r="AV105" s="5" t="b">
        <f t="shared" si="17"/>
        <v>1</v>
      </c>
      <c r="AW105" s="5" t="b">
        <f t="shared" si="18"/>
        <v>0</v>
      </c>
      <c r="AX105" s="5">
        <f>AJ105*zakresy_produkcyjne!B$4+AK105*zakresy_produkcyjne!C$4+AL105*zakresy_produkcyjne!D$4+AM105*zakresy_produkcyjne!E$4+AN105*zakresy_produkcyjne!F$4+AO105*zakresy_produkcyjne!G$4+AP105*zakresy_produkcyjne!H$4+AQ105*zakresy_produkcyjne!I$4+AR105*zakresy_produkcyjne!J$4+AS105*zakresy_produkcyjne!K$4+AT105*zakresy_produkcyjne!L$4</f>
        <v>63</v>
      </c>
      <c r="AZ105" s="5">
        <v>784</v>
      </c>
      <c r="BA105" s="5">
        <v>512</v>
      </c>
      <c r="BB105" s="5">
        <v>2.2599999999999998</v>
      </c>
      <c r="BC105" s="5" t="e">
        <f ca="1">KONWERTUJ_TWARDOSC(26.25,tabela_twardosci!$C$8:$C$69,tabela_twardosci!$K$8:$K$69)</f>
        <v>#NAME?</v>
      </c>
      <c r="BD105" s="5">
        <v>8.83</v>
      </c>
      <c r="BE105" s="5">
        <v>206</v>
      </c>
      <c r="BK105" s="5">
        <f t="shared" si="19"/>
        <v>1106</v>
      </c>
      <c r="BL105" s="5">
        <f t="shared" si="20"/>
        <v>808</v>
      </c>
      <c r="BM105" s="5">
        <f t="shared" si="21"/>
        <v>6.86</v>
      </c>
      <c r="BN105" s="5">
        <f t="shared" si="22"/>
        <v>312.83999999999997</v>
      </c>
      <c r="BO105" s="5">
        <f t="shared" si="23"/>
        <v>80</v>
      </c>
      <c r="BP105" s="5">
        <f t="shared" si="24"/>
        <v>1106</v>
      </c>
      <c r="BQ105" s="5" t="e">
        <f>IF(T105&lt;&gt;"",POWER((#REF!*R105+#REF!)-T105,2))</f>
        <v>#REF!</v>
      </c>
    </row>
    <row r="106" spans="1:69" ht="13.9" customHeight="1" x14ac:dyDescent="0.25">
      <c r="A106" s="76">
        <v>3.52</v>
      </c>
      <c r="B106" s="76">
        <v>2.8</v>
      </c>
      <c r="C106" s="76">
        <f t="shared" si="25"/>
        <v>4.4610000000000003</v>
      </c>
      <c r="D106" s="76">
        <v>7.2999999999999995E-2</v>
      </c>
      <c r="E106" s="77">
        <v>3.8581081081081103E-2</v>
      </c>
      <c r="F106" s="76">
        <v>0.7</v>
      </c>
      <c r="G106" s="76">
        <v>1.03</v>
      </c>
      <c r="H106" s="78">
        <v>0.13100000000000001</v>
      </c>
      <c r="I106" s="76">
        <v>3.0000000000000001E-3</v>
      </c>
      <c r="J106" s="76">
        <v>2.3E-2</v>
      </c>
      <c r="K106" s="79">
        <v>0</v>
      </c>
      <c r="L106" s="76">
        <v>0</v>
      </c>
      <c r="M106" s="79">
        <v>0</v>
      </c>
      <c r="N106" s="79">
        <v>0</v>
      </c>
      <c r="O106" s="78">
        <v>0</v>
      </c>
      <c r="P106" s="79">
        <v>900</v>
      </c>
      <c r="Q106" s="79">
        <v>90</v>
      </c>
      <c r="R106" s="79">
        <v>370</v>
      </c>
      <c r="S106" s="79">
        <v>200</v>
      </c>
      <c r="T106" s="79">
        <v>1110</v>
      </c>
      <c r="U106" s="79">
        <v>810</v>
      </c>
      <c r="V106" s="79">
        <v>6.47</v>
      </c>
      <c r="W106" s="79">
        <v>320.12</v>
      </c>
      <c r="X106" s="79"/>
      <c r="Y106" s="80">
        <v>74.33</v>
      </c>
      <c r="Z106" s="81">
        <v>13</v>
      </c>
      <c r="AA106" s="82"/>
      <c r="AB106" s="82">
        <v>34.14</v>
      </c>
      <c r="AC106" s="82"/>
      <c r="AD106" s="82"/>
      <c r="AE106" s="82"/>
      <c r="AF106" s="82"/>
      <c r="AG106" s="5" t="b">
        <f t="shared" si="14"/>
        <v>1</v>
      </c>
      <c r="AH106" s="5">
        <v>25</v>
      </c>
      <c r="AI106" s="5">
        <f t="shared" si="15"/>
        <v>1</v>
      </c>
      <c r="AJ106" s="5" t="b">
        <f>AND(A106&gt;=zakresy_produkcyjne!B$2,A106&lt;=zakresy_produkcyjne!B$3)</f>
        <v>1</v>
      </c>
      <c r="AK106" s="5" t="b">
        <f>AND(B106&gt;=zakresy_produkcyjne!C$2,B106&lt;=zakresy_produkcyjne!C$3)</f>
        <v>0</v>
      </c>
      <c r="AL106" s="5" t="b">
        <f>AND(D106&gt;=zakresy_produkcyjne!D$2,D106&lt;=zakresy_produkcyjne!D$3)</f>
        <v>1</v>
      </c>
      <c r="AM106" s="5" t="b">
        <f>AND(E106&gt;=zakresy_produkcyjne!E$2,E106&lt;=zakresy_produkcyjne!E$3)</f>
        <v>1</v>
      </c>
      <c r="AN106" s="5" t="b">
        <f>AND(F106&gt;=zakresy_produkcyjne!F$2,F106&lt;=zakresy_produkcyjne!F$3)</f>
        <v>1</v>
      </c>
      <c r="AO106" s="5" t="b">
        <f>AND(G106&gt;=zakresy_produkcyjne!G$2,G106&lt;=zakresy_produkcyjne!G$3)</f>
        <v>1</v>
      </c>
      <c r="AP106" s="5" t="b">
        <f>AND(H106&gt;=zakresy_produkcyjne!H$2,H106&lt;=zakresy_produkcyjne!H$3)</f>
        <v>1</v>
      </c>
      <c r="AQ106" s="5" t="b">
        <f>AND(P106&gt;=zakresy_produkcyjne!I$2,P106&lt;=zakresy_produkcyjne!I$3)</f>
        <v>1</v>
      </c>
      <c r="AR106" s="5" t="b">
        <f>AND(Q106&gt;=zakresy_produkcyjne!J$2,Q106&lt;=zakresy_produkcyjne!J$3)</f>
        <v>1</v>
      </c>
      <c r="AS106" s="5" t="b">
        <f>AND(R106&gt;=zakresy_produkcyjne!K$2,R106&lt;=zakresy_produkcyjne!K$3)</f>
        <v>1</v>
      </c>
      <c r="AT106" s="5" t="b">
        <f>AND(S106&gt;=zakresy_produkcyjne!L$2,S106&lt;=zakresy_produkcyjne!L$3)</f>
        <v>0</v>
      </c>
      <c r="AU106" s="5" t="b">
        <f t="shared" si="16"/>
        <v>0</v>
      </c>
      <c r="AV106" s="5" t="b">
        <f t="shared" si="17"/>
        <v>0</v>
      </c>
      <c r="AW106" s="5" t="b">
        <f t="shared" si="18"/>
        <v>0</v>
      </c>
      <c r="AX106" s="5">
        <f>AJ106*zakresy_produkcyjne!B$4+AK106*zakresy_produkcyjne!C$4+AL106*zakresy_produkcyjne!D$4+AM106*zakresy_produkcyjne!E$4+AN106*zakresy_produkcyjne!F$4+AO106*zakresy_produkcyjne!G$4+AP106*zakresy_produkcyjne!H$4+AQ106*zakresy_produkcyjne!I$4+AR106*zakresy_produkcyjne!J$4+AS106*zakresy_produkcyjne!K$4+AT106*zakresy_produkcyjne!L$4</f>
        <v>53</v>
      </c>
      <c r="AZ106" s="5">
        <v>784</v>
      </c>
      <c r="BA106" s="5">
        <v>512</v>
      </c>
      <c r="BB106" s="5">
        <v>2.2599999999999998</v>
      </c>
      <c r="BC106" s="5" t="e">
        <f ca="1">KONWERTUJ_TWARDOSC(26.25,tabela_twardosci!$C$8:$C$69,tabela_twardosci!$K$8:$K$69)</f>
        <v>#NAME?</v>
      </c>
      <c r="BD106" s="5">
        <v>8.83</v>
      </c>
      <c r="BE106" s="5">
        <v>206</v>
      </c>
      <c r="BK106" s="5">
        <f t="shared" si="19"/>
        <v>1110</v>
      </c>
      <c r="BL106" s="5">
        <f t="shared" si="20"/>
        <v>810</v>
      </c>
      <c r="BM106" s="5">
        <f t="shared" si="21"/>
        <v>6.47</v>
      </c>
      <c r="BN106" s="5">
        <f t="shared" si="22"/>
        <v>320.12</v>
      </c>
      <c r="BO106" s="5">
        <f t="shared" si="23"/>
        <v>74.33</v>
      </c>
      <c r="BP106" s="5">
        <f t="shared" si="24"/>
        <v>1110</v>
      </c>
      <c r="BQ106" s="5" t="e">
        <f>IF(T106&lt;&gt;"",POWER((#REF!*R106+#REF!)-T106,2))</f>
        <v>#REF!</v>
      </c>
    </row>
    <row r="107" spans="1:69" ht="13.9" customHeight="1" x14ac:dyDescent="0.25">
      <c r="A107" s="76">
        <v>3.5</v>
      </c>
      <c r="B107" s="76">
        <v>2.6</v>
      </c>
      <c r="C107" s="76">
        <f t="shared" si="25"/>
        <v>4.3753333333333337</v>
      </c>
      <c r="D107" s="76">
        <v>0.16400000000000001</v>
      </c>
      <c r="E107" s="77">
        <v>4.7410256410256299E-2</v>
      </c>
      <c r="F107" s="76">
        <v>0.6</v>
      </c>
      <c r="G107" s="76">
        <v>1.1200000000000001</v>
      </c>
      <c r="H107" s="78">
        <v>0.14599999999999999</v>
      </c>
      <c r="I107" s="76">
        <v>7.0000000000000001E-3</v>
      </c>
      <c r="J107" s="76">
        <v>2.5999999999999999E-2</v>
      </c>
      <c r="K107" s="79">
        <v>0</v>
      </c>
      <c r="L107" s="76">
        <v>0</v>
      </c>
      <c r="M107" s="79">
        <v>0</v>
      </c>
      <c r="N107" s="79">
        <v>0</v>
      </c>
      <c r="O107" s="78">
        <v>0</v>
      </c>
      <c r="P107" s="79">
        <v>900</v>
      </c>
      <c r="Q107" s="79">
        <v>90</v>
      </c>
      <c r="R107" s="79">
        <v>370</v>
      </c>
      <c r="S107" s="79">
        <v>60</v>
      </c>
      <c r="T107" s="79">
        <v>1110</v>
      </c>
      <c r="U107" s="79">
        <v>784</v>
      </c>
      <c r="V107" s="79">
        <v>8.43</v>
      </c>
      <c r="W107" s="79">
        <v>300.89999999999998</v>
      </c>
      <c r="X107" s="79"/>
      <c r="Y107" s="80">
        <v>62.66</v>
      </c>
      <c r="Z107" s="81">
        <v>13</v>
      </c>
      <c r="AA107" s="82"/>
      <c r="AB107" s="82">
        <v>31.99</v>
      </c>
      <c r="AC107" s="82"/>
      <c r="AD107" s="82"/>
      <c r="AE107" s="82"/>
      <c r="AF107" s="82"/>
      <c r="AG107" s="5" t="b">
        <f t="shared" si="14"/>
        <v>1</v>
      </c>
      <c r="AH107" s="5">
        <v>25</v>
      </c>
      <c r="AI107" s="5">
        <f t="shared" si="15"/>
        <v>1</v>
      </c>
      <c r="AJ107" s="5" t="b">
        <f>AND(A107&gt;=zakresy_produkcyjne!B$2,A107&lt;=zakresy_produkcyjne!B$3)</f>
        <v>1</v>
      </c>
      <c r="AK107" s="5" t="b">
        <f>AND(B107&gt;=zakresy_produkcyjne!C$2,B107&lt;=zakresy_produkcyjne!C$3)</f>
        <v>1</v>
      </c>
      <c r="AL107" s="5" t="b">
        <f>AND(D107&gt;=zakresy_produkcyjne!D$2,D107&lt;=zakresy_produkcyjne!D$3)</f>
        <v>1</v>
      </c>
      <c r="AM107" s="5" t="b">
        <f>AND(E107&gt;=zakresy_produkcyjne!E$2,E107&lt;=zakresy_produkcyjne!E$3)</f>
        <v>1</v>
      </c>
      <c r="AN107" s="5" t="b">
        <f>AND(F107&gt;=zakresy_produkcyjne!F$2,F107&lt;=zakresy_produkcyjne!F$3)</f>
        <v>1</v>
      </c>
      <c r="AO107" s="5" t="b">
        <f>AND(G107&gt;=zakresy_produkcyjne!G$2,G107&lt;=zakresy_produkcyjne!G$3)</f>
        <v>1</v>
      </c>
      <c r="AP107" s="5" t="b">
        <f>AND(H107&gt;=zakresy_produkcyjne!H$2,H107&lt;=zakresy_produkcyjne!H$3)</f>
        <v>1</v>
      </c>
      <c r="AQ107" s="5" t="b">
        <f>AND(P107&gt;=zakresy_produkcyjne!I$2,P107&lt;=zakresy_produkcyjne!I$3)</f>
        <v>1</v>
      </c>
      <c r="AR107" s="5" t="b">
        <f>AND(Q107&gt;=zakresy_produkcyjne!J$2,Q107&lt;=zakresy_produkcyjne!J$3)</f>
        <v>1</v>
      </c>
      <c r="AS107" s="5" t="b">
        <f>AND(R107&gt;=zakresy_produkcyjne!K$2,R107&lt;=zakresy_produkcyjne!K$3)</f>
        <v>1</v>
      </c>
      <c r="AT107" s="5" t="b">
        <f>AND(S107&gt;=zakresy_produkcyjne!L$2,S107&lt;=zakresy_produkcyjne!L$3)</f>
        <v>1</v>
      </c>
      <c r="AU107" s="5" t="b">
        <f t="shared" si="16"/>
        <v>1</v>
      </c>
      <c r="AV107" s="5" t="b">
        <f t="shared" si="17"/>
        <v>1</v>
      </c>
      <c r="AW107" s="5" t="b">
        <f t="shared" si="18"/>
        <v>1</v>
      </c>
      <c r="AX107" s="5">
        <f>AJ107*zakresy_produkcyjne!B$4+AK107*zakresy_produkcyjne!C$4+AL107*zakresy_produkcyjne!D$4+AM107*zakresy_produkcyjne!E$4+AN107*zakresy_produkcyjne!F$4+AO107*zakresy_produkcyjne!G$4+AP107*zakresy_produkcyjne!H$4+AQ107*zakresy_produkcyjne!I$4+AR107*zakresy_produkcyjne!J$4+AS107*zakresy_produkcyjne!K$4+AT107*zakresy_produkcyjne!L$4</f>
        <v>66</v>
      </c>
      <c r="AZ107" s="5">
        <v>757</v>
      </c>
      <c r="BA107" s="5">
        <v>501</v>
      </c>
      <c r="BB107" s="5">
        <v>4.59</v>
      </c>
      <c r="BC107" s="5" t="e">
        <f ca="1">KONWERTUJ_TWARDOSC(21.4,tabela_twardosci!$C$8:$C$69,tabela_twardosci!$K$8:$K$69)</f>
        <v>#NAME?</v>
      </c>
      <c r="BD107" s="5">
        <v>19.5</v>
      </c>
      <c r="BE107" s="5">
        <v>200</v>
      </c>
      <c r="BK107" s="5">
        <f t="shared" si="19"/>
        <v>1110</v>
      </c>
      <c r="BL107" s="5">
        <f t="shared" si="20"/>
        <v>784</v>
      </c>
      <c r="BM107" s="5">
        <f t="shared" si="21"/>
        <v>8.43</v>
      </c>
      <c r="BN107" s="5">
        <f t="shared" si="22"/>
        <v>300.89999999999998</v>
      </c>
      <c r="BO107" s="5">
        <f t="shared" si="23"/>
        <v>62.66</v>
      </c>
      <c r="BP107" s="5">
        <f t="shared" si="24"/>
        <v>1110</v>
      </c>
      <c r="BQ107" s="5" t="e">
        <f>IF(T107&lt;&gt;"",POWER((#REF!*R107+#REF!)-T107,2))</f>
        <v>#REF!</v>
      </c>
    </row>
    <row r="108" spans="1:69" ht="13.9" customHeight="1" x14ac:dyDescent="0.25">
      <c r="A108" s="76">
        <v>3.5</v>
      </c>
      <c r="B108" s="76">
        <v>2.6</v>
      </c>
      <c r="C108" s="76">
        <f t="shared" si="25"/>
        <v>4.3753333333333337</v>
      </c>
      <c r="D108" s="76">
        <v>0.16400000000000001</v>
      </c>
      <c r="E108" s="77">
        <v>4.7410256410256299E-2</v>
      </c>
      <c r="F108" s="76">
        <v>0.6</v>
      </c>
      <c r="G108" s="76">
        <v>1.1200000000000001</v>
      </c>
      <c r="H108" s="78">
        <v>0.14599999999999999</v>
      </c>
      <c r="I108" s="76">
        <v>7.0000000000000001E-3</v>
      </c>
      <c r="J108" s="76">
        <v>2.5999999999999999E-2</v>
      </c>
      <c r="K108" s="79">
        <v>0</v>
      </c>
      <c r="L108" s="76">
        <v>0</v>
      </c>
      <c r="M108" s="79">
        <v>0</v>
      </c>
      <c r="N108" s="79">
        <v>0</v>
      </c>
      <c r="O108" s="78">
        <v>0</v>
      </c>
      <c r="P108" s="79">
        <v>900</v>
      </c>
      <c r="Q108" s="79">
        <v>90</v>
      </c>
      <c r="R108" s="79">
        <v>370</v>
      </c>
      <c r="S108" s="79">
        <v>90</v>
      </c>
      <c r="T108" s="79">
        <v>1082</v>
      </c>
      <c r="U108" s="79">
        <v>782</v>
      </c>
      <c r="V108" s="79">
        <v>10.32</v>
      </c>
      <c r="W108" s="79">
        <v>296.24</v>
      </c>
      <c r="X108" s="79"/>
      <c r="Y108" s="80">
        <v>74.33</v>
      </c>
      <c r="Z108" s="81">
        <v>13</v>
      </c>
      <c r="AA108" s="82"/>
      <c r="AB108" s="82">
        <v>31.32</v>
      </c>
      <c r="AC108" s="82"/>
      <c r="AD108" s="82"/>
      <c r="AE108" s="82"/>
      <c r="AF108" s="82"/>
      <c r="AG108" s="5" t="b">
        <f t="shared" si="14"/>
        <v>1</v>
      </c>
      <c r="AH108" s="5">
        <v>25</v>
      </c>
      <c r="AI108" s="5">
        <f t="shared" si="15"/>
        <v>1</v>
      </c>
      <c r="AJ108" s="5" t="b">
        <f>AND(A108&gt;=zakresy_produkcyjne!B$2,A108&lt;=zakresy_produkcyjne!B$3)</f>
        <v>1</v>
      </c>
      <c r="AK108" s="5" t="b">
        <f>AND(B108&gt;=zakresy_produkcyjne!C$2,B108&lt;=zakresy_produkcyjne!C$3)</f>
        <v>1</v>
      </c>
      <c r="AL108" s="5" t="b">
        <f>AND(D108&gt;=zakresy_produkcyjne!D$2,D108&lt;=zakresy_produkcyjne!D$3)</f>
        <v>1</v>
      </c>
      <c r="AM108" s="5" t="b">
        <f>AND(E108&gt;=zakresy_produkcyjne!E$2,E108&lt;=zakresy_produkcyjne!E$3)</f>
        <v>1</v>
      </c>
      <c r="AN108" s="5" t="b">
        <f>AND(F108&gt;=zakresy_produkcyjne!F$2,F108&lt;=zakresy_produkcyjne!F$3)</f>
        <v>1</v>
      </c>
      <c r="AO108" s="5" t="b">
        <f>AND(G108&gt;=zakresy_produkcyjne!G$2,G108&lt;=zakresy_produkcyjne!G$3)</f>
        <v>1</v>
      </c>
      <c r="AP108" s="5" t="b">
        <f>AND(H108&gt;=zakresy_produkcyjne!H$2,H108&lt;=zakresy_produkcyjne!H$3)</f>
        <v>1</v>
      </c>
      <c r="AQ108" s="5" t="b">
        <f>AND(P108&gt;=zakresy_produkcyjne!I$2,P108&lt;=zakresy_produkcyjne!I$3)</f>
        <v>1</v>
      </c>
      <c r="AR108" s="5" t="b">
        <f>AND(Q108&gt;=zakresy_produkcyjne!J$2,Q108&lt;=zakresy_produkcyjne!J$3)</f>
        <v>1</v>
      </c>
      <c r="AS108" s="5" t="b">
        <f>AND(R108&gt;=zakresy_produkcyjne!K$2,R108&lt;=zakresy_produkcyjne!K$3)</f>
        <v>1</v>
      </c>
      <c r="AT108" s="5" t="b">
        <f>AND(S108&gt;=zakresy_produkcyjne!L$2,S108&lt;=zakresy_produkcyjne!L$3)</f>
        <v>1</v>
      </c>
      <c r="AU108" s="5" t="b">
        <f t="shared" si="16"/>
        <v>1</v>
      </c>
      <c r="AV108" s="5" t="b">
        <f t="shared" si="17"/>
        <v>1</v>
      </c>
      <c r="AW108" s="5" t="b">
        <f t="shared" si="18"/>
        <v>1</v>
      </c>
      <c r="AX108" s="5">
        <f>AJ108*zakresy_produkcyjne!B$4+AK108*zakresy_produkcyjne!C$4+AL108*zakresy_produkcyjne!D$4+AM108*zakresy_produkcyjne!E$4+AN108*zakresy_produkcyjne!F$4+AO108*zakresy_produkcyjne!G$4+AP108*zakresy_produkcyjne!H$4+AQ108*zakresy_produkcyjne!I$4+AR108*zakresy_produkcyjne!J$4+AS108*zakresy_produkcyjne!K$4+AT108*zakresy_produkcyjne!L$4</f>
        <v>66</v>
      </c>
      <c r="AZ108" s="5">
        <v>757</v>
      </c>
      <c r="BA108" s="5">
        <v>501</v>
      </c>
      <c r="BB108" s="5">
        <v>4.59</v>
      </c>
      <c r="BC108" s="5" t="e">
        <f ca="1">KONWERTUJ_TWARDOSC(21.4,tabela_twardosci!$C$8:$C$69,tabela_twardosci!$K$8:$K$69)</f>
        <v>#NAME?</v>
      </c>
      <c r="BD108" s="5">
        <v>19.5</v>
      </c>
      <c r="BE108" s="5">
        <v>200</v>
      </c>
      <c r="BK108" s="5">
        <f t="shared" si="19"/>
        <v>1082</v>
      </c>
      <c r="BL108" s="5">
        <f t="shared" si="20"/>
        <v>782</v>
      </c>
      <c r="BM108" s="5">
        <f t="shared" si="21"/>
        <v>10.32</v>
      </c>
      <c r="BN108" s="5">
        <f t="shared" si="22"/>
        <v>296.24</v>
      </c>
      <c r="BO108" s="5">
        <f t="shared" si="23"/>
        <v>74.33</v>
      </c>
      <c r="BP108" s="5">
        <f t="shared" si="24"/>
        <v>1082</v>
      </c>
      <c r="BQ108" s="5" t="e">
        <f>IF(T108&lt;&gt;"",POWER((#REF!*R108+#REF!)-T108,2))</f>
        <v>#REF!</v>
      </c>
    </row>
    <row r="109" spans="1:69" ht="13.9" customHeight="1" x14ac:dyDescent="0.25">
      <c r="A109" s="76">
        <v>3.5</v>
      </c>
      <c r="B109" s="76">
        <v>2.6</v>
      </c>
      <c r="C109" s="76">
        <f t="shared" si="25"/>
        <v>4.3753333333333337</v>
      </c>
      <c r="D109" s="76">
        <v>0.16400000000000001</v>
      </c>
      <c r="E109" s="77">
        <v>4.7410256410256299E-2</v>
      </c>
      <c r="F109" s="76">
        <v>0.6</v>
      </c>
      <c r="G109" s="76">
        <v>1.1200000000000001</v>
      </c>
      <c r="H109" s="78">
        <v>0.14599999999999999</v>
      </c>
      <c r="I109" s="76">
        <v>7.0000000000000001E-3</v>
      </c>
      <c r="J109" s="76">
        <v>2.5999999999999999E-2</v>
      </c>
      <c r="K109" s="79">
        <v>0</v>
      </c>
      <c r="L109" s="76">
        <v>0</v>
      </c>
      <c r="M109" s="79">
        <v>0</v>
      </c>
      <c r="N109" s="79">
        <v>0</v>
      </c>
      <c r="O109" s="78">
        <v>0</v>
      </c>
      <c r="P109" s="79">
        <v>900</v>
      </c>
      <c r="Q109" s="79">
        <v>90</v>
      </c>
      <c r="R109" s="79">
        <v>370</v>
      </c>
      <c r="S109" s="79">
        <v>180</v>
      </c>
      <c r="T109" s="79">
        <v>1094</v>
      </c>
      <c r="U109" s="79">
        <v>790</v>
      </c>
      <c r="V109" s="79">
        <v>10.3</v>
      </c>
      <c r="W109" s="79">
        <v>297.01</v>
      </c>
      <c r="X109" s="79"/>
      <c r="Y109" s="80">
        <v>70</v>
      </c>
      <c r="Z109" s="81">
        <v>13</v>
      </c>
      <c r="AA109" s="82"/>
      <c r="AB109" s="82">
        <v>31.43</v>
      </c>
      <c r="AC109" s="82"/>
      <c r="AD109" s="82"/>
      <c r="AE109" s="82"/>
      <c r="AF109" s="82"/>
      <c r="AG109" s="5" t="b">
        <f t="shared" si="14"/>
        <v>1</v>
      </c>
      <c r="AH109" s="5">
        <v>25</v>
      </c>
      <c r="AI109" s="5">
        <f t="shared" si="15"/>
        <v>1</v>
      </c>
      <c r="AJ109" s="5" t="b">
        <f>AND(A109&gt;=zakresy_produkcyjne!B$2,A109&lt;=zakresy_produkcyjne!B$3)</f>
        <v>1</v>
      </c>
      <c r="AK109" s="5" t="b">
        <f>AND(B109&gt;=zakresy_produkcyjne!C$2,B109&lt;=zakresy_produkcyjne!C$3)</f>
        <v>1</v>
      </c>
      <c r="AL109" s="5" t="b">
        <f>AND(D109&gt;=zakresy_produkcyjne!D$2,D109&lt;=zakresy_produkcyjne!D$3)</f>
        <v>1</v>
      </c>
      <c r="AM109" s="5" t="b">
        <f>AND(E109&gt;=zakresy_produkcyjne!E$2,E109&lt;=zakresy_produkcyjne!E$3)</f>
        <v>1</v>
      </c>
      <c r="AN109" s="5" t="b">
        <f>AND(F109&gt;=zakresy_produkcyjne!F$2,F109&lt;=zakresy_produkcyjne!F$3)</f>
        <v>1</v>
      </c>
      <c r="AO109" s="5" t="b">
        <f>AND(G109&gt;=zakresy_produkcyjne!G$2,G109&lt;=zakresy_produkcyjne!G$3)</f>
        <v>1</v>
      </c>
      <c r="AP109" s="5" t="b">
        <f>AND(H109&gt;=zakresy_produkcyjne!H$2,H109&lt;=zakresy_produkcyjne!H$3)</f>
        <v>1</v>
      </c>
      <c r="AQ109" s="5" t="b">
        <f>AND(P109&gt;=zakresy_produkcyjne!I$2,P109&lt;=zakresy_produkcyjne!I$3)</f>
        <v>1</v>
      </c>
      <c r="AR109" s="5" t="b">
        <f>AND(Q109&gt;=zakresy_produkcyjne!J$2,Q109&lt;=zakresy_produkcyjne!J$3)</f>
        <v>1</v>
      </c>
      <c r="AS109" s="5" t="b">
        <f>AND(R109&gt;=zakresy_produkcyjne!K$2,R109&lt;=zakresy_produkcyjne!K$3)</f>
        <v>1</v>
      </c>
      <c r="AT109" s="5" t="b">
        <f>AND(S109&gt;=zakresy_produkcyjne!L$2,S109&lt;=zakresy_produkcyjne!L$3)</f>
        <v>1</v>
      </c>
      <c r="AU109" s="5" t="b">
        <f t="shared" si="16"/>
        <v>1</v>
      </c>
      <c r="AV109" s="5" t="b">
        <f t="shared" si="17"/>
        <v>1</v>
      </c>
      <c r="AW109" s="5" t="b">
        <f t="shared" si="18"/>
        <v>1</v>
      </c>
      <c r="AX109" s="5">
        <f>AJ109*zakresy_produkcyjne!B$4+AK109*zakresy_produkcyjne!C$4+AL109*zakresy_produkcyjne!D$4+AM109*zakresy_produkcyjne!E$4+AN109*zakresy_produkcyjne!F$4+AO109*zakresy_produkcyjne!G$4+AP109*zakresy_produkcyjne!H$4+AQ109*zakresy_produkcyjne!I$4+AR109*zakresy_produkcyjne!J$4+AS109*zakresy_produkcyjne!K$4+AT109*zakresy_produkcyjne!L$4</f>
        <v>66</v>
      </c>
      <c r="AZ109" s="5">
        <v>757</v>
      </c>
      <c r="BA109" s="5">
        <v>501</v>
      </c>
      <c r="BB109" s="5">
        <v>4.59</v>
      </c>
      <c r="BC109" s="5" t="e">
        <f ca="1">KONWERTUJ_TWARDOSC(21.4,tabela_twardosci!$C$8:$C$69,tabela_twardosci!$K$8:$K$69)</f>
        <v>#NAME?</v>
      </c>
      <c r="BD109" s="5">
        <v>19.5</v>
      </c>
      <c r="BE109" s="5">
        <v>200</v>
      </c>
      <c r="BK109" s="5">
        <f t="shared" si="19"/>
        <v>1094</v>
      </c>
      <c r="BL109" s="5">
        <f t="shared" si="20"/>
        <v>790</v>
      </c>
      <c r="BM109" s="5">
        <f t="shared" si="21"/>
        <v>10.3</v>
      </c>
      <c r="BN109" s="5">
        <f t="shared" si="22"/>
        <v>297.01</v>
      </c>
      <c r="BO109" s="5">
        <f t="shared" si="23"/>
        <v>70</v>
      </c>
      <c r="BP109" s="5">
        <f t="shared" si="24"/>
        <v>1094</v>
      </c>
      <c r="BQ109" s="5" t="e">
        <f>IF(T109&lt;&gt;"",POWER((#REF!*R109+#REF!)-T109,2))</f>
        <v>#REF!</v>
      </c>
    </row>
    <row r="110" spans="1:69" ht="13.9" customHeight="1" x14ac:dyDescent="0.25">
      <c r="A110" s="76">
        <v>3.5</v>
      </c>
      <c r="B110" s="76">
        <v>2.6</v>
      </c>
      <c r="C110" s="76">
        <f t="shared" si="25"/>
        <v>4.3753333333333337</v>
      </c>
      <c r="D110" s="76">
        <v>0.16400000000000001</v>
      </c>
      <c r="E110" s="77">
        <v>4.7410256410256299E-2</v>
      </c>
      <c r="F110" s="76">
        <v>0.6</v>
      </c>
      <c r="G110" s="76">
        <v>1.1200000000000001</v>
      </c>
      <c r="H110" s="78">
        <v>0.14599999999999999</v>
      </c>
      <c r="I110" s="76">
        <v>7.0000000000000001E-3</v>
      </c>
      <c r="J110" s="76">
        <v>2.5999999999999999E-2</v>
      </c>
      <c r="K110" s="79">
        <v>0</v>
      </c>
      <c r="L110" s="76">
        <v>0</v>
      </c>
      <c r="M110" s="79">
        <v>0</v>
      </c>
      <c r="N110" s="79">
        <v>0</v>
      </c>
      <c r="O110" s="78">
        <v>0</v>
      </c>
      <c r="P110" s="79">
        <v>900</v>
      </c>
      <c r="Q110" s="79">
        <v>90</v>
      </c>
      <c r="R110" s="79">
        <v>370</v>
      </c>
      <c r="S110" s="79">
        <v>200</v>
      </c>
      <c r="T110" s="79">
        <v>1154</v>
      </c>
      <c r="U110" s="79">
        <v>832</v>
      </c>
      <c r="V110" s="79">
        <v>9.31</v>
      </c>
      <c r="W110" s="79">
        <v>299.39999999999998</v>
      </c>
      <c r="X110" s="79"/>
      <c r="Y110" s="80">
        <v>67.33</v>
      </c>
      <c r="Z110" s="81">
        <v>13</v>
      </c>
      <c r="AA110" s="82"/>
      <c r="AB110" s="82">
        <v>31.84</v>
      </c>
      <c r="AC110" s="82"/>
      <c r="AD110" s="82"/>
      <c r="AE110" s="82"/>
      <c r="AF110" s="82"/>
      <c r="AG110" s="5" t="b">
        <f t="shared" si="14"/>
        <v>1</v>
      </c>
      <c r="AH110" s="5">
        <v>25</v>
      </c>
      <c r="AI110" s="5">
        <f t="shared" si="15"/>
        <v>1</v>
      </c>
      <c r="AJ110" s="5" t="b">
        <f>AND(A110&gt;=zakresy_produkcyjne!B$2,A110&lt;=zakresy_produkcyjne!B$3)</f>
        <v>1</v>
      </c>
      <c r="AK110" s="5" t="b">
        <f>AND(B110&gt;=zakresy_produkcyjne!C$2,B110&lt;=zakresy_produkcyjne!C$3)</f>
        <v>1</v>
      </c>
      <c r="AL110" s="5" t="b">
        <f>AND(D110&gt;=zakresy_produkcyjne!D$2,D110&lt;=zakresy_produkcyjne!D$3)</f>
        <v>1</v>
      </c>
      <c r="AM110" s="5" t="b">
        <f>AND(E110&gt;=zakresy_produkcyjne!E$2,E110&lt;=zakresy_produkcyjne!E$3)</f>
        <v>1</v>
      </c>
      <c r="AN110" s="5" t="b">
        <f>AND(F110&gt;=zakresy_produkcyjne!F$2,F110&lt;=zakresy_produkcyjne!F$3)</f>
        <v>1</v>
      </c>
      <c r="AO110" s="5" t="b">
        <f>AND(G110&gt;=zakresy_produkcyjne!G$2,G110&lt;=zakresy_produkcyjne!G$3)</f>
        <v>1</v>
      </c>
      <c r="AP110" s="5" t="b">
        <f>AND(H110&gt;=zakresy_produkcyjne!H$2,H110&lt;=zakresy_produkcyjne!H$3)</f>
        <v>1</v>
      </c>
      <c r="AQ110" s="5" t="b">
        <f>AND(P110&gt;=zakresy_produkcyjne!I$2,P110&lt;=zakresy_produkcyjne!I$3)</f>
        <v>1</v>
      </c>
      <c r="AR110" s="5" t="b">
        <f>AND(Q110&gt;=zakresy_produkcyjne!J$2,Q110&lt;=zakresy_produkcyjne!J$3)</f>
        <v>1</v>
      </c>
      <c r="AS110" s="5" t="b">
        <f>AND(R110&gt;=zakresy_produkcyjne!K$2,R110&lt;=zakresy_produkcyjne!K$3)</f>
        <v>1</v>
      </c>
      <c r="AT110" s="5" t="b">
        <f>AND(S110&gt;=zakresy_produkcyjne!L$2,S110&lt;=zakresy_produkcyjne!L$3)</f>
        <v>0</v>
      </c>
      <c r="AU110" s="5" t="b">
        <f t="shared" si="16"/>
        <v>1</v>
      </c>
      <c r="AV110" s="5" t="b">
        <f t="shared" si="17"/>
        <v>0</v>
      </c>
      <c r="AW110" s="5" t="b">
        <f t="shared" si="18"/>
        <v>0</v>
      </c>
      <c r="AX110" s="5">
        <f>AJ110*zakresy_produkcyjne!B$4+AK110*zakresy_produkcyjne!C$4+AL110*zakresy_produkcyjne!D$4+AM110*zakresy_produkcyjne!E$4+AN110*zakresy_produkcyjne!F$4+AO110*zakresy_produkcyjne!G$4+AP110*zakresy_produkcyjne!H$4+AQ110*zakresy_produkcyjne!I$4+AR110*zakresy_produkcyjne!J$4+AS110*zakresy_produkcyjne!K$4+AT110*zakresy_produkcyjne!L$4</f>
        <v>56</v>
      </c>
      <c r="AZ110" s="5">
        <v>757</v>
      </c>
      <c r="BA110" s="5">
        <v>501</v>
      </c>
      <c r="BB110" s="5">
        <v>4.59</v>
      </c>
      <c r="BC110" s="5" t="e">
        <f ca="1">KONWERTUJ_TWARDOSC(21.4,tabela_twardosci!$C$8:$C$69,tabela_twardosci!$K$8:$K$69)</f>
        <v>#NAME?</v>
      </c>
      <c r="BD110" s="5">
        <v>19.5</v>
      </c>
      <c r="BE110" s="5">
        <v>200</v>
      </c>
      <c r="BK110" s="5">
        <f t="shared" si="19"/>
        <v>1154</v>
      </c>
      <c r="BL110" s="5">
        <f t="shared" si="20"/>
        <v>832</v>
      </c>
      <c r="BM110" s="5">
        <f t="shared" si="21"/>
        <v>9.31</v>
      </c>
      <c r="BN110" s="5">
        <f t="shared" si="22"/>
        <v>299.39999999999998</v>
      </c>
      <c r="BO110" s="5">
        <f t="shared" si="23"/>
        <v>67.33</v>
      </c>
      <c r="BP110" s="5">
        <f t="shared" si="24"/>
        <v>1154</v>
      </c>
      <c r="BQ110" s="5" t="e">
        <f>IF(T110&lt;&gt;"",POWER((#REF!*R110+#REF!)-T110,2))</f>
        <v>#REF!</v>
      </c>
    </row>
    <row r="111" spans="1:69" ht="13.9" customHeight="1" x14ac:dyDescent="0.25">
      <c r="A111" s="83">
        <v>3.7</v>
      </c>
      <c r="B111" s="83">
        <v>2.6</v>
      </c>
      <c r="C111" s="83">
        <f t="shared" si="25"/>
        <v>4.5750000000000002</v>
      </c>
      <c r="D111" s="83">
        <v>0.19</v>
      </c>
      <c r="E111" s="83">
        <v>3.5000000000000003E-2</v>
      </c>
      <c r="F111" s="83">
        <v>0.61</v>
      </c>
      <c r="G111" s="83">
        <v>0.62</v>
      </c>
      <c r="H111" s="84">
        <v>0.2</v>
      </c>
      <c r="I111" s="83">
        <v>1.2999999999999999E-2</v>
      </c>
      <c r="J111" s="83">
        <v>2.5000000000000001E-2</v>
      </c>
      <c r="K111" s="85">
        <v>0</v>
      </c>
      <c r="L111" s="83">
        <v>0</v>
      </c>
      <c r="M111" s="85">
        <v>0</v>
      </c>
      <c r="N111" s="85">
        <v>0</v>
      </c>
      <c r="O111" s="84">
        <v>0</v>
      </c>
      <c r="P111" s="85">
        <v>910</v>
      </c>
      <c r="Q111" s="85">
        <v>120</v>
      </c>
      <c r="R111" s="85">
        <v>380</v>
      </c>
      <c r="S111" s="85">
        <v>60</v>
      </c>
      <c r="T111" s="85">
        <v>963</v>
      </c>
      <c r="U111" s="85">
        <v>712</v>
      </c>
      <c r="V111" s="85">
        <v>11.2</v>
      </c>
      <c r="W111" s="85">
        <v>278</v>
      </c>
      <c r="X111" s="85"/>
      <c r="Y111" s="86">
        <v>125</v>
      </c>
      <c r="Z111" s="28">
        <v>14</v>
      </c>
      <c r="AA111" s="29"/>
      <c r="AB111" s="29"/>
      <c r="AC111" s="29"/>
      <c r="AD111" s="29"/>
      <c r="AE111" s="29"/>
      <c r="AF111" s="29"/>
      <c r="AG111" s="5" t="b">
        <f t="shared" si="14"/>
        <v>1</v>
      </c>
      <c r="AH111" s="5">
        <v>25</v>
      </c>
      <c r="AI111" s="5">
        <f t="shared" si="15"/>
        <v>1</v>
      </c>
      <c r="AJ111" s="5" t="b">
        <f>AND(A111&gt;=zakresy_produkcyjne!B$2,A111&lt;=zakresy_produkcyjne!B$3)</f>
        <v>0</v>
      </c>
      <c r="AK111" s="5" t="b">
        <f>AND(B111&gt;=zakresy_produkcyjne!C$2,B111&lt;=zakresy_produkcyjne!C$3)</f>
        <v>1</v>
      </c>
      <c r="AL111" s="5" t="b">
        <f>AND(D111&gt;=zakresy_produkcyjne!D$2,D111&lt;=zakresy_produkcyjne!D$3)</f>
        <v>1</v>
      </c>
      <c r="AM111" s="5" t="b">
        <f>AND(E111&gt;=zakresy_produkcyjne!E$2,E111&lt;=zakresy_produkcyjne!E$3)</f>
        <v>1</v>
      </c>
      <c r="AN111" s="5" t="b">
        <f>AND(F111&gt;=zakresy_produkcyjne!F$2,F111&lt;=zakresy_produkcyjne!F$3)</f>
        <v>1</v>
      </c>
      <c r="AO111" s="5" t="b">
        <f>AND(G111&gt;=zakresy_produkcyjne!G$2,G111&lt;=zakresy_produkcyjne!G$3)</f>
        <v>1</v>
      </c>
      <c r="AP111" s="5" t="b">
        <f>AND(H111&gt;=zakresy_produkcyjne!H$2,H111&lt;=zakresy_produkcyjne!H$3)</f>
        <v>1</v>
      </c>
      <c r="AQ111" s="5" t="b">
        <f>AND(P111&gt;=zakresy_produkcyjne!I$2,P111&lt;=zakresy_produkcyjne!I$3)</f>
        <v>1</v>
      </c>
      <c r="AR111" s="5" t="b">
        <f>AND(Q111&gt;=zakresy_produkcyjne!J$2,Q111&lt;=zakresy_produkcyjne!J$3)</f>
        <v>1</v>
      </c>
      <c r="AS111" s="5" t="b">
        <f>AND(R111&gt;=zakresy_produkcyjne!K$2,R111&lt;=zakresy_produkcyjne!K$3)</f>
        <v>1</v>
      </c>
      <c r="AT111" s="5" t="b">
        <f>AND(S111&gt;=zakresy_produkcyjne!L$2,S111&lt;=zakresy_produkcyjne!L$3)</f>
        <v>1</v>
      </c>
      <c r="AU111" s="5" t="b">
        <f t="shared" si="16"/>
        <v>0</v>
      </c>
      <c r="AV111" s="5" t="b">
        <f t="shared" si="17"/>
        <v>1</v>
      </c>
      <c r="AW111" s="5" t="b">
        <f t="shared" si="18"/>
        <v>0</v>
      </c>
      <c r="AX111" s="5">
        <f>AJ111*zakresy_produkcyjne!B$4+AK111*zakresy_produkcyjne!C$4+AL111*zakresy_produkcyjne!D$4+AM111*zakresy_produkcyjne!E$4+AN111*zakresy_produkcyjne!F$4+AO111*zakresy_produkcyjne!G$4+AP111*zakresy_produkcyjne!H$4+AQ111*zakresy_produkcyjne!I$4+AR111*zakresy_produkcyjne!J$4+AS111*zakresy_produkcyjne!K$4+AT111*zakresy_produkcyjne!L$4</f>
        <v>65</v>
      </c>
      <c r="BK111" s="5">
        <f t="shared" si="19"/>
        <v>963</v>
      </c>
      <c r="BL111" s="5">
        <f t="shared" si="20"/>
        <v>712</v>
      </c>
      <c r="BM111" s="5">
        <f t="shared" si="21"/>
        <v>11.2</v>
      </c>
      <c r="BN111" s="5">
        <f t="shared" si="22"/>
        <v>278</v>
      </c>
      <c r="BO111" s="5">
        <f t="shared" si="23"/>
        <v>125</v>
      </c>
      <c r="BP111" s="5">
        <f t="shared" si="24"/>
        <v>963</v>
      </c>
      <c r="BQ111" s="5" t="e">
        <f>IF(T111&lt;&gt;"",POWER((#REF!*R111+#REF!)-T111,2))</f>
        <v>#REF!</v>
      </c>
    </row>
    <row r="112" spans="1:69" ht="13.9" customHeight="1" x14ac:dyDescent="0.25">
      <c r="A112" s="83">
        <v>3.7</v>
      </c>
      <c r="B112" s="83">
        <v>2.6</v>
      </c>
      <c r="C112" s="83">
        <f t="shared" si="25"/>
        <v>4.5750000000000002</v>
      </c>
      <c r="D112" s="83">
        <v>0.19</v>
      </c>
      <c r="E112" s="83">
        <v>3.5000000000000003E-2</v>
      </c>
      <c r="F112" s="83">
        <v>0.61</v>
      </c>
      <c r="G112" s="83">
        <v>0.62</v>
      </c>
      <c r="H112" s="84">
        <v>0.2</v>
      </c>
      <c r="I112" s="83">
        <v>1.2999999999999999E-2</v>
      </c>
      <c r="J112" s="83">
        <v>2.5000000000000001E-2</v>
      </c>
      <c r="K112" s="85">
        <v>0</v>
      </c>
      <c r="L112" s="83">
        <v>0</v>
      </c>
      <c r="M112" s="85">
        <v>0</v>
      </c>
      <c r="N112" s="85">
        <v>0</v>
      </c>
      <c r="O112" s="84">
        <v>0</v>
      </c>
      <c r="P112" s="85">
        <v>900</v>
      </c>
      <c r="Q112" s="85">
        <v>110</v>
      </c>
      <c r="R112" s="85">
        <v>340</v>
      </c>
      <c r="S112" s="85">
        <v>60</v>
      </c>
      <c r="T112" s="85">
        <v>1140</v>
      </c>
      <c r="U112" s="85">
        <v>830</v>
      </c>
      <c r="V112" s="85">
        <v>10.199999999999999</v>
      </c>
      <c r="W112" s="85">
        <v>340</v>
      </c>
      <c r="X112" s="85"/>
      <c r="Y112" s="86">
        <v>115</v>
      </c>
      <c r="Z112" s="28">
        <v>14</v>
      </c>
      <c r="AA112" s="29"/>
      <c r="AB112" s="29"/>
      <c r="AC112" s="29"/>
      <c r="AD112" s="29"/>
      <c r="AE112" s="29"/>
      <c r="AF112" s="29"/>
      <c r="AG112" s="5" t="b">
        <f t="shared" si="14"/>
        <v>1</v>
      </c>
      <c r="AH112" s="5">
        <v>25</v>
      </c>
      <c r="AI112" s="5">
        <f t="shared" si="15"/>
        <v>1</v>
      </c>
      <c r="AJ112" s="5" t="b">
        <f>AND(A112&gt;=zakresy_produkcyjne!B$2,A112&lt;=zakresy_produkcyjne!B$3)</f>
        <v>0</v>
      </c>
      <c r="AK112" s="5" t="b">
        <f>AND(B112&gt;=zakresy_produkcyjne!C$2,B112&lt;=zakresy_produkcyjne!C$3)</f>
        <v>1</v>
      </c>
      <c r="AL112" s="5" t="b">
        <f>AND(D112&gt;=zakresy_produkcyjne!D$2,D112&lt;=zakresy_produkcyjne!D$3)</f>
        <v>1</v>
      </c>
      <c r="AM112" s="5" t="b">
        <f>AND(E112&gt;=zakresy_produkcyjne!E$2,E112&lt;=zakresy_produkcyjne!E$3)</f>
        <v>1</v>
      </c>
      <c r="AN112" s="5" t="b">
        <f>AND(F112&gt;=zakresy_produkcyjne!F$2,F112&lt;=zakresy_produkcyjne!F$3)</f>
        <v>1</v>
      </c>
      <c r="AO112" s="5" t="b">
        <f>AND(G112&gt;=zakresy_produkcyjne!G$2,G112&lt;=zakresy_produkcyjne!G$3)</f>
        <v>1</v>
      </c>
      <c r="AP112" s="5" t="b">
        <f>AND(H112&gt;=zakresy_produkcyjne!H$2,H112&lt;=zakresy_produkcyjne!H$3)</f>
        <v>1</v>
      </c>
      <c r="AQ112" s="5" t="b">
        <f>AND(P112&gt;=zakresy_produkcyjne!I$2,P112&lt;=zakresy_produkcyjne!I$3)</f>
        <v>1</v>
      </c>
      <c r="AR112" s="5" t="b">
        <f>AND(Q112&gt;=zakresy_produkcyjne!J$2,Q112&lt;=zakresy_produkcyjne!J$3)</f>
        <v>1</v>
      </c>
      <c r="AS112" s="5" t="b">
        <f>AND(R112&gt;=zakresy_produkcyjne!K$2,R112&lt;=zakresy_produkcyjne!K$3)</f>
        <v>1</v>
      </c>
      <c r="AT112" s="5" t="b">
        <f>AND(S112&gt;=zakresy_produkcyjne!L$2,S112&lt;=zakresy_produkcyjne!L$3)</f>
        <v>1</v>
      </c>
      <c r="AU112" s="5" t="b">
        <f t="shared" si="16"/>
        <v>0</v>
      </c>
      <c r="AV112" s="5" t="b">
        <f t="shared" si="17"/>
        <v>1</v>
      </c>
      <c r="AW112" s="5" t="b">
        <f t="shared" si="18"/>
        <v>0</v>
      </c>
      <c r="AX112" s="5">
        <f>AJ112*zakresy_produkcyjne!B$4+AK112*zakresy_produkcyjne!C$4+AL112*zakresy_produkcyjne!D$4+AM112*zakresy_produkcyjne!E$4+AN112*zakresy_produkcyjne!F$4+AO112*zakresy_produkcyjne!G$4+AP112*zakresy_produkcyjne!H$4+AQ112*zakresy_produkcyjne!I$4+AR112*zakresy_produkcyjne!J$4+AS112*zakresy_produkcyjne!K$4+AT112*zakresy_produkcyjne!L$4</f>
        <v>65</v>
      </c>
      <c r="BK112" s="5">
        <f t="shared" si="19"/>
        <v>1140</v>
      </c>
      <c r="BL112" s="5">
        <f t="shared" si="20"/>
        <v>830</v>
      </c>
      <c r="BM112" s="5">
        <f t="shared" si="21"/>
        <v>10.199999999999999</v>
      </c>
      <c r="BN112" s="5">
        <f t="shared" si="22"/>
        <v>340</v>
      </c>
      <c r="BO112" s="5">
        <f t="shared" si="23"/>
        <v>115</v>
      </c>
      <c r="BP112" s="5">
        <f t="shared" si="24"/>
        <v>1140</v>
      </c>
      <c r="BQ112" s="5" t="e">
        <f>IF(T112&lt;&gt;"",POWER((#REF!*R112+#REF!)-T112,2))</f>
        <v>#REF!</v>
      </c>
    </row>
    <row r="113" spans="1:69" ht="13.9" customHeight="1" x14ac:dyDescent="0.25">
      <c r="A113" s="83">
        <v>3.7</v>
      </c>
      <c r="B113" s="83">
        <v>2.6</v>
      </c>
      <c r="C113" s="83">
        <f t="shared" si="25"/>
        <v>4.5750000000000002</v>
      </c>
      <c r="D113" s="83">
        <v>0.19</v>
      </c>
      <c r="E113" s="83">
        <v>3.5000000000000003E-2</v>
      </c>
      <c r="F113" s="83">
        <v>0.61</v>
      </c>
      <c r="G113" s="83">
        <v>0.62</v>
      </c>
      <c r="H113" s="84">
        <v>0.2</v>
      </c>
      <c r="I113" s="83">
        <v>1.2999999999999999E-2</v>
      </c>
      <c r="J113" s="83">
        <v>2.5000000000000001E-2</v>
      </c>
      <c r="K113" s="85">
        <v>0</v>
      </c>
      <c r="L113" s="83">
        <v>0</v>
      </c>
      <c r="M113" s="85">
        <v>0</v>
      </c>
      <c r="N113" s="85">
        <v>0</v>
      </c>
      <c r="O113" s="84">
        <v>0</v>
      </c>
      <c r="P113" s="85">
        <v>910</v>
      </c>
      <c r="Q113" s="85">
        <v>150</v>
      </c>
      <c r="R113" s="85">
        <v>300</v>
      </c>
      <c r="S113" s="85">
        <v>120</v>
      </c>
      <c r="T113" s="85">
        <v>1290</v>
      </c>
      <c r="U113" s="85">
        <v>952</v>
      </c>
      <c r="V113" s="85">
        <v>7.5</v>
      </c>
      <c r="W113" s="85">
        <v>383</v>
      </c>
      <c r="X113" s="85"/>
      <c r="Y113" s="86">
        <v>98</v>
      </c>
      <c r="Z113" s="28">
        <v>14</v>
      </c>
      <c r="AA113" s="29"/>
      <c r="AB113" s="29"/>
      <c r="AC113" s="29"/>
      <c r="AD113" s="29"/>
      <c r="AE113" s="29"/>
      <c r="AF113" s="29"/>
      <c r="AG113" s="5" t="b">
        <f t="shared" si="14"/>
        <v>1</v>
      </c>
      <c r="AH113" s="5">
        <v>25</v>
      </c>
      <c r="AI113" s="5">
        <f t="shared" si="15"/>
        <v>1</v>
      </c>
      <c r="AJ113" s="5" t="b">
        <f>AND(A113&gt;=zakresy_produkcyjne!B$2,A113&lt;=zakresy_produkcyjne!B$3)</f>
        <v>0</v>
      </c>
      <c r="AK113" s="5" t="b">
        <f>AND(B113&gt;=zakresy_produkcyjne!C$2,B113&lt;=zakresy_produkcyjne!C$3)</f>
        <v>1</v>
      </c>
      <c r="AL113" s="5" t="b">
        <f>AND(D113&gt;=zakresy_produkcyjne!D$2,D113&lt;=zakresy_produkcyjne!D$3)</f>
        <v>1</v>
      </c>
      <c r="AM113" s="5" t="b">
        <f>AND(E113&gt;=zakresy_produkcyjne!E$2,E113&lt;=zakresy_produkcyjne!E$3)</f>
        <v>1</v>
      </c>
      <c r="AN113" s="5" t="b">
        <f>AND(F113&gt;=zakresy_produkcyjne!F$2,F113&lt;=zakresy_produkcyjne!F$3)</f>
        <v>1</v>
      </c>
      <c r="AO113" s="5" t="b">
        <f>AND(G113&gt;=zakresy_produkcyjne!G$2,G113&lt;=zakresy_produkcyjne!G$3)</f>
        <v>1</v>
      </c>
      <c r="AP113" s="5" t="b">
        <f>AND(H113&gt;=zakresy_produkcyjne!H$2,H113&lt;=zakresy_produkcyjne!H$3)</f>
        <v>1</v>
      </c>
      <c r="AQ113" s="5" t="b">
        <f>AND(P113&gt;=zakresy_produkcyjne!I$2,P113&lt;=zakresy_produkcyjne!I$3)</f>
        <v>1</v>
      </c>
      <c r="AR113" s="5" t="b">
        <f>AND(Q113&gt;=zakresy_produkcyjne!J$2,Q113&lt;=zakresy_produkcyjne!J$3)</f>
        <v>1</v>
      </c>
      <c r="AS113" s="5" t="b">
        <f>AND(R113&gt;=zakresy_produkcyjne!K$2,R113&lt;=zakresy_produkcyjne!K$3)</f>
        <v>1</v>
      </c>
      <c r="AT113" s="5" t="b">
        <f>AND(S113&gt;=zakresy_produkcyjne!L$2,S113&lt;=zakresy_produkcyjne!L$3)</f>
        <v>1</v>
      </c>
      <c r="AU113" s="5" t="b">
        <f t="shared" si="16"/>
        <v>0</v>
      </c>
      <c r="AV113" s="5" t="b">
        <f t="shared" si="17"/>
        <v>1</v>
      </c>
      <c r="AW113" s="5" t="b">
        <f t="shared" si="18"/>
        <v>0</v>
      </c>
      <c r="AX113" s="5">
        <f>AJ113*zakresy_produkcyjne!B$4+AK113*zakresy_produkcyjne!C$4+AL113*zakresy_produkcyjne!D$4+AM113*zakresy_produkcyjne!E$4+AN113*zakresy_produkcyjne!F$4+AO113*zakresy_produkcyjne!G$4+AP113*zakresy_produkcyjne!H$4+AQ113*zakresy_produkcyjne!I$4+AR113*zakresy_produkcyjne!J$4+AS113*zakresy_produkcyjne!K$4+AT113*zakresy_produkcyjne!L$4</f>
        <v>65</v>
      </c>
      <c r="BK113" s="5">
        <f t="shared" si="19"/>
        <v>1290</v>
      </c>
      <c r="BL113" s="5">
        <f t="shared" si="20"/>
        <v>952</v>
      </c>
      <c r="BM113" s="5">
        <f t="shared" si="21"/>
        <v>7.5</v>
      </c>
      <c r="BN113" s="5">
        <f t="shared" si="22"/>
        <v>383</v>
      </c>
      <c r="BO113" s="5">
        <f t="shared" si="23"/>
        <v>98</v>
      </c>
      <c r="BP113" s="5">
        <f t="shared" si="24"/>
        <v>1290</v>
      </c>
      <c r="BQ113" s="5" t="e">
        <f>IF(T113&lt;&gt;"",POWER((#REF!*R113+#REF!)-T113,2))</f>
        <v>#REF!</v>
      </c>
    </row>
    <row r="114" spans="1:69" ht="13.9" customHeight="1" x14ac:dyDescent="0.25">
      <c r="A114" s="87">
        <v>3.44</v>
      </c>
      <c r="B114" s="87">
        <v>2.46</v>
      </c>
      <c r="C114" s="87">
        <f t="shared" si="25"/>
        <v>4.2653333333333334</v>
      </c>
      <c r="D114" s="87">
        <v>0.08</v>
      </c>
      <c r="E114" s="87">
        <v>4.2999999999999997E-2</v>
      </c>
      <c r="F114" s="87">
        <v>0.52</v>
      </c>
      <c r="G114" s="87">
        <v>1.03</v>
      </c>
      <c r="H114" s="88">
        <v>0.01</v>
      </c>
      <c r="I114" s="87">
        <v>8.0000000000000002E-3</v>
      </c>
      <c r="J114" s="87">
        <v>1.6E-2</v>
      </c>
      <c r="K114" s="88">
        <v>1.7000000000000001E-2</v>
      </c>
      <c r="L114" s="87">
        <v>0.05</v>
      </c>
      <c r="M114" s="88">
        <v>0.1</v>
      </c>
      <c r="N114" s="88">
        <v>5.0000000000000001E-3</v>
      </c>
      <c r="O114" s="89">
        <v>1.7999999999999999E-2</v>
      </c>
      <c r="P114" s="88">
        <v>827</v>
      </c>
      <c r="Q114" s="88">
        <v>180</v>
      </c>
      <c r="R114" s="88">
        <v>360</v>
      </c>
      <c r="S114" s="88">
        <v>180</v>
      </c>
      <c r="T114" s="88">
        <v>872</v>
      </c>
      <c r="U114" s="88">
        <v>683</v>
      </c>
      <c r="V114" s="88">
        <v>5.3</v>
      </c>
      <c r="W114" s="88"/>
      <c r="X114" s="88"/>
      <c r="Y114" s="90"/>
      <c r="Z114" s="91">
        <v>15</v>
      </c>
      <c r="AA114" s="92"/>
      <c r="AB114" s="92"/>
      <c r="AC114" s="92"/>
      <c r="AD114" s="92"/>
      <c r="AE114" s="92"/>
      <c r="AF114" s="92"/>
      <c r="AG114" s="5" t="b">
        <f t="shared" si="14"/>
        <v>0</v>
      </c>
      <c r="AH114" s="5">
        <v>25</v>
      </c>
      <c r="AI114" s="5">
        <f t="shared" si="15"/>
        <v>1</v>
      </c>
      <c r="AJ114" s="5" t="b">
        <f>AND(A114&gt;=zakresy_produkcyjne!B$2,A114&lt;=zakresy_produkcyjne!B$3)</f>
        <v>1</v>
      </c>
      <c r="AK114" s="5" t="b">
        <f>AND(B114&gt;=zakresy_produkcyjne!C$2,B114&lt;=zakresy_produkcyjne!C$3)</f>
        <v>1</v>
      </c>
      <c r="AL114" s="5" t="b">
        <f>AND(D114&gt;=zakresy_produkcyjne!D$2,D114&lt;=zakresy_produkcyjne!D$3)</f>
        <v>1</v>
      </c>
      <c r="AM114" s="5" t="b">
        <f>AND(E114&gt;=zakresy_produkcyjne!E$2,E114&lt;=zakresy_produkcyjne!E$3)</f>
        <v>1</v>
      </c>
      <c r="AN114" s="5" t="b">
        <f>AND(F114&gt;=zakresy_produkcyjne!F$2,F114&lt;=zakresy_produkcyjne!F$3)</f>
        <v>1</v>
      </c>
      <c r="AO114" s="5" t="b">
        <f>AND(G114&gt;=zakresy_produkcyjne!G$2,G114&lt;=zakresy_produkcyjne!G$3)</f>
        <v>1</v>
      </c>
      <c r="AP114" s="5" t="b">
        <f>AND(H114&gt;=zakresy_produkcyjne!H$2,H114&lt;=zakresy_produkcyjne!H$3)</f>
        <v>1</v>
      </c>
      <c r="AQ114" s="5" t="b">
        <f>AND(P114&gt;=zakresy_produkcyjne!I$2,P114&lt;=zakresy_produkcyjne!I$3)</f>
        <v>0</v>
      </c>
      <c r="AR114" s="5" t="b">
        <f>AND(Q114&gt;=zakresy_produkcyjne!J$2,Q114&lt;=zakresy_produkcyjne!J$3)</f>
        <v>1</v>
      </c>
      <c r="AS114" s="5" t="b">
        <f>AND(R114&gt;=zakresy_produkcyjne!K$2,R114&lt;=zakresy_produkcyjne!K$3)</f>
        <v>1</v>
      </c>
      <c r="AT114" s="5" t="b">
        <f>AND(S114&gt;=zakresy_produkcyjne!L$2,S114&lt;=zakresy_produkcyjne!L$3)</f>
        <v>1</v>
      </c>
      <c r="AU114" s="5" t="b">
        <f t="shared" si="16"/>
        <v>1</v>
      </c>
      <c r="AV114" s="5" t="b">
        <f t="shared" si="17"/>
        <v>0</v>
      </c>
      <c r="AW114" s="5" t="b">
        <f t="shared" si="18"/>
        <v>0</v>
      </c>
      <c r="AX114" s="5">
        <f>AJ114*zakresy_produkcyjne!B$4+AK114*zakresy_produkcyjne!C$4+AL114*zakresy_produkcyjne!D$4+AM114*zakresy_produkcyjne!E$4+AN114*zakresy_produkcyjne!F$4+AO114*zakresy_produkcyjne!G$4+AP114*zakresy_produkcyjne!H$4+AQ114*zakresy_produkcyjne!I$4+AR114*zakresy_produkcyjne!J$4+AS114*zakresy_produkcyjne!K$4+AT114*zakresy_produkcyjne!L$4</f>
        <v>57</v>
      </c>
      <c r="BK114" s="5">
        <f t="shared" si="19"/>
        <v>872</v>
      </c>
      <c r="BL114" s="5">
        <f t="shared" si="20"/>
        <v>683</v>
      </c>
      <c r="BM114" s="5">
        <f t="shared" si="21"/>
        <v>5.3</v>
      </c>
      <c r="BN114" s="5">
        <f t="shared" si="22"/>
        <v>0</v>
      </c>
      <c r="BO114" s="5">
        <f t="shared" si="23"/>
        <v>0</v>
      </c>
      <c r="BP114" s="5">
        <f t="shared" si="24"/>
        <v>872</v>
      </c>
      <c r="BQ114" s="5" t="e">
        <f>IF(T114&lt;&gt;"",POWER((#REF!*R114+#REF!)-T114,2))</f>
        <v>#REF!</v>
      </c>
    </row>
    <row r="115" spans="1:69" ht="13.9" customHeight="1" x14ac:dyDescent="0.25">
      <c r="A115" s="87">
        <v>3.44</v>
      </c>
      <c r="B115" s="87">
        <v>2.46</v>
      </c>
      <c r="C115" s="87">
        <f t="shared" si="25"/>
        <v>4.2653333333333334</v>
      </c>
      <c r="D115" s="87">
        <v>0.08</v>
      </c>
      <c r="E115" s="87">
        <v>4.2999999999999997E-2</v>
      </c>
      <c r="F115" s="87">
        <v>0.52</v>
      </c>
      <c r="G115" s="87">
        <v>1.03</v>
      </c>
      <c r="H115" s="88">
        <v>0.01</v>
      </c>
      <c r="I115" s="87">
        <v>8.0000000000000002E-3</v>
      </c>
      <c r="J115" s="87">
        <v>1.6E-2</v>
      </c>
      <c r="K115" s="88">
        <v>1.7000000000000001E-2</v>
      </c>
      <c r="L115" s="87">
        <v>0.05</v>
      </c>
      <c r="M115" s="88">
        <v>0.1</v>
      </c>
      <c r="N115" s="88">
        <v>5.0000000000000001E-3</v>
      </c>
      <c r="O115" s="89">
        <v>1.7999999999999999E-2</v>
      </c>
      <c r="P115" s="88">
        <v>827</v>
      </c>
      <c r="Q115" s="88">
        <v>180</v>
      </c>
      <c r="R115" s="88">
        <v>385</v>
      </c>
      <c r="S115" s="88">
        <v>180</v>
      </c>
      <c r="T115" s="88">
        <v>1052</v>
      </c>
      <c r="U115" s="88">
        <v>888</v>
      </c>
      <c r="V115" s="88">
        <v>6</v>
      </c>
      <c r="W115" s="88"/>
      <c r="X115" s="88"/>
      <c r="Y115" s="90"/>
      <c r="Z115" s="91">
        <v>15</v>
      </c>
      <c r="AA115" s="92"/>
      <c r="AB115" s="92"/>
      <c r="AC115" s="92"/>
      <c r="AD115" s="92"/>
      <c r="AE115" s="92"/>
      <c r="AF115" s="92"/>
      <c r="AG115" s="5" t="b">
        <f t="shared" si="14"/>
        <v>0</v>
      </c>
      <c r="AH115" s="5">
        <v>25</v>
      </c>
      <c r="AI115" s="5">
        <f t="shared" si="15"/>
        <v>1</v>
      </c>
      <c r="AJ115" s="5" t="b">
        <f>AND(A115&gt;=zakresy_produkcyjne!B$2,A115&lt;=zakresy_produkcyjne!B$3)</f>
        <v>1</v>
      </c>
      <c r="AK115" s="5" t="b">
        <f>AND(B115&gt;=zakresy_produkcyjne!C$2,B115&lt;=zakresy_produkcyjne!C$3)</f>
        <v>1</v>
      </c>
      <c r="AL115" s="5" t="b">
        <f>AND(D115&gt;=zakresy_produkcyjne!D$2,D115&lt;=zakresy_produkcyjne!D$3)</f>
        <v>1</v>
      </c>
      <c r="AM115" s="5" t="b">
        <f>AND(E115&gt;=zakresy_produkcyjne!E$2,E115&lt;=zakresy_produkcyjne!E$3)</f>
        <v>1</v>
      </c>
      <c r="AN115" s="5" t="b">
        <f>AND(F115&gt;=zakresy_produkcyjne!F$2,F115&lt;=zakresy_produkcyjne!F$3)</f>
        <v>1</v>
      </c>
      <c r="AO115" s="5" t="b">
        <f>AND(G115&gt;=zakresy_produkcyjne!G$2,G115&lt;=zakresy_produkcyjne!G$3)</f>
        <v>1</v>
      </c>
      <c r="AP115" s="5" t="b">
        <f>AND(H115&gt;=zakresy_produkcyjne!H$2,H115&lt;=zakresy_produkcyjne!H$3)</f>
        <v>1</v>
      </c>
      <c r="AQ115" s="5" t="b">
        <f>AND(P115&gt;=zakresy_produkcyjne!I$2,P115&lt;=zakresy_produkcyjne!I$3)</f>
        <v>0</v>
      </c>
      <c r="AR115" s="5" t="b">
        <f>AND(Q115&gt;=zakresy_produkcyjne!J$2,Q115&lt;=zakresy_produkcyjne!J$3)</f>
        <v>1</v>
      </c>
      <c r="AS115" s="5" t="b">
        <f>AND(R115&gt;=zakresy_produkcyjne!K$2,R115&lt;=zakresy_produkcyjne!K$3)</f>
        <v>1</v>
      </c>
      <c r="AT115" s="5" t="b">
        <f>AND(S115&gt;=zakresy_produkcyjne!L$2,S115&lt;=zakresy_produkcyjne!L$3)</f>
        <v>1</v>
      </c>
      <c r="AU115" s="5" t="b">
        <f t="shared" si="16"/>
        <v>1</v>
      </c>
      <c r="AV115" s="5" t="b">
        <f t="shared" si="17"/>
        <v>0</v>
      </c>
      <c r="AW115" s="5" t="b">
        <f t="shared" si="18"/>
        <v>0</v>
      </c>
      <c r="AX115" s="5">
        <f>AJ115*zakresy_produkcyjne!B$4+AK115*zakresy_produkcyjne!C$4+AL115*zakresy_produkcyjne!D$4+AM115*zakresy_produkcyjne!E$4+AN115*zakresy_produkcyjne!F$4+AO115*zakresy_produkcyjne!G$4+AP115*zakresy_produkcyjne!H$4+AQ115*zakresy_produkcyjne!I$4+AR115*zakresy_produkcyjne!J$4+AS115*zakresy_produkcyjne!K$4+AT115*zakresy_produkcyjne!L$4</f>
        <v>57</v>
      </c>
      <c r="BK115" s="5">
        <f t="shared" si="19"/>
        <v>1052</v>
      </c>
      <c r="BL115" s="5">
        <f t="shared" si="20"/>
        <v>888</v>
      </c>
      <c r="BM115" s="5">
        <f t="shared" si="21"/>
        <v>6</v>
      </c>
      <c r="BN115" s="5">
        <f t="shared" si="22"/>
        <v>0</v>
      </c>
      <c r="BO115" s="5">
        <f t="shared" si="23"/>
        <v>0</v>
      </c>
      <c r="BP115" s="5">
        <f t="shared" si="24"/>
        <v>1052</v>
      </c>
      <c r="BQ115" s="5" t="e">
        <f>IF(T115&lt;&gt;"",POWER((#REF!*R115+#REF!)-T115,2))</f>
        <v>#REF!</v>
      </c>
    </row>
    <row r="116" spans="1:69" ht="13.9" customHeight="1" x14ac:dyDescent="0.25">
      <c r="A116" s="87">
        <v>3.44</v>
      </c>
      <c r="B116" s="87">
        <v>2.46</v>
      </c>
      <c r="C116" s="87">
        <f t="shared" si="25"/>
        <v>4.2653333333333334</v>
      </c>
      <c r="D116" s="87">
        <v>0.08</v>
      </c>
      <c r="E116" s="87">
        <v>4.2999999999999997E-2</v>
      </c>
      <c r="F116" s="87">
        <v>0.52</v>
      </c>
      <c r="G116" s="87">
        <v>1.03</v>
      </c>
      <c r="H116" s="88">
        <v>0.01</v>
      </c>
      <c r="I116" s="87">
        <v>8.0000000000000002E-3</v>
      </c>
      <c r="J116" s="87">
        <v>1.6E-2</v>
      </c>
      <c r="K116" s="88">
        <v>1.7000000000000001E-2</v>
      </c>
      <c r="L116" s="87">
        <v>0.05</v>
      </c>
      <c r="M116" s="88">
        <v>0.1</v>
      </c>
      <c r="N116" s="88">
        <v>5.0000000000000001E-3</v>
      </c>
      <c r="O116" s="89">
        <v>1.7999999999999999E-2</v>
      </c>
      <c r="P116" s="88">
        <v>827</v>
      </c>
      <c r="Q116" s="88">
        <v>180</v>
      </c>
      <c r="R116" s="88">
        <v>315</v>
      </c>
      <c r="S116" s="88">
        <v>180</v>
      </c>
      <c r="T116" s="88">
        <v>1385</v>
      </c>
      <c r="U116" s="88">
        <v>1229</v>
      </c>
      <c r="V116" s="88">
        <v>3.1</v>
      </c>
      <c r="W116" s="88"/>
      <c r="X116" s="88"/>
      <c r="Y116" s="90"/>
      <c r="Z116" s="91">
        <v>15</v>
      </c>
      <c r="AA116" s="92"/>
      <c r="AB116" s="92"/>
      <c r="AC116" s="92"/>
      <c r="AD116" s="92"/>
      <c r="AE116" s="92"/>
      <c r="AF116" s="92"/>
      <c r="AG116" s="5" t="b">
        <f t="shared" si="14"/>
        <v>0</v>
      </c>
      <c r="AH116" s="5">
        <v>25</v>
      </c>
      <c r="AI116" s="5">
        <f t="shared" si="15"/>
        <v>1</v>
      </c>
      <c r="AJ116" s="5" t="b">
        <f>AND(A116&gt;=zakresy_produkcyjne!B$2,A116&lt;=zakresy_produkcyjne!B$3)</f>
        <v>1</v>
      </c>
      <c r="AK116" s="5" t="b">
        <f>AND(B116&gt;=zakresy_produkcyjne!C$2,B116&lt;=zakresy_produkcyjne!C$3)</f>
        <v>1</v>
      </c>
      <c r="AL116" s="5" t="b">
        <f>AND(D116&gt;=zakresy_produkcyjne!D$2,D116&lt;=zakresy_produkcyjne!D$3)</f>
        <v>1</v>
      </c>
      <c r="AM116" s="5" t="b">
        <f>AND(E116&gt;=zakresy_produkcyjne!E$2,E116&lt;=zakresy_produkcyjne!E$3)</f>
        <v>1</v>
      </c>
      <c r="AN116" s="5" t="b">
        <f>AND(F116&gt;=zakresy_produkcyjne!F$2,F116&lt;=zakresy_produkcyjne!F$3)</f>
        <v>1</v>
      </c>
      <c r="AO116" s="5" t="b">
        <f>AND(G116&gt;=zakresy_produkcyjne!G$2,G116&lt;=zakresy_produkcyjne!G$3)</f>
        <v>1</v>
      </c>
      <c r="AP116" s="5" t="b">
        <f>AND(H116&gt;=zakresy_produkcyjne!H$2,H116&lt;=zakresy_produkcyjne!H$3)</f>
        <v>1</v>
      </c>
      <c r="AQ116" s="5" t="b">
        <f>AND(P116&gt;=zakresy_produkcyjne!I$2,P116&lt;=zakresy_produkcyjne!I$3)</f>
        <v>0</v>
      </c>
      <c r="AR116" s="5" t="b">
        <f>AND(Q116&gt;=zakresy_produkcyjne!J$2,Q116&lt;=zakresy_produkcyjne!J$3)</f>
        <v>1</v>
      </c>
      <c r="AS116" s="5" t="b">
        <f>AND(R116&gt;=zakresy_produkcyjne!K$2,R116&lt;=zakresy_produkcyjne!K$3)</f>
        <v>1</v>
      </c>
      <c r="AT116" s="5" t="b">
        <f>AND(S116&gt;=zakresy_produkcyjne!L$2,S116&lt;=zakresy_produkcyjne!L$3)</f>
        <v>1</v>
      </c>
      <c r="AU116" s="5" t="b">
        <f t="shared" si="16"/>
        <v>1</v>
      </c>
      <c r="AV116" s="5" t="b">
        <f t="shared" si="17"/>
        <v>0</v>
      </c>
      <c r="AW116" s="5" t="b">
        <f t="shared" si="18"/>
        <v>0</v>
      </c>
      <c r="AX116" s="5">
        <f>AJ116*zakresy_produkcyjne!B$4+AK116*zakresy_produkcyjne!C$4+AL116*zakresy_produkcyjne!D$4+AM116*zakresy_produkcyjne!E$4+AN116*zakresy_produkcyjne!F$4+AO116*zakresy_produkcyjne!G$4+AP116*zakresy_produkcyjne!H$4+AQ116*zakresy_produkcyjne!I$4+AR116*zakresy_produkcyjne!J$4+AS116*zakresy_produkcyjne!K$4+AT116*zakresy_produkcyjne!L$4</f>
        <v>57</v>
      </c>
      <c r="BK116" s="5">
        <f t="shared" si="19"/>
        <v>1385</v>
      </c>
      <c r="BL116" s="5">
        <f t="shared" si="20"/>
        <v>1229</v>
      </c>
      <c r="BM116" s="5">
        <f t="shared" si="21"/>
        <v>3.1</v>
      </c>
      <c r="BN116" s="5">
        <f t="shared" si="22"/>
        <v>0</v>
      </c>
      <c r="BO116" s="5">
        <f t="shared" si="23"/>
        <v>0</v>
      </c>
      <c r="BP116" s="5">
        <f t="shared" si="24"/>
        <v>1385</v>
      </c>
      <c r="BQ116" s="5" t="e">
        <f>IF(T116&lt;&gt;"",POWER((#REF!*R116+#REF!)-T116,2))</f>
        <v>#REF!</v>
      </c>
    </row>
    <row r="117" spans="1:69" ht="13.9" customHeight="1" x14ac:dyDescent="0.25">
      <c r="A117" s="87">
        <v>3.44</v>
      </c>
      <c r="B117" s="87">
        <v>2.46</v>
      </c>
      <c r="C117" s="87">
        <f t="shared" si="25"/>
        <v>4.2653333333333334</v>
      </c>
      <c r="D117" s="87">
        <v>0.08</v>
      </c>
      <c r="E117" s="87">
        <v>4.2999999999999997E-2</v>
      </c>
      <c r="F117" s="87">
        <v>0.52</v>
      </c>
      <c r="G117" s="87">
        <v>1.03</v>
      </c>
      <c r="H117" s="88">
        <v>0.01</v>
      </c>
      <c r="I117" s="87">
        <v>8.0000000000000002E-3</v>
      </c>
      <c r="J117" s="87">
        <v>1.6E-2</v>
      </c>
      <c r="K117" s="88">
        <v>1.7000000000000001E-2</v>
      </c>
      <c r="L117" s="87">
        <v>0.05</v>
      </c>
      <c r="M117" s="88">
        <v>0.1</v>
      </c>
      <c r="N117" s="88">
        <v>5.0000000000000001E-3</v>
      </c>
      <c r="O117" s="89">
        <v>1.7999999999999999E-2</v>
      </c>
      <c r="P117" s="88">
        <v>827</v>
      </c>
      <c r="Q117" s="88">
        <v>180</v>
      </c>
      <c r="R117" s="88">
        <v>288</v>
      </c>
      <c r="S117" s="88">
        <v>180</v>
      </c>
      <c r="T117" s="88">
        <v>1481</v>
      </c>
      <c r="U117" s="88">
        <v>1317</v>
      </c>
      <c r="V117" s="88">
        <v>2</v>
      </c>
      <c r="W117" s="88"/>
      <c r="X117" s="88"/>
      <c r="Y117" s="90"/>
      <c r="Z117" s="91">
        <v>15</v>
      </c>
      <c r="AA117" s="92"/>
      <c r="AB117" s="92"/>
      <c r="AC117" s="92"/>
      <c r="AD117" s="92"/>
      <c r="AE117" s="92"/>
      <c r="AF117" s="92"/>
      <c r="AG117" s="5" t="b">
        <f t="shared" si="14"/>
        <v>0</v>
      </c>
      <c r="AH117" s="5">
        <v>25</v>
      </c>
      <c r="AI117" s="5">
        <f t="shared" si="15"/>
        <v>1</v>
      </c>
      <c r="AJ117" s="5" t="b">
        <f>AND(A117&gt;=zakresy_produkcyjne!B$2,A117&lt;=zakresy_produkcyjne!B$3)</f>
        <v>1</v>
      </c>
      <c r="AK117" s="5" t="b">
        <f>AND(B117&gt;=zakresy_produkcyjne!C$2,B117&lt;=zakresy_produkcyjne!C$3)</f>
        <v>1</v>
      </c>
      <c r="AL117" s="5" t="b">
        <f>AND(D117&gt;=zakresy_produkcyjne!D$2,D117&lt;=zakresy_produkcyjne!D$3)</f>
        <v>1</v>
      </c>
      <c r="AM117" s="5" t="b">
        <f>AND(E117&gt;=zakresy_produkcyjne!E$2,E117&lt;=zakresy_produkcyjne!E$3)</f>
        <v>1</v>
      </c>
      <c r="AN117" s="5" t="b">
        <f>AND(F117&gt;=zakresy_produkcyjne!F$2,F117&lt;=zakresy_produkcyjne!F$3)</f>
        <v>1</v>
      </c>
      <c r="AO117" s="5" t="b">
        <f>AND(G117&gt;=zakresy_produkcyjne!G$2,G117&lt;=zakresy_produkcyjne!G$3)</f>
        <v>1</v>
      </c>
      <c r="AP117" s="5" t="b">
        <f>AND(H117&gt;=zakresy_produkcyjne!H$2,H117&lt;=zakresy_produkcyjne!H$3)</f>
        <v>1</v>
      </c>
      <c r="AQ117" s="5" t="b">
        <f>AND(P117&gt;=zakresy_produkcyjne!I$2,P117&lt;=zakresy_produkcyjne!I$3)</f>
        <v>0</v>
      </c>
      <c r="AR117" s="5" t="b">
        <f>AND(Q117&gt;=zakresy_produkcyjne!J$2,Q117&lt;=zakresy_produkcyjne!J$3)</f>
        <v>1</v>
      </c>
      <c r="AS117" s="5" t="b">
        <f>AND(R117&gt;=zakresy_produkcyjne!K$2,R117&lt;=zakresy_produkcyjne!K$3)</f>
        <v>1</v>
      </c>
      <c r="AT117" s="5" t="b">
        <f>AND(S117&gt;=zakresy_produkcyjne!L$2,S117&lt;=zakresy_produkcyjne!L$3)</f>
        <v>1</v>
      </c>
      <c r="AU117" s="5" t="b">
        <f t="shared" si="16"/>
        <v>1</v>
      </c>
      <c r="AV117" s="5" t="b">
        <f t="shared" si="17"/>
        <v>0</v>
      </c>
      <c r="AW117" s="5" t="b">
        <f t="shared" si="18"/>
        <v>0</v>
      </c>
      <c r="AX117" s="5">
        <f>AJ117*zakresy_produkcyjne!B$4+AK117*zakresy_produkcyjne!C$4+AL117*zakresy_produkcyjne!D$4+AM117*zakresy_produkcyjne!E$4+AN117*zakresy_produkcyjne!F$4+AO117*zakresy_produkcyjne!G$4+AP117*zakresy_produkcyjne!H$4+AQ117*zakresy_produkcyjne!I$4+AR117*zakresy_produkcyjne!J$4+AS117*zakresy_produkcyjne!K$4+AT117*zakresy_produkcyjne!L$4</f>
        <v>57</v>
      </c>
      <c r="BK117" s="5">
        <f t="shared" si="19"/>
        <v>1481</v>
      </c>
      <c r="BL117" s="5">
        <f t="shared" si="20"/>
        <v>1317</v>
      </c>
      <c r="BM117" s="5">
        <f t="shared" si="21"/>
        <v>2</v>
      </c>
      <c r="BN117" s="5">
        <f t="shared" si="22"/>
        <v>0</v>
      </c>
      <c r="BO117" s="5">
        <f t="shared" si="23"/>
        <v>0</v>
      </c>
      <c r="BP117" s="5">
        <f t="shared" si="24"/>
        <v>1481</v>
      </c>
      <c r="BQ117" s="5" t="e">
        <f>IF(T117&lt;&gt;"",POWER((#REF!*R117+#REF!)-T117,2))</f>
        <v>#REF!</v>
      </c>
    </row>
    <row r="118" spans="1:69" ht="13.9" customHeight="1" x14ac:dyDescent="0.25">
      <c r="A118" s="87">
        <v>3.44</v>
      </c>
      <c r="B118" s="87">
        <v>2.46</v>
      </c>
      <c r="C118" s="87">
        <f t="shared" si="25"/>
        <v>4.2653333333333334</v>
      </c>
      <c r="D118" s="87">
        <v>0.08</v>
      </c>
      <c r="E118" s="87">
        <v>4.2999999999999997E-2</v>
      </c>
      <c r="F118" s="87">
        <v>0.52</v>
      </c>
      <c r="G118" s="87">
        <v>1.03</v>
      </c>
      <c r="H118" s="88">
        <v>0.01</v>
      </c>
      <c r="I118" s="87">
        <v>8.0000000000000002E-3</v>
      </c>
      <c r="J118" s="87">
        <v>1.6E-2</v>
      </c>
      <c r="K118" s="88">
        <v>1.7000000000000001E-2</v>
      </c>
      <c r="L118" s="87">
        <v>0.05</v>
      </c>
      <c r="M118" s="88">
        <v>0.1</v>
      </c>
      <c r="N118" s="88">
        <v>5.0000000000000001E-3</v>
      </c>
      <c r="O118" s="89">
        <v>1.7999999999999999E-2</v>
      </c>
      <c r="P118" s="88">
        <v>835</v>
      </c>
      <c r="Q118" s="88">
        <v>180</v>
      </c>
      <c r="R118" s="88">
        <v>360</v>
      </c>
      <c r="S118" s="88">
        <v>180</v>
      </c>
      <c r="T118" s="88">
        <v>919</v>
      </c>
      <c r="U118" s="88">
        <v>722</v>
      </c>
      <c r="V118" s="88">
        <v>7</v>
      </c>
      <c r="W118" s="88"/>
      <c r="X118" s="88"/>
      <c r="Y118" s="90"/>
      <c r="Z118" s="91">
        <v>15</v>
      </c>
      <c r="AA118" s="92"/>
      <c r="AB118" s="92"/>
      <c r="AC118" s="92"/>
      <c r="AD118" s="92"/>
      <c r="AE118" s="92"/>
      <c r="AF118" s="92"/>
      <c r="AG118" s="5" t="b">
        <f t="shared" si="14"/>
        <v>0</v>
      </c>
      <c r="AH118" s="5">
        <v>25</v>
      </c>
      <c r="AI118" s="5">
        <f t="shared" si="15"/>
        <v>1</v>
      </c>
      <c r="AJ118" s="5" t="b">
        <f>AND(A118&gt;=zakresy_produkcyjne!B$2,A118&lt;=zakresy_produkcyjne!B$3)</f>
        <v>1</v>
      </c>
      <c r="AK118" s="5" t="b">
        <f>AND(B118&gt;=zakresy_produkcyjne!C$2,B118&lt;=zakresy_produkcyjne!C$3)</f>
        <v>1</v>
      </c>
      <c r="AL118" s="5" t="b">
        <f>AND(D118&gt;=zakresy_produkcyjne!D$2,D118&lt;=zakresy_produkcyjne!D$3)</f>
        <v>1</v>
      </c>
      <c r="AM118" s="5" t="b">
        <f>AND(E118&gt;=zakresy_produkcyjne!E$2,E118&lt;=zakresy_produkcyjne!E$3)</f>
        <v>1</v>
      </c>
      <c r="AN118" s="5" t="b">
        <f>AND(F118&gt;=zakresy_produkcyjne!F$2,F118&lt;=zakresy_produkcyjne!F$3)</f>
        <v>1</v>
      </c>
      <c r="AO118" s="5" t="b">
        <f>AND(G118&gt;=zakresy_produkcyjne!G$2,G118&lt;=zakresy_produkcyjne!G$3)</f>
        <v>1</v>
      </c>
      <c r="AP118" s="5" t="b">
        <f>AND(H118&gt;=zakresy_produkcyjne!H$2,H118&lt;=zakresy_produkcyjne!H$3)</f>
        <v>1</v>
      </c>
      <c r="AQ118" s="5" t="b">
        <f>AND(P118&gt;=zakresy_produkcyjne!I$2,P118&lt;=zakresy_produkcyjne!I$3)</f>
        <v>0</v>
      </c>
      <c r="AR118" s="5" t="b">
        <f>AND(Q118&gt;=zakresy_produkcyjne!J$2,Q118&lt;=zakresy_produkcyjne!J$3)</f>
        <v>1</v>
      </c>
      <c r="AS118" s="5" t="b">
        <f>AND(R118&gt;=zakresy_produkcyjne!K$2,R118&lt;=zakresy_produkcyjne!K$3)</f>
        <v>1</v>
      </c>
      <c r="AT118" s="5" t="b">
        <f>AND(S118&gt;=zakresy_produkcyjne!L$2,S118&lt;=zakresy_produkcyjne!L$3)</f>
        <v>1</v>
      </c>
      <c r="AU118" s="5" t="b">
        <f t="shared" si="16"/>
        <v>1</v>
      </c>
      <c r="AV118" s="5" t="b">
        <f t="shared" si="17"/>
        <v>0</v>
      </c>
      <c r="AW118" s="5" t="b">
        <f t="shared" si="18"/>
        <v>0</v>
      </c>
      <c r="AX118" s="5">
        <f>AJ118*zakresy_produkcyjne!B$4+AK118*zakresy_produkcyjne!C$4+AL118*zakresy_produkcyjne!D$4+AM118*zakresy_produkcyjne!E$4+AN118*zakresy_produkcyjne!F$4+AO118*zakresy_produkcyjne!G$4+AP118*zakresy_produkcyjne!H$4+AQ118*zakresy_produkcyjne!I$4+AR118*zakresy_produkcyjne!J$4+AS118*zakresy_produkcyjne!K$4+AT118*zakresy_produkcyjne!L$4</f>
        <v>57</v>
      </c>
      <c r="BK118" s="5">
        <f t="shared" si="19"/>
        <v>919</v>
      </c>
      <c r="BL118" s="5">
        <f t="shared" si="20"/>
        <v>722</v>
      </c>
      <c r="BM118" s="5">
        <f t="shared" si="21"/>
        <v>7</v>
      </c>
      <c r="BN118" s="5">
        <f t="shared" si="22"/>
        <v>0</v>
      </c>
      <c r="BO118" s="5">
        <f t="shared" si="23"/>
        <v>0</v>
      </c>
      <c r="BP118" s="5">
        <f t="shared" si="24"/>
        <v>919</v>
      </c>
      <c r="BQ118" s="5" t="e">
        <f>IF(T118&lt;&gt;"",POWER((#REF!*R118+#REF!)-T118,2))</f>
        <v>#REF!</v>
      </c>
    </row>
    <row r="119" spans="1:69" ht="13.9" customHeight="1" x14ac:dyDescent="0.25">
      <c r="A119" s="93">
        <v>3.56</v>
      </c>
      <c r="B119" s="93">
        <v>2.68</v>
      </c>
      <c r="C119" s="93">
        <f t="shared" si="25"/>
        <v>4.4633333333333329</v>
      </c>
      <c r="D119" s="93">
        <v>0.28999999999999998</v>
      </c>
      <c r="E119" s="93">
        <v>3.1E-2</v>
      </c>
      <c r="F119" s="93">
        <v>0.87</v>
      </c>
      <c r="G119" s="93">
        <v>0</v>
      </c>
      <c r="H119" s="93">
        <v>0.25</v>
      </c>
      <c r="I119" s="93">
        <v>6.0000000000000001E-3</v>
      </c>
      <c r="J119" s="93">
        <v>0.03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910</v>
      </c>
      <c r="Q119" s="93">
        <v>90</v>
      </c>
      <c r="R119" s="93">
        <v>350</v>
      </c>
      <c r="S119" s="93">
        <v>90</v>
      </c>
      <c r="T119" s="93">
        <v>1125</v>
      </c>
      <c r="U119" s="93">
        <v>800</v>
      </c>
      <c r="V119" s="93">
        <v>8</v>
      </c>
      <c r="W119" s="93">
        <v>341</v>
      </c>
      <c r="X119" s="93"/>
      <c r="Y119" s="94">
        <v>101.9</v>
      </c>
      <c r="Z119" s="95">
        <v>16</v>
      </c>
      <c r="AA119" s="96"/>
      <c r="AB119" s="96"/>
      <c r="AC119" s="96"/>
      <c r="AD119" s="96"/>
      <c r="AE119" s="96"/>
      <c r="AF119" s="96"/>
      <c r="AG119" s="5" t="b">
        <f t="shared" si="14"/>
        <v>1</v>
      </c>
      <c r="AH119" s="5">
        <v>50</v>
      </c>
      <c r="AI119" s="5">
        <f t="shared" si="15"/>
        <v>2</v>
      </c>
      <c r="AJ119" s="5" t="b">
        <f>AND(A119&gt;=zakresy_produkcyjne!B$2,A119&lt;=zakresy_produkcyjne!B$3)</f>
        <v>1</v>
      </c>
      <c r="AK119" s="5" t="b">
        <f>AND(B119&gt;=zakresy_produkcyjne!C$2,B119&lt;=zakresy_produkcyjne!C$3)</f>
        <v>1</v>
      </c>
      <c r="AL119" s="5" t="b">
        <f>AND(D119&gt;=zakresy_produkcyjne!D$2,D119&lt;=zakresy_produkcyjne!D$3)</f>
        <v>1</v>
      </c>
      <c r="AM119" s="5" t="b">
        <f>AND(E119&gt;=zakresy_produkcyjne!E$2,E119&lt;=zakresy_produkcyjne!E$3)</f>
        <v>0</v>
      </c>
      <c r="AN119" s="5" t="b">
        <f>AND(F119&gt;=zakresy_produkcyjne!F$2,F119&lt;=zakresy_produkcyjne!F$3)</f>
        <v>0</v>
      </c>
      <c r="AO119" s="5" t="b">
        <f>AND(G119&gt;=zakresy_produkcyjne!G$2,G119&lt;=zakresy_produkcyjne!G$3)</f>
        <v>1</v>
      </c>
      <c r="AP119" s="5" t="b">
        <f>AND(H119&gt;=zakresy_produkcyjne!H$2,H119&lt;=zakresy_produkcyjne!H$3)</f>
        <v>1</v>
      </c>
      <c r="AQ119" s="5" t="b">
        <f>AND(P119&gt;=zakresy_produkcyjne!I$2,P119&lt;=zakresy_produkcyjne!I$3)</f>
        <v>1</v>
      </c>
      <c r="AR119" s="5" t="b">
        <f>AND(Q119&gt;=zakresy_produkcyjne!J$2,Q119&lt;=zakresy_produkcyjne!J$3)</f>
        <v>1</v>
      </c>
      <c r="AS119" s="5" t="b">
        <f>AND(R119&gt;=zakresy_produkcyjne!K$2,R119&lt;=zakresy_produkcyjne!K$3)</f>
        <v>1</v>
      </c>
      <c r="AT119" s="5" t="b">
        <f>AND(S119&gt;=zakresy_produkcyjne!L$2,S119&lt;=zakresy_produkcyjne!L$3)</f>
        <v>1</v>
      </c>
      <c r="AU119" s="5" t="b">
        <f t="shared" si="16"/>
        <v>0</v>
      </c>
      <c r="AV119" s="5" t="b">
        <f t="shared" si="17"/>
        <v>1</v>
      </c>
      <c r="AW119" s="5" t="b">
        <f t="shared" si="18"/>
        <v>0</v>
      </c>
      <c r="AX119" s="5">
        <f>AJ119*zakresy_produkcyjne!B$4+AK119*zakresy_produkcyjne!C$4+AL119*zakresy_produkcyjne!D$4+AM119*zakresy_produkcyjne!E$4+AN119*zakresy_produkcyjne!F$4+AO119*zakresy_produkcyjne!G$4+AP119*zakresy_produkcyjne!H$4+AQ119*zakresy_produkcyjne!I$4+AR119*zakresy_produkcyjne!J$4+AS119*zakresy_produkcyjne!K$4+AT119*zakresy_produkcyjne!L$4</f>
        <v>57</v>
      </c>
      <c r="AZ119" s="5">
        <v>654</v>
      </c>
      <c r="BA119" s="5">
        <v>412</v>
      </c>
      <c r="BB119" s="5">
        <v>4</v>
      </c>
      <c r="BC119" s="5">
        <v>230</v>
      </c>
      <c r="BD119" s="5">
        <v>73.099999999999994</v>
      </c>
      <c r="BK119" s="5">
        <f t="shared" si="19"/>
        <v>1125</v>
      </c>
      <c r="BL119" s="5">
        <f t="shared" si="20"/>
        <v>800</v>
      </c>
      <c r="BM119" s="5">
        <f t="shared" si="21"/>
        <v>8</v>
      </c>
      <c r="BN119" s="5">
        <f t="shared" si="22"/>
        <v>341</v>
      </c>
      <c r="BO119" s="5">
        <f t="shared" si="23"/>
        <v>101.9</v>
      </c>
      <c r="BP119" s="5">
        <f t="shared" si="24"/>
        <v>1125</v>
      </c>
      <c r="BQ119" s="5" t="e">
        <f>IF(T119&lt;&gt;"",POWER((#REF!*R119+#REF!)-T119,2))</f>
        <v>#REF!</v>
      </c>
    </row>
    <row r="120" spans="1:69" ht="13.9" customHeight="1" x14ac:dyDescent="0.25">
      <c r="A120" s="93">
        <v>3.56</v>
      </c>
      <c r="B120" s="93">
        <v>2.68</v>
      </c>
      <c r="C120" s="93">
        <f t="shared" si="25"/>
        <v>4.4633333333333329</v>
      </c>
      <c r="D120" s="93">
        <v>0.28999999999999998</v>
      </c>
      <c r="E120" s="93">
        <v>3.1E-2</v>
      </c>
      <c r="F120" s="93">
        <v>0.87</v>
      </c>
      <c r="G120" s="93">
        <v>0</v>
      </c>
      <c r="H120" s="93">
        <v>0.25</v>
      </c>
      <c r="I120" s="93">
        <v>6.0000000000000001E-3</v>
      </c>
      <c r="J120" s="93">
        <v>0.03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910</v>
      </c>
      <c r="Q120" s="93">
        <v>90</v>
      </c>
      <c r="R120" s="93">
        <v>370</v>
      </c>
      <c r="S120" s="93">
        <v>90</v>
      </c>
      <c r="T120" s="93">
        <v>1104</v>
      </c>
      <c r="U120" s="93">
        <v>851</v>
      </c>
      <c r="V120" s="93">
        <v>8</v>
      </c>
      <c r="W120" s="93">
        <v>336</v>
      </c>
      <c r="X120" s="93"/>
      <c r="Y120" s="94">
        <v>116.5</v>
      </c>
      <c r="Z120" s="95">
        <v>16</v>
      </c>
      <c r="AA120" s="96"/>
      <c r="AB120" s="96"/>
      <c r="AC120" s="96"/>
      <c r="AD120" s="96"/>
      <c r="AE120" s="96"/>
      <c r="AF120" s="96"/>
      <c r="AG120" s="5" t="b">
        <f t="shared" si="14"/>
        <v>1</v>
      </c>
      <c r="AH120" s="5">
        <v>50</v>
      </c>
      <c r="AI120" s="5">
        <f t="shared" si="15"/>
        <v>2</v>
      </c>
      <c r="AJ120" s="5" t="b">
        <f>AND(A120&gt;=zakresy_produkcyjne!B$2,A120&lt;=zakresy_produkcyjne!B$3)</f>
        <v>1</v>
      </c>
      <c r="AK120" s="5" t="b">
        <f>AND(B120&gt;=zakresy_produkcyjne!C$2,B120&lt;=zakresy_produkcyjne!C$3)</f>
        <v>1</v>
      </c>
      <c r="AL120" s="5" t="b">
        <f>AND(D120&gt;=zakresy_produkcyjne!D$2,D120&lt;=zakresy_produkcyjne!D$3)</f>
        <v>1</v>
      </c>
      <c r="AM120" s="5" t="b">
        <f>AND(E120&gt;=zakresy_produkcyjne!E$2,E120&lt;=zakresy_produkcyjne!E$3)</f>
        <v>0</v>
      </c>
      <c r="AN120" s="5" t="b">
        <f>AND(F120&gt;=zakresy_produkcyjne!F$2,F120&lt;=zakresy_produkcyjne!F$3)</f>
        <v>0</v>
      </c>
      <c r="AO120" s="5" t="b">
        <f>AND(G120&gt;=zakresy_produkcyjne!G$2,G120&lt;=zakresy_produkcyjne!G$3)</f>
        <v>1</v>
      </c>
      <c r="AP120" s="5" t="b">
        <f>AND(H120&gt;=zakresy_produkcyjne!H$2,H120&lt;=zakresy_produkcyjne!H$3)</f>
        <v>1</v>
      </c>
      <c r="AQ120" s="5" t="b">
        <f>AND(P120&gt;=zakresy_produkcyjne!I$2,P120&lt;=zakresy_produkcyjne!I$3)</f>
        <v>1</v>
      </c>
      <c r="AR120" s="5" t="b">
        <f>AND(Q120&gt;=zakresy_produkcyjne!J$2,Q120&lt;=zakresy_produkcyjne!J$3)</f>
        <v>1</v>
      </c>
      <c r="AS120" s="5" t="b">
        <f>AND(R120&gt;=zakresy_produkcyjne!K$2,R120&lt;=zakresy_produkcyjne!K$3)</f>
        <v>1</v>
      </c>
      <c r="AT120" s="5" t="b">
        <f>AND(S120&gt;=zakresy_produkcyjne!L$2,S120&lt;=zakresy_produkcyjne!L$3)</f>
        <v>1</v>
      </c>
      <c r="AU120" s="5" t="b">
        <f t="shared" si="16"/>
        <v>0</v>
      </c>
      <c r="AV120" s="5" t="b">
        <f t="shared" si="17"/>
        <v>1</v>
      </c>
      <c r="AW120" s="5" t="b">
        <f t="shared" si="18"/>
        <v>0</v>
      </c>
      <c r="AX120" s="5">
        <f>AJ120*zakresy_produkcyjne!B$4+AK120*zakresy_produkcyjne!C$4+AL120*zakresy_produkcyjne!D$4+AM120*zakresy_produkcyjne!E$4+AN120*zakresy_produkcyjne!F$4+AO120*zakresy_produkcyjne!G$4+AP120*zakresy_produkcyjne!H$4+AQ120*zakresy_produkcyjne!I$4+AR120*zakresy_produkcyjne!J$4+AS120*zakresy_produkcyjne!K$4+AT120*zakresy_produkcyjne!L$4</f>
        <v>57</v>
      </c>
      <c r="AZ120" s="5">
        <v>654</v>
      </c>
      <c r="BA120" s="5">
        <v>412</v>
      </c>
      <c r="BB120" s="5">
        <v>4</v>
      </c>
      <c r="BC120" s="5">
        <v>230</v>
      </c>
      <c r="BD120" s="5">
        <v>73.099999999999994</v>
      </c>
      <c r="BK120" s="5">
        <f t="shared" si="19"/>
        <v>1104</v>
      </c>
      <c r="BL120" s="5">
        <f t="shared" si="20"/>
        <v>851</v>
      </c>
      <c r="BM120" s="5">
        <f t="shared" si="21"/>
        <v>8</v>
      </c>
      <c r="BN120" s="5">
        <f t="shared" si="22"/>
        <v>336</v>
      </c>
      <c r="BO120" s="5">
        <f t="shared" si="23"/>
        <v>116.5</v>
      </c>
      <c r="BP120" s="5">
        <f t="shared" si="24"/>
        <v>1104</v>
      </c>
      <c r="BQ120" s="5" t="e">
        <f>IF(T120&lt;&gt;"",POWER((#REF!*R120+#REF!)-T120,2))</f>
        <v>#REF!</v>
      </c>
    </row>
    <row r="121" spans="1:69" ht="13.9" customHeight="1" x14ac:dyDescent="0.25">
      <c r="A121" s="93">
        <v>3.56</v>
      </c>
      <c r="B121" s="93">
        <v>2.68</v>
      </c>
      <c r="C121" s="93">
        <f t="shared" si="25"/>
        <v>4.4633333333333329</v>
      </c>
      <c r="D121" s="93">
        <v>0.28999999999999998</v>
      </c>
      <c r="E121" s="93">
        <v>3.1E-2</v>
      </c>
      <c r="F121" s="93">
        <v>0.87</v>
      </c>
      <c r="G121" s="93">
        <v>0</v>
      </c>
      <c r="H121" s="93">
        <v>0.25</v>
      </c>
      <c r="I121" s="93">
        <v>6.0000000000000001E-3</v>
      </c>
      <c r="J121" s="93">
        <v>0.03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910</v>
      </c>
      <c r="Q121" s="93">
        <v>90</v>
      </c>
      <c r="R121" s="93">
        <v>390</v>
      </c>
      <c r="S121" s="93">
        <v>90</v>
      </c>
      <c r="T121" s="93">
        <v>965</v>
      </c>
      <c r="U121" s="93">
        <v>620</v>
      </c>
      <c r="V121" s="93">
        <v>9</v>
      </c>
      <c r="W121" s="93">
        <v>299</v>
      </c>
      <c r="X121" s="93"/>
      <c r="Y121" s="94">
        <v>128.9</v>
      </c>
      <c r="Z121" s="95">
        <v>16</v>
      </c>
      <c r="AA121" s="96"/>
      <c r="AB121" s="96"/>
      <c r="AC121" s="96"/>
      <c r="AD121" s="96"/>
      <c r="AE121" s="96"/>
      <c r="AF121" s="96"/>
      <c r="AG121" s="5" t="b">
        <f t="shared" si="14"/>
        <v>1</v>
      </c>
      <c r="AH121" s="5">
        <v>50</v>
      </c>
      <c r="AI121" s="5">
        <f t="shared" si="15"/>
        <v>2</v>
      </c>
      <c r="AJ121" s="5" t="b">
        <f>AND(A121&gt;=zakresy_produkcyjne!B$2,A121&lt;=zakresy_produkcyjne!B$3)</f>
        <v>1</v>
      </c>
      <c r="AK121" s="5" t="b">
        <f>AND(B121&gt;=zakresy_produkcyjne!C$2,B121&lt;=zakresy_produkcyjne!C$3)</f>
        <v>1</v>
      </c>
      <c r="AL121" s="5" t="b">
        <f>AND(D121&gt;=zakresy_produkcyjne!D$2,D121&lt;=zakresy_produkcyjne!D$3)</f>
        <v>1</v>
      </c>
      <c r="AM121" s="5" t="b">
        <f>AND(E121&gt;=zakresy_produkcyjne!E$2,E121&lt;=zakresy_produkcyjne!E$3)</f>
        <v>0</v>
      </c>
      <c r="AN121" s="5" t="b">
        <f>AND(F121&gt;=zakresy_produkcyjne!F$2,F121&lt;=zakresy_produkcyjne!F$3)</f>
        <v>0</v>
      </c>
      <c r="AO121" s="5" t="b">
        <f>AND(G121&gt;=zakresy_produkcyjne!G$2,G121&lt;=zakresy_produkcyjne!G$3)</f>
        <v>1</v>
      </c>
      <c r="AP121" s="5" t="b">
        <f>AND(H121&gt;=zakresy_produkcyjne!H$2,H121&lt;=zakresy_produkcyjne!H$3)</f>
        <v>1</v>
      </c>
      <c r="AQ121" s="5" t="b">
        <f>AND(P121&gt;=zakresy_produkcyjne!I$2,P121&lt;=zakresy_produkcyjne!I$3)</f>
        <v>1</v>
      </c>
      <c r="AR121" s="5" t="b">
        <f>AND(Q121&gt;=zakresy_produkcyjne!J$2,Q121&lt;=zakresy_produkcyjne!J$3)</f>
        <v>1</v>
      </c>
      <c r="AS121" s="5" t="b">
        <f>AND(R121&gt;=zakresy_produkcyjne!K$2,R121&lt;=zakresy_produkcyjne!K$3)</f>
        <v>1</v>
      </c>
      <c r="AT121" s="5" t="b">
        <f>AND(S121&gt;=zakresy_produkcyjne!L$2,S121&lt;=zakresy_produkcyjne!L$3)</f>
        <v>1</v>
      </c>
      <c r="AU121" s="5" t="b">
        <f t="shared" si="16"/>
        <v>0</v>
      </c>
      <c r="AV121" s="5" t="b">
        <f t="shared" si="17"/>
        <v>1</v>
      </c>
      <c r="AW121" s="5" t="b">
        <f t="shared" si="18"/>
        <v>0</v>
      </c>
      <c r="AX121" s="5">
        <f>AJ121*zakresy_produkcyjne!B$4+AK121*zakresy_produkcyjne!C$4+AL121*zakresy_produkcyjne!D$4+AM121*zakresy_produkcyjne!E$4+AN121*zakresy_produkcyjne!F$4+AO121*zakresy_produkcyjne!G$4+AP121*zakresy_produkcyjne!H$4+AQ121*zakresy_produkcyjne!I$4+AR121*zakresy_produkcyjne!J$4+AS121*zakresy_produkcyjne!K$4+AT121*zakresy_produkcyjne!L$4</f>
        <v>57</v>
      </c>
      <c r="AZ121" s="5">
        <v>654</v>
      </c>
      <c r="BA121" s="5">
        <v>412</v>
      </c>
      <c r="BB121" s="5">
        <v>4</v>
      </c>
      <c r="BC121" s="5">
        <v>230</v>
      </c>
      <c r="BD121" s="5">
        <v>73.099999999999994</v>
      </c>
      <c r="BK121" s="5">
        <f t="shared" si="19"/>
        <v>965</v>
      </c>
      <c r="BL121" s="5">
        <f t="shared" si="20"/>
        <v>620</v>
      </c>
      <c r="BM121" s="5">
        <f t="shared" si="21"/>
        <v>9</v>
      </c>
      <c r="BN121" s="5">
        <f t="shared" si="22"/>
        <v>299</v>
      </c>
      <c r="BO121" s="5">
        <f t="shared" si="23"/>
        <v>128.9</v>
      </c>
      <c r="BP121" s="5">
        <f t="shared" si="24"/>
        <v>965</v>
      </c>
      <c r="BQ121" s="5" t="e">
        <f>IF(T121&lt;&gt;"",POWER((#REF!*R121+#REF!)-T121,2))</f>
        <v>#REF!</v>
      </c>
    </row>
    <row r="122" spans="1:69" ht="13.9" customHeight="1" x14ac:dyDescent="0.25">
      <c r="A122" s="93">
        <v>3.56</v>
      </c>
      <c r="B122" s="93">
        <v>2.68</v>
      </c>
      <c r="C122" s="93">
        <f t="shared" si="25"/>
        <v>4.4633333333333329</v>
      </c>
      <c r="D122" s="93">
        <v>0.28999999999999998</v>
      </c>
      <c r="E122" s="93">
        <v>3.1E-2</v>
      </c>
      <c r="F122" s="93">
        <v>0.87</v>
      </c>
      <c r="G122" s="93">
        <v>0</v>
      </c>
      <c r="H122" s="93">
        <v>0.25</v>
      </c>
      <c r="I122" s="93">
        <v>6.0000000000000001E-3</v>
      </c>
      <c r="J122" s="93">
        <v>0.03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910</v>
      </c>
      <c r="Q122" s="93">
        <v>90</v>
      </c>
      <c r="R122" s="93">
        <v>410</v>
      </c>
      <c r="S122" s="93">
        <v>90</v>
      </c>
      <c r="T122" s="93">
        <v>967</v>
      </c>
      <c r="U122" s="93">
        <v>660</v>
      </c>
      <c r="V122" s="93">
        <v>10</v>
      </c>
      <c r="W122" s="93">
        <v>292</v>
      </c>
      <c r="X122" s="93"/>
      <c r="Y122" s="94">
        <v>136.19999999999999</v>
      </c>
      <c r="Z122" s="95">
        <v>16</v>
      </c>
      <c r="AA122" s="96"/>
      <c r="AB122" s="96"/>
      <c r="AC122" s="96"/>
      <c r="AD122" s="96"/>
      <c r="AE122" s="96"/>
      <c r="AF122" s="96"/>
      <c r="AG122" s="5" t="b">
        <f t="shared" si="14"/>
        <v>1</v>
      </c>
      <c r="AH122" s="5">
        <v>50</v>
      </c>
      <c r="AI122" s="5">
        <f t="shared" si="15"/>
        <v>2</v>
      </c>
      <c r="AJ122" s="5" t="b">
        <f>AND(A122&gt;=zakresy_produkcyjne!B$2,A122&lt;=zakresy_produkcyjne!B$3)</f>
        <v>1</v>
      </c>
      <c r="AK122" s="5" t="b">
        <f>AND(B122&gt;=zakresy_produkcyjne!C$2,B122&lt;=zakresy_produkcyjne!C$3)</f>
        <v>1</v>
      </c>
      <c r="AL122" s="5" t="b">
        <f>AND(D122&gt;=zakresy_produkcyjne!D$2,D122&lt;=zakresy_produkcyjne!D$3)</f>
        <v>1</v>
      </c>
      <c r="AM122" s="5" t="b">
        <f>AND(E122&gt;=zakresy_produkcyjne!E$2,E122&lt;=zakresy_produkcyjne!E$3)</f>
        <v>0</v>
      </c>
      <c r="AN122" s="5" t="b">
        <f>AND(F122&gt;=zakresy_produkcyjne!F$2,F122&lt;=zakresy_produkcyjne!F$3)</f>
        <v>0</v>
      </c>
      <c r="AO122" s="5" t="b">
        <f>AND(G122&gt;=zakresy_produkcyjne!G$2,G122&lt;=zakresy_produkcyjne!G$3)</f>
        <v>1</v>
      </c>
      <c r="AP122" s="5" t="b">
        <f>AND(H122&gt;=zakresy_produkcyjne!H$2,H122&lt;=zakresy_produkcyjne!H$3)</f>
        <v>1</v>
      </c>
      <c r="AQ122" s="5" t="b">
        <f>AND(P122&gt;=zakresy_produkcyjne!I$2,P122&lt;=zakresy_produkcyjne!I$3)</f>
        <v>1</v>
      </c>
      <c r="AR122" s="5" t="b">
        <f>AND(Q122&gt;=zakresy_produkcyjne!J$2,Q122&lt;=zakresy_produkcyjne!J$3)</f>
        <v>1</v>
      </c>
      <c r="AS122" s="5" t="b">
        <f>AND(R122&gt;=zakresy_produkcyjne!K$2,R122&lt;=zakresy_produkcyjne!K$3)</f>
        <v>0</v>
      </c>
      <c r="AT122" s="5" t="b">
        <f>AND(S122&gt;=zakresy_produkcyjne!L$2,S122&lt;=zakresy_produkcyjne!L$3)</f>
        <v>1</v>
      </c>
      <c r="AU122" s="5" t="b">
        <f t="shared" si="16"/>
        <v>0</v>
      </c>
      <c r="AV122" s="5" t="b">
        <f t="shared" si="17"/>
        <v>0</v>
      </c>
      <c r="AW122" s="5" t="b">
        <f t="shared" si="18"/>
        <v>0</v>
      </c>
      <c r="AX122" s="5">
        <f>AJ122*zakresy_produkcyjne!B$4+AK122*zakresy_produkcyjne!C$4+AL122*zakresy_produkcyjne!D$4+AM122*zakresy_produkcyjne!E$4+AN122*zakresy_produkcyjne!F$4+AO122*zakresy_produkcyjne!G$4+AP122*zakresy_produkcyjne!H$4+AQ122*zakresy_produkcyjne!I$4+AR122*zakresy_produkcyjne!J$4+AS122*zakresy_produkcyjne!K$4+AT122*zakresy_produkcyjne!L$4</f>
        <v>46</v>
      </c>
      <c r="AZ122" s="5">
        <v>654</v>
      </c>
      <c r="BA122" s="5">
        <v>412</v>
      </c>
      <c r="BB122" s="5">
        <v>4</v>
      </c>
      <c r="BC122" s="5">
        <v>230</v>
      </c>
      <c r="BD122" s="5">
        <v>73.099999999999994</v>
      </c>
      <c r="BK122" s="5">
        <f t="shared" si="19"/>
        <v>967</v>
      </c>
      <c r="BL122" s="5">
        <f t="shared" si="20"/>
        <v>660</v>
      </c>
      <c r="BM122" s="5">
        <f t="shared" si="21"/>
        <v>10</v>
      </c>
      <c r="BN122" s="5">
        <f t="shared" si="22"/>
        <v>292</v>
      </c>
      <c r="BO122" s="5">
        <f t="shared" si="23"/>
        <v>136.19999999999999</v>
      </c>
      <c r="BP122" s="5">
        <f t="shared" si="24"/>
        <v>967</v>
      </c>
      <c r="BQ122" s="5" t="e">
        <f>IF(T122&lt;&gt;"",POWER((#REF!*R122+#REF!)-T122,2))</f>
        <v>#REF!</v>
      </c>
    </row>
    <row r="123" spans="1:69" ht="13.9" customHeight="1" x14ac:dyDescent="0.25">
      <c r="A123" s="42">
        <v>3.5</v>
      </c>
      <c r="B123" s="42">
        <v>2.5</v>
      </c>
      <c r="C123" s="42">
        <f t="shared" si="25"/>
        <v>4.3360000000000003</v>
      </c>
      <c r="D123" s="97">
        <v>0.3</v>
      </c>
      <c r="E123" s="42">
        <v>0.5</v>
      </c>
      <c r="F123" s="42">
        <v>0</v>
      </c>
      <c r="G123" s="42">
        <v>0</v>
      </c>
      <c r="H123" s="42">
        <v>0</v>
      </c>
      <c r="I123" s="42">
        <v>0.05</v>
      </c>
      <c r="J123" s="42">
        <v>8.0000000000000002E-3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900</v>
      </c>
      <c r="Q123" s="42">
        <v>60</v>
      </c>
      <c r="R123" s="42">
        <v>285</v>
      </c>
      <c r="S123" s="42">
        <v>60</v>
      </c>
      <c r="T123" s="42">
        <v>1657</v>
      </c>
      <c r="U123" s="98"/>
      <c r="V123" s="42">
        <v>3.2</v>
      </c>
      <c r="W123" s="42"/>
      <c r="X123" s="42"/>
      <c r="Y123" s="99"/>
      <c r="Z123" s="43">
        <v>17</v>
      </c>
      <c r="AA123" s="44"/>
      <c r="AB123" s="44"/>
      <c r="AC123" s="44"/>
      <c r="AD123" s="44"/>
      <c r="AE123" s="44"/>
      <c r="AF123" s="44"/>
      <c r="AG123" s="5" t="b">
        <f t="shared" si="14"/>
        <v>0</v>
      </c>
      <c r="AH123" s="5">
        <v>25</v>
      </c>
      <c r="AI123" s="5">
        <f t="shared" si="15"/>
        <v>1</v>
      </c>
      <c r="AJ123" s="5" t="b">
        <f>AND(A123&gt;=zakresy_produkcyjne!B$2,A123&lt;=zakresy_produkcyjne!B$3)</f>
        <v>1</v>
      </c>
      <c r="AK123" s="5" t="b">
        <f>AND(B123&gt;=zakresy_produkcyjne!C$2,B123&lt;=zakresy_produkcyjne!C$3)</f>
        <v>1</v>
      </c>
      <c r="AL123" s="5" t="b">
        <f>AND(D123&gt;=zakresy_produkcyjne!D$2,D123&lt;=zakresy_produkcyjne!D$3)</f>
        <v>1</v>
      </c>
      <c r="AM123" s="5" t="b">
        <f>AND(E123&gt;=zakresy_produkcyjne!E$2,E123&lt;=zakresy_produkcyjne!E$3)</f>
        <v>0</v>
      </c>
      <c r="AN123" s="5" t="b">
        <f>AND(F123&gt;=zakresy_produkcyjne!F$2,F123&lt;=zakresy_produkcyjne!F$3)</f>
        <v>1</v>
      </c>
      <c r="AO123" s="5" t="b">
        <f>AND(G123&gt;=zakresy_produkcyjne!G$2,G123&lt;=zakresy_produkcyjne!G$3)</f>
        <v>1</v>
      </c>
      <c r="AP123" s="5" t="b">
        <f>AND(H123&gt;=zakresy_produkcyjne!H$2,H123&lt;=zakresy_produkcyjne!H$3)</f>
        <v>1</v>
      </c>
      <c r="AQ123" s="5" t="b">
        <f>AND(P123&gt;=zakresy_produkcyjne!I$2,P123&lt;=zakresy_produkcyjne!I$3)</f>
        <v>1</v>
      </c>
      <c r="AR123" s="5" t="b">
        <f>AND(Q123&gt;=zakresy_produkcyjne!J$2,Q123&lt;=zakresy_produkcyjne!J$3)</f>
        <v>1</v>
      </c>
      <c r="AS123" s="5" t="b">
        <f>AND(R123&gt;=zakresy_produkcyjne!K$2,R123&lt;=zakresy_produkcyjne!K$3)</f>
        <v>1</v>
      </c>
      <c r="AT123" s="5" t="b">
        <f>AND(S123&gt;=zakresy_produkcyjne!L$2,S123&lt;=zakresy_produkcyjne!L$3)</f>
        <v>1</v>
      </c>
      <c r="AU123" s="5" t="b">
        <f t="shared" si="16"/>
        <v>0</v>
      </c>
      <c r="AV123" s="5" t="b">
        <f t="shared" si="17"/>
        <v>1</v>
      </c>
      <c r="AW123" s="5" t="b">
        <f t="shared" si="18"/>
        <v>0</v>
      </c>
      <c r="AX123" s="5">
        <f>AJ123*zakresy_produkcyjne!B$4+AK123*zakresy_produkcyjne!C$4+AL123*zakresy_produkcyjne!D$4+AM123*zakresy_produkcyjne!E$4+AN123*zakresy_produkcyjne!F$4+AO123*zakresy_produkcyjne!G$4+AP123*zakresy_produkcyjne!H$4+AQ123*zakresy_produkcyjne!I$4+AR123*zakresy_produkcyjne!J$4+AS123*zakresy_produkcyjne!K$4+AT123*zakresy_produkcyjne!L$4</f>
        <v>64</v>
      </c>
      <c r="AZ123" s="5">
        <v>714</v>
      </c>
      <c r="BB123" s="5">
        <v>12.3</v>
      </c>
      <c r="BK123" s="5">
        <f t="shared" si="19"/>
        <v>1657</v>
      </c>
      <c r="BL123" s="5">
        <f t="shared" si="20"/>
        <v>0</v>
      </c>
      <c r="BM123" s="5">
        <f t="shared" si="21"/>
        <v>3.2</v>
      </c>
      <c r="BN123" s="5">
        <f t="shared" si="22"/>
        <v>0</v>
      </c>
      <c r="BO123" s="5">
        <f t="shared" si="23"/>
        <v>0</v>
      </c>
      <c r="BP123" s="5">
        <f t="shared" si="24"/>
        <v>1657</v>
      </c>
      <c r="BQ123" s="5" t="e">
        <f>IF(T123&lt;&gt;"",POWER((#REF!*R123+#REF!)-T123,2))</f>
        <v>#REF!</v>
      </c>
    </row>
    <row r="124" spans="1:69" ht="13.9" customHeight="1" x14ac:dyDescent="0.25">
      <c r="A124" s="42">
        <v>3.5</v>
      </c>
      <c r="B124" s="42">
        <v>2.5</v>
      </c>
      <c r="C124" s="42">
        <f t="shared" si="25"/>
        <v>4.3360000000000003</v>
      </c>
      <c r="D124" s="97">
        <v>0.3</v>
      </c>
      <c r="E124" s="42">
        <v>0.5</v>
      </c>
      <c r="F124" s="42">
        <v>0</v>
      </c>
      <c r="G124" s="42">
        <v>0</v>
      </c>
      <c r="H124" s="42">
        <v>0</v>
      </c>
      <c r="I124" s="42">
        <v>0.05</v>
      </c>
      <c r="J124" s="42">
        <v>8.0000000000000002E-3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900</v>
      </c>
      <c r="Q124" s="42">
        <v>60</v>
      </c>
      <c r="R124" s="42">
        <v>370</v>
      </c>
      <c r="S124" s="42">
        <v>60</v>
      </c>
      <c r="T124" s="42">
        <v>1154</v>
      </c>
      <c r="U124" s="98"/>
      <c r="V124" s="42">
        <v>5</v>
      </c>
      <c r="W124" s="42"/>
      <c r="X124" s="42"/>
      <c r="Y124" s="99"/>
      <c r="Z124" s="43">
        <v>17</v>
      </c>
      <c r="AA124" s="44"/>
      <c r="AB124" s="44"/>
      <c r="AC124" s="44"/>
      <c r="AD124" s="44"/>
      <c r="AE124" s="44"/>
      <c r="AF124" s="44"/>
      <c r="AG124" s="5" t="b">
        <f t="shared" si="14"/>
        <v>0</v>
      </c>
      <c r="AH124" s="5">
        <v>25</v>
      </c>
      <c r="AI124" s="5">
        <f t="shared" si="15"/>
        <v>1</v>
      </c>
      <c r="AJ124" s="5" t="b">
        <f>AND(A124&gt;=zakresy_produkcyjne!B$2,A124&lt;=zakresy_produkcyjne!B$3)</f>
        <v>1</v>
      </c>
      <c r="AK124" s="5" t="b">
        <f>AND(B124&gt;=zakresy_produkcyjne!C$2,B124&lt;=zakresy_produkcyjne!C$3)</f>
        <v>1</v>
      </c>
      <c r="AL124" s="5" t="b">
        <f>AND(D124&gt;=zakresy_produkcyjne!D$2,D124&lt;=zakresy_produkcyjne!D$3)</f>
        <v>1</v>
      </c>
      <c r="AM124" s="5" t="b">
        <f>AND(E124&gt;=zakresy_produkcyjne!E$2,E124&lt;=zakresy_produkcyjne!E$3)</f>
        <v>0</v>
      </c>
      <c r="AN124" s="5" t="b">
        <f>AND(F124&gt;=zakresy_produkcyjne!F$2,F124&lt;=zakresy_produkcyjne!F$3)</f>
        <v>1</v>
      </c>
      <c r="AO124" s="5" t="b">
        <f>AND(G124&gt;=zakresy_produkcyjne!G$2,G124&lt;=zakresy_produkcyjne!G$3)</f>
        <v>1</v>
      </c>
      <c r="AP124" s="5" t="b">
        <f>AND(H124&gt;=zakresy_produkcyjne!H$2,H124&lt;=zakresy_produkcyjne!H$3)</f>
        <v>1</v>
      </c>
      <c r="AQ124" s="5" t="b">
        <f>AND(P124&gt;=zakresy_produkcyjne!I$2,P124&lt;=zakresy_produkcyjne!I$3)</f>
        <v>1</v>
      </c>
      <c r="AR124" s="5" t="b">
        <f>AND(Q124&gt;=zakresy_produkcyjne!J$2,Q124&lt;=zakresy_produkcyjne!J$3)</f>
        <v>1</v>
      </c>
      <c r="AS124" s="5" t="b">
        <f>AND(R124&gt;=zakresy_produkcyjne!K$2,R124&lt;=zakresy_produkcyjne!K$3)</f>
        <v>1</v>
      </c>
      <c r="AT124" s="5" t="b">
        <f>AND(S124&gt;=zakresy_produkcyjne!L$2,S124&lt;=zakresy_produkcyjne!L$3)</f>
        <v>1</v>
      </c>
      <c r="AU124" s="5" t="b">
        <f t="shared" si="16"/>
        <v>0</v>
      </c>
      <c r="AV124" s="5" t="b">
        <f t="shared" si="17"/>
        <v>1</v>
      </c>
      <c r="AW124" s="5" t="b">
        <f t="shared" si="18"/>
        <v>0</v>
      </c>
      <c r="AX124" s="5">
        <f>AJ124*zakresy_produkcyjne!B$4+AK124*zakresy_produkcyjne!C$4+AL124*zakresy_produkcyjne!D$4+AM124*zakresy_produkcyjne!E$4+AN124*zakresy_produkcyjne!F$4+AO124*zakresy_produkcyjne!G$4+AP124*zakresy_produkcyjne!H$4+AQ124*zakresy_produkcyjne!I$4+AR124*zakresy_produkcyjne!J$4+AS124*zakresy_produkcyjne!K$4+AT124*zakresy_produkcyjne!L$4</f>
        <v>64</v>
      </c>
      <c r="AZ124" s="5">
        <v>714</v>
      </c>
      <c r="BB124" s="5">
        <v>12.3</v>
      </c>
      <c r="BK124" s="5">
        <f t="shared" si="19"/>
        <v>1154</v>
      </c>
      <c r="BL124" s="5">
        <f t="shared" si="20"/>
        <v>0</v>
      </c>
      <c r="BM124" s="5">
        <f t="shared" si="21"/>
        <v>5</v>
      </c>
      <c r="BN124" s="5">
        <f t="shared" si="22"/>
        <v>0</v>
      </c>
      <c r="BO124" s="5">
        <f t="shared" si="23"/>
        <v>0</v>
      </c>
      <c r="BP124" s="5">
        <f t="shared" si="24"/>
        <v>1154</v>
      </c>
      <c r="BQ124" s="5" t="e">
        <f>IF(T124&lt;&gt;"",POWER((#REF!*R124+#REF!)-T124,2))</f>
        <v>#REF!</v>
      </c>
    </row>
    <row r="125" spans="1:69" ht="13.9" customHeight="1" x14ac:dyDescent="0.25">
      <c r="A125" s="100">
        <v>3.68</v>
      </c>
      <c r="B125" s="100">
        <v>2.54</v>
      </c>
      <c r="C125" s="100">
        <f t="shared" si="25"/>
        <v>4.5393333333333334</v>
      </c>
      <c r="D125" s="100">
        <v>0.19</v>
      </c>
      <c r="E125" s="100">
        <v>4.4999999999999998E-2</v>
      </c>
      <c r="F125" s="100">
        <v>0.61</v>
      </c>
      <c r="G125" s="100">
        <v>0.82</v>
      </c>
      <c r="H125" s="100">
        <v>0.25</v>
      </c>
      <c r="I125" s="100">
        <v>1E-3</v>
      </c>
      <c r="J125" s="100">
        <v>3.7999999999999999E-2</v>
      </c>
      <c r="K125" s="100">
        <v>0</v>
      </c>
      <c r="L125" s="100">
        <v>0.03</v>
      </c>
      <c r="M125" s="100">
        <v>0</v>
      </c>
      <c r="N125" s="100">
        <v>0</v>
      </c>
      <c r="O125" s="100">
        <v>0</v>
      </c>
      <c r="P125" s="100">
        <v>840</v>
      </c>
      <c r="Q125" s="100">
        <v>30</v>
      </c>
      <c r="R125" s="100">
        <v>300</v>
      </c>
      <c r="S125" s="100">
        <v>30</v>
      </c>
      <c r="T125" s="100">
        <v>1437</v>
      </c>
      <c r="U125" s="100">
        <v>1215</v>
      </c>
      <c r="V125" s="100">
        <v>3.5</v>
      </c>
      <c r="W125" s="100">
        <v>415</v>
      </c>
      <c r="X125" s="100"/>
      <c r="Y125" s="101">
        <v>100</v>
      </c>
      <c r="Z125" s="102">
        <v>18</v>
      </c>
      <c r="AA125" s="103"/>
      <c r="AB125" s="103"/>
      <c r="AC125" s="103"/>
      <c r="AD125" s="103"/>
      <c r="AE125" s="103"/>
      <c r="AF125" s="103"/>
      <c r="AG125" s="5" t="b">
        <f t="shared" si="14"/>
        <v>1</v>
      </c>
      <c r="AH125" s="5">
        <v>20</v>
      </c>
      <c r="AI125" s="5">
        <f t="shared" si="15"/>
        <v>1</v>
      </c>
      <c r="AJ125" s="5" t="b">
        <f>AND(A125&gt;=zakresy_produkcyjne!B$2,A125&lt;=zakresy_produkcyjne!B$3)</f>
        <v>0</v>
      </c>
      <c r="AK125" s="5" t="b">
        <f>AND(B125&gt;=zakresy_produkcyjne!C$2,B125&lt;=zakresy_produkcyjne!C$3)</f>
        <v>1</v>
      </c>
      <c r="AL125" s="5" t="b">
        <f>AND(D125&gt;=zakresy_produkcyjne!D$2,D125&lt;=zakresy_produkcyjne!D$3)</f>
        <v>1</v>
      </c>
      <c r="AM125" s="5" t="b">
        <f>AND(E125&gt;=zakresy_produkcyjne!E$2,E125&lt;=zakresy_produkcyjne!E$3)</f>
        <v>1</v>
      </c>
      <c r="AN125" s="5" t="b">
        <f>AND(F125&gt;=zakresy_produkcyjne!F$2,F125&lt;=zakresy_produkcyjne!F$3)</f>
        <v>1</v>
      </c>
      <c r="AO125" s="5" t="b">
        <f>AND(G125&gt;=zakresy_produkcyjne!G$2,G125&lt;=zakresy_produkcyjne!G$3)</f>
        <v>1</v>
      </c>
      <c r="AP125" s="5" t="b">
        <f>AND(H125&gt;=zakresy_produkcyjne!H$2,H125&lt;=zakresy_produkcyjne!H$3)</f>
        <v>1</v>
      </c>
      <c r="AQ125" s="5" t="b">
        <f>AND(P125&gt;=zakresy_produkcyjne!I$2,P125&lt;=zakresy_produkcyjne!I$3)</f>
        <v>0</v>
      </c>
      <c r="AR125" s="5" t="b">
        <f>AND(Q125&gt;=zakresy_produkcyjne!J$2,Q125&lt;=zakresy_produkcyjne!J$3)</f>
        <v>0</v>
      </c>
      <c r="AS125" s="5" t="b">
        <f>AND(R125&gt;=zakresy_produkcyjne!K$2,R125&lt;=zakresy_produkcyjne!K$3)</f>
        <v>1</v>
      </c>
      <c r="AT125" s="5" t="b">
        <f>AND(S125&gt;=zakresy_produkcyjne!L$2,S125&lt;=zakresy_produkcyjne!L$3)</f>
        <v>1</v>
      </c>
      <c r="AU125" s="5" t="b">
        <f t="shared" si="16"/>
        <v>0</v>
      </c>
      <c r="AV125" s="5" t="b">
        <f t="shared" si="17"/>
        <v>0</v>
      </c>
      <c r="AW125" s="5" t="b">
        <f t="shared" si="18"/>
        <v>0</v>
      </c>
      <c r="AX125" s="5">
        <f>AJ125*zakresy_produkcyjne!B$4+AK125*zakresy_produkcyjne!C$4+AL125*zakresy_produkcyjne!D$4+AM125*zakresy_produkcyjne!E$4+AN125*zakresy_produkcyjne!F$4+AO125*zakresy_produkcyjne!G$4+AP125*zakresy_produkcyjne!H$4+AQ125*zakresy_produkcyjne!I$4+AR125*zakresy_produkcyjne!J$4+AS125*zakresy_produkcyjne!K$4+AT125*zakresy_produkcyjne!L$4</f>
        <v>48</v>
      </c>
      <c r="AZ125" s="5">
        <v>745</v>
      </c>
      <c r="BA125" s="5">
        <v>547</v>
      </c>
      <c r="BB125" s="5">
        <v>7</v>
      </c>
      <c r="BC125" s="5">
        <v>255</v>
      </c>
      <c r="BD125" s="5">
        <v>59</v>
      </c>
      <c r="BE125" s="5">
        <v>295</v>
      </c>
      <c r="BK125" s="5">
        <f t="shared" si="19"/>
        <v>1437</v>
      </c>
      <c r="BL125" s="5">
        <f t="shared" si="20"/>
        <v>1215</v>
      </c>
      <c r="BM125" s="5">
        <f t="shared" si="21"/>
        <v>3.5</v>
      </c>
      <c r="BN125" s="5">
        <f t="shared" si="22"/>
        <v>415</v>
      </c>
      <c r="BO125" s="5">
        <f t="shared" si="23"/>
        <v>100</v>
      </c>
      <c r="BP125" s="5">
        <f t="shared" si="24"/>
        <v>1437</v>
      </c>
      <c r="BQ125" s="5" t="e">
        <f>IF(T125&lt;&gt;"",POWER((#REF!*R125+#REF!)-T125,2))</f>
        <v>#REF!</v>
      </c>
    </row>
    <row r="126" spans="1:69" ht="13.9" customHeight="1" x14ac:dyDescent="0.25">
      <c r="A126" s="100">
        <v>3.68</v>
      </c>
      <c r="B126" s="100">
        <v>2.54</v>
      </c>
      <c r="C126" s="100">
        <f t="shared" si="25"/>
        <v>4.5393333333333334</v>
      </c>
      <c r="D126" s="100">
        <v>0.19</v>
      </c>
      <c r="E126" s="100">
        <v>4.4999999999999998E-2</v>
      </c>
      <c r="F126" s="100">
        <v>0.61</v>
      </c>
      <c r="G126" s="100">
        <v>0.82</v>
      </c>
      <c r="H126" s="100">
        <v>0.25</v>
      </c>
      <c r="I126" s="100">
        <v>1E-3</v>
      </c>
      <c r="J126" s="100">
        <v>3.7999999999999999E-2</v>
      </c>
      <c r="K126" s="100">
        <v>0</v>
      </c>
      <c r="L126" s="100">
        <v>0.03</v>
      </c>
      <c r="M126" s="100">
        <v>0</v>
      </c>
      <c r="N126" s="100">
        <v>0</v>
      </c>
      <c r="O126" s="100">
        <v>0</v>
      </c>
      <c r="P126" s="100">
        <v>840</v>
      </c>
      <c r="Q126" s="100">
        <v>30</v>
      </c>
      <c r="R126" s="100">
        <v>320</v>
      </c>
      <c r="S126" s="100">
        <v>30</v>
      </c>
      <c r="T126" s="100">
        <v>935</v>
      </c>
      <c r="U126" s="100">
        <v>721</v>
      </c>
      <c r="V126" s="100">
        <v>8</v>
      </c>
      <c r="W126" s="100">
        <v>331</v>
      </c>
      <c r="X126" s="100"/>
      <c r="Y126" s="101">
        <v>118</v>
      </c>
      <c r="Z126" s="102">
        <v>18</v>
      </c>
      <c r="AA126" s="103"/>
      <c r="AB126" s="103"/>
      <c r="AC126" s="103"/>
      <c r="AD126" s="103"/>
      <c r="AE126" s="103"/>
      <c r="AF126" s="103"/>
      <c r="AG126" s="5" t="b">
        <f t="shared" si="14"/>
        <v>1</v>
      </c>
      <c r="AH126" s="5">
        <v>20</v>
      </c>
      <c r="AI126" s="5">
        <f t="shared" si="15"/>
        <v>1</v>
      </c>
      <c r="AJ126" s="5" t="b">
        <f>AND(A126&gt;=zakresy_produkcyjne!B$2,A126&lt;=zakresy_produkcyjne!B$3)</f>
        <v>0</v>
      </c>
      <c r="AK126" s="5" t="b">
        <f>AND(B126&gt;=zakresy_produkcyjne!C$2,B126&lt;=zakresy_produkcyjne!C$3)</f>
        <v>1</v>
      </c>
      <c r="AL126" s="5" t="b">
        <f>AND(D126&gt;=zakresy_produkcyjne!D$2,D126&lt;=zakresy_produkcyjne!D$3)</f>
        <v>1</v>
      </c>
      <c r="AM126" s="5" t="b">
        <f>AND(E126&gt;=zakresy_produkcyjne!E$2,E126&lt;=zakresy_produkcyjne!E$3)</f>
        <v>1</v>
      </c>
      <c r="AN126" s="5" t="b">
        <f>AND(F126&gt;=zakresy_produkcyjne!F$2,F126&lt;=zakresy_produkcyjne!F$3)</f>
        <v>1</v>
      </c>
      <c r="AO126" s="5" t="b">
        <f>AND(G126&gt;=zakresy_produkcyjne!G$2,G126&lt;=zakresy_produkcyjne!G$3)</f>
        <v>1</v>
      </c>
      <c r="AP126" s="5" t="b">
        <f>AND(H126&gt;=zakresy_produkcyjne!H$2,H126&lt;=zakresy_produkcyjne!H$3)</f>
        <v>1</v>
      </c>
      <c r="AQ126" s="5" t="b">
        <f>AND(P126&gt;=zakresy_produkcyjne!I$2,P126&lt;=zakresy_produkcyjne!I$3)</f>
        <v>0</v>
      </c>
      <c r="AR126" s="5" t="b">
        <f>AND(Q126&gt;=zakresy_produkcyjne!J$2,Q126&lt;=zakresy_produkcyjne!J$3)</f>
        <v>0</v>
      </c>
      <c r="AS126" s="5" t="b">
        <f>AND(R126&gt;=zakresy_produkcyjne!K$2,R126&lt;=zakresy_produkcyjne!K$3)</f>
        <v>1</v>
      </c>
      <c r="AT126" s="5" t="b">
        <f>AND(S126&gt;=zakresy_produkcyjne!L$2,S126&lt;=zakresy_produkcyjne!L$3)</f>
        <v>1</v>
      </c>
      <c r="AU126" s="5" t="b">
        <f t="shared" si="16"/>
        <v>0</v>
      </c>
      <c r="AV126" s="5" t="b">
        <f t="shared" si="17"/>
        <v>0</v>
      </c>
      <c r="AW126" s="5" t="b">
        <f t="shared" si="18"/>
        <v>0</v>
      </c>
      <c r="AX126" s="5">
        <f>AJ126*zakresy_produkcyjne!B$4+AK126*zakresy_produkcyjne!C$4+AL126*zakresy_produkcyjne!D$4+AM126*zakresy_produkcyjne!E$4+AN126*zakresy_produkcyjne!F$4+AO126*zakresy_produkcyjne!G$4+AP126*zakresy_produkcyjne!H$4+AQ126*zakresy_produkcyjne!I$4+AR126*zakresy_produkcyjne!J$4+AS126*zakresy_produkcyjne!K$4+AT126*zakresy_produkcyjne!L$4</f>
        <v>48</v>
      </c>
      <c r="AZ126" s="5">
        <v>745</v>
      </c>
      <c r="BA126" s="5">
        <v>547</v>
      </c>
      <c r="BB126" s="5">
        <v>7</v>
      </c>
      <c r="BC126" s="5">
        <v>255</v>
      </c>
      <c r="BD126" s="5">
        <v>59</v>
      </c>
      <c r="BE126" s="5">
        <v>295</v>
      </c>
      <c r="BK126" s="5">
        <f t="shared" si="19"/>
        <v>935</v>
      </c>
      <c r="BL126" s="5">
        <f t="shared" si="20"/>
        <v>721</v>
      </c>
      <c r="BM126" s="5">
        <f t="shared" si="21"/>
        <v>8</v>
      </c>
      <c r="BN126" s="5">
        <f t="shared" si="22"/>
        <v>331</v>
      </c>
      <c r="BO126" s="5">
        <f t="shared" si="23"/>
        <v>118</v>
      </c>
      <c r="BP126" s="5">
        <f t="shared" si="24"/>
        <v>935</v>
      </c>
      <c r="BQ126" s="5" t="e">
        <f>IF(T126&lt;&gt;"",POWER((#REF!*R126+#REF!)-T126,2))</f>
        <v>#REF!</v>
      </c>
    </row>
    <row r="127" spans="1:69" ht="13.9" customHeight="1" x14ac:dyDescent="0.25">
      <c r="A127" s="100">
        <v>3.68</v>
      </c>
      <c r="B127" s="100">
        <v>2.54</v>
      </c>
      <c r="C127" s="100">
        <f t="shared" si="25"/>
        <v>4.5393333333333334</v>
      </c>
      <c r="D127" s="100">
        <v>0.19</v>
      </c>
      <c r="E127" s="100">
        <v>4.4999999999999998E-2</v>
      </c>
      <c r="F127" s="100">
        <v>0.61</v>
      </c>
      <c r="G127" s="100">
        <v>0.82</v>
      </c>
      <c r="H127" s="100">
        <v>0.25</v>
      </c>
      <c r="I127" s="100">
        <v>1E-3</v>
      </c>
      <c r="J127" s="100">
        <v>3.7999999999999999E-2</v>
      </c>
      <c r="K127" s="100">
        <v>0</v>
      </c>
      <c r="L127" s="100">
        <v>0.03</v>
      </c>
      <c r="M127" s="100">
        <v>0</v>
      </c>
      <c r="N127" s="100">
        <v>0</v>
      </c>
      <c r="O127" s="100">
        <v>0</v>
      </c>
      <c r="P127" s="100">
        <v>840</v>
      </c>
      <c r="Q127" s="100">
        <v>30</v>
      </c>
      <c r="R127" s="100">
        <v>340</v>
      </c>
      <c r="S127" s="100">
        <v>30</v>
      </c>
      <c r="T127" s="100">
        <v>909</v>
      </c>
      <c r="U127" s="100">
        <v>686</v>
      </c>
      <c r="V127" s="100">
        <v>11</v>
      </c>
      <c r="W127" s="100">
        <v>302</v>
      </c>
      <c r="X127" s="100"/>
      <c r="Y127" s="101">
        <v>123</v>
      </c>
      <c r="Z127" s="102">
        <v>18</v>
      </c>
      <c r="AA127" s="103"/>
      <c r="AB127" s="103"/>
      <c r="AC127" s="103"/>
      <c r="AD127" s="103"/>
      <c r="AE127" s="103"/>
      <c r="AF127" s="103"/>
      <c r="AG127" s="5" t="b">
        <f t="shared" si="14"/>
        <v>1</v>
      </c>
      <c r="AH127" s="5">
        <v>20</v>
      </c>
      <c r="AI127" s="5">
        <f t="shared" si="15"/>
        <v>1</v>
      </c>
      <c r="AJ127" s="5" t="b">
        <f>AND(A127&gt;=zakresy_produkcyjne!B$2,A127&lt;=zakresy_produkcyjne!B$3)</f>
        <v>0</v>
      </c>
      <c r="AK127" s="5" t="b">
        <f>AND(B127&gt;=zakresy_produkcyjne!C$2,B127&lt;=zakresy_produkcyjne!C$3)</f>
        <v>1</v>
      </c>
      <c r="AL127" s="5" t="b">
        <f>AND(D127&gt;=zakresy_produkcyjne!D$2,D127&lt;=zakresy_produkcyjne!D$3)</f>
        <v>1</v>
      </c>
      <c r="AM127" s="5" t="b">
        <f>AND(E127&gt;=zakresy_produkcyjne!E$2,E127&lt;=zakresy_produkcyjne!E$3)</f>
        <v>1</v>
      </c>
      <c r="AN127" s="5" t="b">
        <f>AND(F127&gt;=zakresy_produkcyjne!F$2,F127&lt;=zakresy_produkcyjne!F$3)</f>
        <v>1</v>
      </c>
      <c r="AO127" s="5" t="b">
        <f>AND(G127&gt;=zakresy_produkcyjne!G$2,G127&lt;=zakresy_produkcyjne!G$3)</f>
        <v>1</v>
      </c>
      <c r="AP127" s="5" t="b">
        <f>AND(H127&gt;=zakresy_produkcyjne!H$2,H127&lt;=zakresy_produkcyjne!H$3)</f>
        <v>1</v>
      </c>
      <c r="AQ127" s="5" t="b">
        <f>AND(P127&gt;=zakresy_produkcyjne!I$2,P127&lt;=zakresy_produkcyjne!I$3)</f>
        <v>0</v>
      </c>
      <c r="AR127" s="5" t="b">
        <f>AND(Q127&gt;=zakresy_produkcyjne!J$2,Q127&lt;=zakresy_produkcyjne!J$3)</f>
        <v>0</v>
      </c>
      <c r="AS127" s="5" t="b">
        <f>AND(R127&gt;=zakresy_produkcyjne!K$2,R127&lt;=zakresy_produkcyjne!K$3)</f>
        <v>1</v>
      </c>
      <c r="AT127" s="5" t="b">
        <f>AND(S127&gt;=zakresy_produkcyjne!L$2,S127&lt;=zakresy_produkcyjne!L$3)</f>
        <v>1</v>
      </c>
      <c r="AU127" s="5" t="b">
        <f t="shared" si="16"/>
        <v>0</v>
      </c>
      <c r="AV127" s="5" t="b">
        <f t="shared" si="17"/>
        <v>0</v>
      </c>
      <c r="AW127" s="5" t="b">
        <f t="shared" si="18"/>
        <v>0</v>
      </c>
      <c r="AX127" s="5">
        <f>AJ127*zakresy_produkcyjne!B$4+AK127*zakresy_produkcyjne!C$4+AL127*zakresy_produkcyjne!D$4+AM127*zakresy_produkcyjne!E$4+AN127*zakresy_produkcyjne!F$4+AO127*zakresy_produkcyjne!G$4+AP127*zakresy_produkcyjne!H$4+AQ127*zakresy_produkcyjne!I$4+AR127*zakresy_produkcyjne!J$4+AS127*zakresy_produkcyjne!K$4+AT127*zakresy_produkcyjne!L$4</f>
        <v>48</v>
      </c>
      <c r="AZ127" s="5">
        <v>745</v>
      </c>
      <c r="BA127" s="5">
        <v>547</v>
      </c>
      <c r="BB127" s="5">
        <v>7</v>
      </c>
      <c r="BC127" s="5">
        <v>255</v>
      </c>
      <c r="BD127" s="5">
        <v>59</v>
      </c>
      <c r="BE127" s="5">
        <v>295</v>
      </c>
      <c r="BK127" s="5">
        <f t="shared" si="19"/>
        <v>909</v>
      </c>
      <c r="BL127" s="5">
        <f t="shared" si="20"/>
        <v>686</v>
      </c>
      <c r="BM127" s="5">
        <f t="shared" si="21"/>
        <v>11</v>
      </c>
      <c r="BN127" s="5">
        <f t="shared" si="22"/>
        <v>302</v>
      </c>
      <c r="BO127" s="5">
        <f t="shared" si="23"/>
        <v>123</v>
      </c>
      <c r="BP127" s="5">
        <f t="shared" si="24"/>
        <v>909</v>
      </c>
      <c r="BQ127" s="5" t="e">
        <f>IF(T127&lt;&gt;"",POWER((#REF!*R127+#REF!)-T127,2))</f>
        <v>#REF!</v>
      </c>
    </row>
    <row r="128" spans="1:69" ht="13.9" customHeight="1" x14ac:dyDescent="0.25">
      <c r="A128" s="100">
        <v>3.68</v>
      </c>
      <c r="B128" s="100">
        <v>2.54</v>
      </c>
      <c r="C128" s="100">
        <f t="shared" si="25"/>
        <v>4.5393333333333334</v>
      </c>
      <c r="D128" s="100">
        <v>0.19</v>
      </c>
      <c r="E128" s="100">
        <v>4.4999999999999998E-2</v>
      </c>
      <c r="F128" s="100">
        <v>0.61</v>
      </c>
      <c r="G128" s="100">
        <v>0.82</v>
      </c>
      <c r="H128" s="100">
        <v>0.25</v>
      </c>
      <c r="I128" s="100">
        <v>1E-3</v>
      </c>
      <c r="J128" s="100">
        <v>3.7999999999999999E-2</v>
      </c>
      <c r="K128" s="100">
        <v>0</v>
      </c>
      <c r="L128" s="100">
        <v>0.03</v>
      </c>
      <c r="M128" s="100">
        <v>0</v>
      </c>
      <c r="N128" s="100">
        <v>0</v>
      </c>
      <c r="O128" s="100">
        <v>0</v>
      </c>
      <c r="P128" s="100">
        <v>840</v>
      </c>
      <c r="Q128" s="100">
        <v>30</v>
      </c>
      <c r="R128" s="100">
        <v>360</v>
      </c>
      <c r="S128" s="100">
        <v>30</v>
      </c>
      <c r="T128" s="100">
        <v>874</v>
      </c>
      <c r="U128" s="100">
        <v>652</v>
      </c>
      <c r="V128" s="100">
        <v>13</v>
      </c>
      <c r="W128" s="100">
        <v>389</v>
      </c>
      <c r="X128" s="100"/>
      <c r="Y128" s="101">
        <v>132</v>
      </c>
      <c r="Z128" s="102">
        <v>18</v>
      </c>
      <c r="AA128" s="103"/>
      <c r="AB128" s="103"/>
      <c r="AC128" s="103"/>
      <c r="AD128" s="103"/>
      <c r="AE128" s="103"/>
      <c r="AF128" s="103"/>
      <c r="AG128" s="5" t="b">
        <f t="shared" si="14"/>
        <v>1</v>
      </c>
      <c r="AH128" s="5">
        <v>20</v>
      </c>
      <c r="AI128" s="5">
        <f t="shared" si="15"/>
        <v>1</v>
      </c>
      <c r="AJ128" s="5" t="b">
        <f>AND(A128&gt;=zakresy_produkcyjne!B$2,A128&lt;=zakresy_produkcyjne!B$3)</f>
        <v>0</v>
      </c>
      <c r="AK128" s="5" t="b">
        <f>AND(B128&gt;=zakresy_produkcyjne!C$2,B128&lt;=zakresy_produkcyjne!C$3)</f>
        <v>1</v>
      </c>
      <c r="AL128" s="5" t="b">
        <f>AND(D128&gt;=zakresy_produkcyjne!D$2,D128&lt;=zakresy_produkcyjne!D$3)</f>
        <v>1</v>
      </c>
      <c r="AM128" s="5" t="b">
        <f>AND(E128&gt;=zakresy_produkcyjne!E$2,E128&lt;=zakresy_produkcyjne!E$3)</f>
        <v>1</v>
      </c>
      <c r="AN128" s="5" t="b">
        <f>AND(F128&gt;=zakresy_produkcyjne!F$2,F128&lt;=zakresy_produkcyjne!F$3)</f>
        <v>1</v>
      </c>
      <c r="AO128" s="5" t="b">
        <f>AND(G128&gt;=zakresy_produkcyjne!G$2,G128&lt;=zakresy_produkcyjne!G$3)</f>
        <v>1</v>
      </c>
      <c r="AP128" s="5" t="b">
        <f>AND(H128&gt;=zakresy_produkcyjne!H$2,H128&lt;=zakresy_produkcyjne!H$3)</f>
        <v>1</v>
      </c>
      <c r="AQ128" s="5" t="b">
        <f>AND(P128&gt;=zakresy_produkcyjne!I$2,P128&lt;=zakresy_produkcyjne!I$3)</f>
        <v>0</v>
      </c>
      <c r="AR128" s="5" t="b">
        <f>AND(Q128&gt;=zakresy_produkcyjne!J$2,Q128&lt;=zakresy_produkcyjne!J$3)</f>
        <v>0</v>
      </c>
      <c r="AS128" s="5" t="b">
        <f>AND(R128&gt;=zakresy_produkcyjne!K$2,R128&lt;=zakresy_produkcyjne!K$3)</f>
        <v>1</v>
      </c>
      <c r="AT128" s="5" t="b">
        <f>AND(S128&gt;=zakresy_produkcyjne!L$2,S128&lt;=zakresy_produkcyjne!L$3)</f>
        <v>1</v>
      </c>
      <c r="AU128" s="5" t="b">
        <f t="shared" si="16"/>
        <v>0</v>
      </c>
      <c r="AV128" s="5" t="b">
        <f t="shared" si="17"/>
        <v>0</v>
      </c>
      <c r="AW128" s="5" t="b">
        <f t="shared" si="18"/>
        <v>0</v>
      </c>
      <c r="AX128" s="5">
        <f>AJ128*zakresy_produkcyjne!B$4+AK128*zakresy_produkcyjne!C$4+AL128*zakresy_produkcyjne!D$4+AM128*zakresy_produkcyjne!E$4+AN128*zakresy_produkcyjne!F$4+AO128*zakresy_produkcyjne!G$4+AP128*zakresy_produkcyjne!H$4+AQ128*zakresy_produkcyjne!I$4+AR128*zakresy_produkcyjne!J$4+AS128*zakresy_produkcyjne!K$4+AT128*zakresy_produkcyjne!L$4</f>
        <v>48</v>
      </c>
      <c r="AZ128" s="5">
        <v>745</v>
      </c>
      <c r="BA128" s="5">
        <v>547</v>
      </c>
      <c r="BB128" s="5">
        <v>7</v>
      </c>
      <c r="BC128" s="5">
        <v>255</v>
      </c>
      <c r="BD128" s="5">
        <v>59</v>
      </c>
      <c r="BE128" s="5">
        <v>295</v>
      </c>
      <c r="BK128" s="5">
        <f t="shared" si="19"/>
        <v>874</v>
      </c>
      <c r="BL128" s="5">
        <f t="shared" si="20"/>
        <v>652</v>
      </c>
      <c r="BM128" s="5">
        <f t="shared" si="21"/>
        <v>13</v>
      </c>
      <c r="BN128" s="5">
        <f t="shared" si="22"/>
        <v>389</v>
      </c>
      <c r="BO128" s="5">
        <f t="shared" si="23"/>
        <v>132</v>
      </c>
      <c r="BP128" s="5">
        <f t="shared" si="24"/>
        <v>874</v>
      </c>
      <c r="BQ128" s="5" t="e">
        <f>IF(T128&lt;&gt;"",POWER((#REF!*R128+#REF!)-T128,2))</f>
        <v>#REF!</v>
      </c>
    </row>
    <row r="129" spans="1:69" ht="13.9" customHeight="1" x14ac:dyDescent="0.25">
      <c r="A129" s="104">
        <v>3.07</v>
      </c>
      <c r="B129" s="104">
        <v>2.15</v>
      </c>
      <c r="C129" s="104">
        <f t="shared" si="25"/>
        <v>3.793333333333333</v>
      </c>
      <c r="D129" s="104">
        <v>0.26</v>
      </c>
      <c r="E129" s="105">
        <v>3.8381818181818197E-2</v>
      </c>
      <c r="F129" s="104">
        <v>1.6</v>
      </c>
      <c r="G129" s="104">
        <v>1.5</v>
      </c>
      <c r="H129" s="106">
        <v>0</v>
      </c>
      <c r="I129" s="104">
        <v>0.01</v>
      </c>
      <c r="J129" s="104">
        <v>0.02</v>
      </c>
      <c r="K129" s="106">
        <v>0</v>
      </c>
      <c r="L129" s="104">
        <v>0.04</v>
      </c>
      <c r="M129" s="106">
        <v>0</v>
      </c>
      <c r="N129" s="106">
        <v>0</v>
      </c>
      <c r="O129" s="106">
        <v>0</v>
      </c>
      <c r="P129" s="107">
        <v>900</v>
      </c>
      <c r="Q129" s="107">
        <v>120</v>
      </c>
      <c r="R129" s="107">
        <v>300</v>
      </c>
      <c r="S129" s="107">
        <v>60</v>
      </c>
      <c r="T129" s="107">
        <v>1390</v>
      </c>
      <c r="U129" s="107">
        <v>1180</v>
      </c>
      <c r="V129" s="107">
        <v>3.5</v>
      </c>
      <c r="W129" s="107">
        <v>408.6</v>
      </c>
      <c r="X129" s="107"/>
      <c r="Y129" s="107">
        <v>52.6</v>
      </c>
      <c r="Z129" s="108">
        <v>19</v>
      </c>
      <c r="AA129" s="109"/>
      <c r="AB129" s="109"/>
      <c r="AC129" s="109"/>
      <c r="AD129" s="109"/>
      <c r="AE129" s="109"/>
      <c r="AF129" s="109"/>
      <c r="AG129" s="5" t="b">
        <f t="shared" si="14"/>
        <v>1</v>
      </c>
      <c r="AH129" s="5">
        <v>25</v>
      </c>
      <c r="AI129" s="5">
        <f t="shared" si="15"/>
        <v>1</v>
      </c>
      <c r="AJ129" s="5" t="b">
        <f>AND(A129&gt;=zakresy_produkcyjne!B$2,A129&lt;=zakresy_produkcyjne!B$3)</f>
        <v>0</v>
      </c>
      <c r="AK129" s="5" t="b">
        <f>AND(B129&gt;=zakresy_produkcyjne!C$2,B129&lt;=zakresy_produkcyjne!C$3)</f>
        <v>0</v>
      </c>
      <c r="AL129" s="5" t="b">
        <f>AND(D129&gt;=zakresy_produkcyjne!D$2,D129&lt;=zakresy_produkcyjne!D$3)</f>
        <v>1</v>
      </c>
      <c r="AM129" s="5" t="b">
        <f>AND(E129&gt;=zakresy_produkcyjne!E$2,E129&lt;=zakresy_produkcyjne!E$3)</f>
        <v>1</v>
      </c>
      <c r="AN129" s="5" t="b">
        <f>AND(F129&gt;=zakresy_produkcyjne!F$2,F129&lt;=zakresy_produkcyjne!F$3)</f>
        <v>0</v>
      </c>
      <c r="AO129" s="5" t="b">
        <f>AND(G129&gt;=zakresy_produkcyjne!G$2,G129&lt;=zakresy_produkcyjne!G$3)</f>
        <v>1</v>
      </c>
      <c r="AP129" s="5" t="b">
        <f>AND(H129&gt;=zakresy_produkcyjne!H$2,H129&lt;=zakresy_produkcyjne!H$3)</f>
        <v>1</v>
      </c>
      <c r="AQ129" s="5" t="b">
        <f>AND(P129&gt;=zakresy_produkcyjne!I$2,P129&lt;=zakresy_produkcyjne!I$3)</f>
        <v>1</v>
      </c>
      <c r="AR129" s="5" t="b">
        <f>AND(Q129&gt;=zakresy_produkcyjne!J$2,Q129&lt;=zakresy_produkcyjne!J$3)</f>
        <v>1</v>
      </c>
      <c r="AS129" s="5" t="b">
        <f>AND(R129&gt;=zakresy_produkcyjne!K$2,R129&lt;=zakresy_produkcyjne!K$3)</f>
        <v>1</v>
      </c>
      <c r="AT129" s="5" t="b">
        <f>AND(S129&gt;=zakresy_produkcyjne!L$2,S129&lt;=zakresy_produkcyjne!L$3)</f>
        <v>1</v>
      </c>
      <c r="AU129" s="5" t="b">
        <f t="shared" si="16"/>
        <v>0</v>
      </c>
      <c r="AV129" s="5" t="b">
        <f t="shared" si="17"/>
        <v>1</v>
      </c>
      <c r="AW129" s="5" t="b">
        <f t="shared" si="18"/>
        <v>0</v>
      </c>
      <c r="AX129" s="5">
        <f>AJ129*zakresy_produkcyjne!B$4+AK129*zakresy_produkcyjne!C$4+AL129*zakresy_produkcyjne!D$4+AM129*zakresy_produkcyjne!E$4+AN129*zakresy_produkcyjne!F$4+AO129*zakresy_produkcyjne!G$4+AP129*zakresy_produkcyjne!H$4+AQ129*zakresy_produkcyjne!I$4+AR129*zakresy_produkcyjne!J$4+AS129*zakresy_produkcyjne!K$4+AT129*zakresy_produkcyjne!L$4</f>
        <v>55</v>
      </c>
      <c r="BE129" s="5">
        <v>58</v>
      </c>
      <c r="BK129" s="5">
        <f t="shared" si="19"/>
        <v>1390</v>
      </c>
      <c r="BL129" s="5">
        <f t="shared" si="20"/>
        <v>1180</v>
      </c>
      <c r="BM129" s="5">
        <f t="shared" si="21"/>
        <v>3.5</v>
      </c>
      <c r="BN129" s="5">
        <f t="shared" si="22"/>
        <v>408.6</v>
      </c>
      <c r="BO129" s="5">
        <f t="shared" si="23"/>
        <v>52.6</v>
      </c>
      <c r="BP129" s="5">
        <f t="shared" si="24"/>
        <v>1390</v>
      </c>
      <c r="BQ129" s="5" t="e">
        <f>IF(T129&lt;&gt;"",POWER((#REF!*R129+#REF!)-T129,2))</f>
        <v>#REF!</v>
      </c>
    </row>
    <row r="130" spans="1:69" ht="13.9" customHeight="1" x14ac:dyDescent="0.25">
      <c r="A130" s="104">
        <v>3.07</v>
      </c>
      <c r="B130" s="104">
        <v>2.15</v>
      </c>
      <c r="C130" s="104">
        <f t="shared" si="25"/>
        <v>3.793333333333333</v>
      </c>
      <c r="D130" s="104">
        <v>0.26</v>
      </c>
      <c r="E130" s="105">
        <v>3.8381818181818197E-2</v>
      </c>
      <c r="F130" s="104">
        <v>1.6</v>
      </c>
      <c r="G130" s="104">
        <v>1.5</v>
      </c>
      <c r="H130" s="106">
        <v>0</v>
      </c>
      <c r="I130" s="104">
        <v>0.01</v>
      </c>
      <c r="J130" s="104">
        <v>0.02</v>
      </c>
      <c r="K130" s="106">
        <v>0</v>
      </c>
      <c r="L130" s="104">
        <v>0.04</v>
      </c>
      <c r="M130" s="106">
        <v>0</v>
      </c>
      <c r="N130" s="106">
        <v>0</v>
      </c>
      <c r="O130" s="106">
        <v>0</v>
      </c>
      <c r="P130" s="107">
        <v>900</v>
      </c>
      <c r="Q130" s="107">
        <v>120</v>
      </c>
      <c r="R130" s="107">
        <v>300</v>
      </c>
      <c r="S130" s="107">
        <v>120</v>
      </c>
      <c r="T130" s="107">
        <v>1354</v>
      </c>
      <c r="U130" s="107">
        <v>1176</v>
      </c>
      <c r="V130" s="107">
        <v>4.5</v>
      </c>
      <c r="W130" s="107">
        <v>372.6</v>
      </c>
      <c r="X130" s="107"/>
      <c r="Y130" s="107">
        <v>59.7</v>
      </c>
      <c r="Z130" s="108">
        <v>19</v>
      </c>
      <c r="AA130" s="109"/>
      <c r="AB130" s="109"/>
      <c r="AC130" s="109"/>
      <c r="AD130" s="109"/>
      <c r="AE130" s="109"/>
      <c r="AF130" s="109"/>
      <c r="AG130" s="5" t="b">
        <f t="shared" si="14"/>
        <v>1</v>
      </c>
      <c r="AH130" s="5">
        <v>25</v>
      </c>
      <c r="AI130" s="5">
        <f t="shared" si="15"/>
        <v>1</v>
      </c>
      <c r="AJ130" s="5" t="b">
        <f>AND(A130&gt;=zakresy_produkcyjne!B$2,A130&lt;=zakresy_produkcyjne!B$3)</f>
        <v>0</v>
      </c>
      <c r="AK130" s="5" t="b">
        <f>AND(B130&gt;=zakresy_produkcyjne!C$2,B130&lt;=zakresy_produkcyjne!C$3)</f>
        <v>0</v>
      </c>
      <c r="AL130" s="5" t="b">
        <f>AND(D130&gt;=zakresy_produkcyjne!D$2,D130&lt;=zakresy_produkcyjne!D$3)</f>
        <v>1</v>
      </c>
      <c r="AM130" s="5" t="b">
        <f>AND(E130&gt;=zakresy_produkcyjne!E$2,E130&lt;=zakresy_produkcyjne!E$3)</f>
        <v>1</v>
      </c>
      <c r="AN130" s="5" t="b">
        <f>AND(F130&gt;=zakresy_produkcyjne!F$2,F130&lt;=zakresy_produkcyjne!F$3)</f>
        <v>0</v>
      </c>
      <c r="AO130" s="5" t="b">
        <f>AND(G130&gt;=zakresy_produkcyjne!G$2,G130&lt;=zakresy_produkcyjne!G$3)</f>
        <v>1</v>
      </c>
      <c r="AP130" s="5" t="b">
        <f>AND(H130&gt;=zakresy_produkcyjne!H$2,H130&lt;=zakresy_produkcyjne!H$3)</f>
        <v>1</v>
      </c>
      <c r="AQ130" s="5" t="b">
        <f>AND(P130&gt;=zakresy_produkcyjne!I$2,P130&lt;=zakresy_produkcyjne!I$3)</f>
        <v>1</v>
      </c>
      <c r="AR130" s="5" t="b">
        <f>AND(Q130&gt;=zakresy_produkcyjne!J$2,Q130&lt;=zakresy_produkcyjne!J$3)</f>
        <v>1</v>
      </c>
      <c r="AS130" s="5" t="b">
        <f>AND(R130&gt;=zakresy_produkcyjne!K$2,R130&lt;=zakresy_produkcyjne!K$3)</f>
        <v>1</v>
      </c>
      <c r="AT130" s="5" t="b">
        <f>AND(S130&gt;=zakresy_produkcyjne!L$2,S130&lt;=zakresy_produkcyjne!L$3)</f>
        <v>1</v>
      </c>
      <c r="AU130" s="5" t="b">
        <f t="shared" si="16"/>
        <v>0</v>
      </c>
      <c r="AV130" s="5" t="b">
        <f t="shared" si="17"/>
        <v>1</v>
      </c>
      <c r="AW130" s="5" t="b">
        <f t="shared" si="18"/>
        <v>0</v>
      </c>
      <c r="AX130" s="5">
        <f>AJ130*zakresy_produkcyjne!B$4+AK130*zakresy_produkcyjne!C$4+AL130*zakresy_produkcyjne!D$4+AM130*zakresy_produkcyjne!E$4+AN130*zakresy_produkcyjne!F$4+AO130*zakresy_produkcyjne!G$4+AP130*zakresy_produkcyjne!H$4+AQ130*zakresy_produkcyjne!I$4+AR130*zakresy_produkcyjne!J$4+AS130*zakresy_produkcyjne!K$4+AT130*zakresy_produkcyjne!L$4</f>
        <v>55</v>
      </c>
      <c r="BE130" s="5">
        <v>58</v>
      </c>
      <c r="BK130" s="5">
        <f t="shared" si="19"/>
        <v>1354</v>
      </c>
      <c r="BL130" s="5">
        <f t="shared" si="20"/>
        <v>1176</v>
      </c>
      <c r="BM130" s="5">
        <f t="shared" si="21"/>
        <v>4.5</v>
      </c>
      <c r="BN130" s="5">
        <f t="shared" si="22"/>
        <v>372.6</v>
      </c>
      <c r="BO130" s="5">
        <f t="shared" si="23"/>
        <v>59.7</v>
      </c>
      <c r="BP130" s="5">
        <f t="shared" si="24"/>
        <v>1354</v>
      </c>
      <c r="BQ130" s="5" t="e">
        <f>IF(T130&lt;&gt;"",POWER((#REF!*R130+#REF!)-T130,2))</f>
        <v>#REF!</v>
      </c>
    </row>
    <row r="131" spans="1:69" ht="13.9" customHeight="1" x14ac:dyDescent="0.25">
      <c r="A131" s="104">
        <v>3.07</v>
      </c>
      <c r="B131" s="104">
        <v>2.15</v>
      </c>
      <c r="C131" s="104">
        <f t="shared" si="25"/>
        <v>3.793333333333333</v>
      </c>
      <c r="D131" s="104">
        <v>0.26</v>
      </c>
      <c r="E131" s="105">
        <v>3.8381818181818197E-2</v>
      </c>
      <c r="F131" s="104">
        <v>1.6</v>
      </c>
      <c r="G131" s="104">
        <v>1.5</v>
      </c>
      <c r="H131" s="106">
        <v>0</v>
      </c>
      <c r="I131" s="104">
        <v>0.01</v>
      </c>
      <c r="J131" s="104">
        <v>0.02</v>
      </c>
      <c r="K131" s="106">
        <v>0</v>
      </c>
      <c r="L131" s="104">
        <v>0.04</v>
      </c>
      <c r="M131" s="106">
        <v>0</v>
      </c>
      <c r="N131" s="106">
        <v>0</v>
      </c>
      <c r="O131" s="106">
        <v>0</v>
      </c>
      <c r="P131" s="107">
        <v>900</v>
      </c>
      <c r="Q131" s="107">
        <v>120</v>
      </c>
      <c r="R131" s="107">
        <v>300</v>
      </c>
      <c r="S131" s="107">
        <v>180</v>
      </c>
      <c r="T131" s="107">
        <v>1369</v>
      </c>
      <c r="U131" s="107">
        <v>1159</v>
      </c>
      <c r="V131" s="107">
        <v>5.5</v>
      </c>
      <c r="W131" s="107">
        <v>345.6</v>
      </c>
      <c r="X131" s="107"/>
      <c r="Y131" s="107">
        <v>76.900000000000006</v>
      </c>
      <c r="Z131" s="108">
        <v>19</v>
      </c>
      <c r="AA131" s="109"/>
      <c r="AB131" s="109"/>
      <c r="AC131" s="109"/>
      <c r="AD131" s="109"/>
      <c r="AE131" s="109"/>
      <c r="AF131" s="109"/>
      <c r="AG131" s="5" t="b">
        <f t="shared" ref="AG131:AG194" si="26">NOT(OR(ISBLANK(T131),ISBLANK(U131),ISBLANK(V131),ISBLANK(W131),AND(ISBLANK(X131),ISBLANK(Y131))))</f>
        <v>1</v>
      </c>
      <c r="AH131" s="5">
        <v>25</v>
      </c>
      <c r="AI131" s="5">
        <f t="shared" ref="AI131:AI194" si="27">IF(AH131&lt;=30,1,IF(AH131&lt;=60,2,IF(AH131&lt;=100,3,"bd")))</f>
        <v>1</v>
      </c>
      <c r="AJ131" s="5" t="b">
        <f>AND(A131&gt;=zakresy_produkcyjne!B$2,A131&lt;=zakresy_produkcyjne!B$3)</f>
        <v>0</v>
      </c>
      <c r="AK131" s="5" t="b">
        <f>AND(B131&gt;=zakresy_produkcyjne!C$2,B131&lt;=zakresy_produkcyjne!C$3)</f>
        <v>0</v>
      </c>
      <c r="AL131" s="5" t="b">
        <f>AND(D131&gt;=zakresy_produkcyjne!D$2,D131&lt;=zakresy_produkcyjne!D$3)</f>
        <v>1</v>
      </c>
      <c r="AM131" s="5" t="b">
        <f>AND(E131&gt;=zakresy_produkcyjne!E$2,E131&lt;=zakresy_produkcyjne!E$3)</f>
        <v>1</v>
      </c>
      <c r="AN131" s="5" t="b">
        <f>AND(F131&gt;=zakresy_produkcyjne!F$2,F131&lt;=zakresy_produkcyjne!F$3)</f>
        <v>0</v>
      </c>
      <c r="AO131" s="5" t="b">
        <f>AND(G131&gt;=zakresy_produkcyjne!G$2,G131&lt;=zakresy_produkcyjne!G$3)</f>
        <v>1</v>
      </c>
      <c r="AP131" s="5" t="b">
        <f>AND(H131&gt;=zakresy_produkcyjne!H$2,H131&lt;=zakresy_produkcyjne!H$3)</f>
        <v>1</v>
      </c>
      <c r="AQ131" s="5" t="b">
        <f>AND(P131&gt;=zakresy_produkcyjne!I$2,P131&lt;=zakresy_produkcyjne!I$3)</f>
        <v>1</v>
      </c>
      <c r="AR131" s="5" t="b">
        <f>AND(Q131&gt;=zakresy_produkcyjne!J$2,Q131&lt;=zakresy_produkcyjne!J$3)</f>
        <v>1</v>
      </c>
      <c r="AS131" s="5" t="b">
        <f>AND(R131&gt;=zakresy_produkcyjne!K$2,R131&lt;=zakresy_produkcyjne!K$3)</f>
        <v>1</v>
      </c>
      <c r="AT131" s="5" t="b">
        <f>AND(S131&gt;=zakresy_produkcyjne!L$2,S131&lt;=zakresy_produkcyjne!L$3)</f>
        <v>1</v>
      </c>
      <c r="AU131" s="5" t="b">
        <f t="shared" ref="AU131:AU194" si="28">AND(AJ131:AP131)</f>
        <v>0</v>
      </c>
      <c r="AV131" s="5" t="b">
        <f t="shared" ref="AV131:AV194" si="29">AND(AQ131:AT131)</f>
        <v>1</v>
      </c>
      <c r="AW131" s="5" t="b">
        <f t="shared" ref="AW131:AW194" si="30">AND(AU131:AV131)</f>
        <v>0</v>
      </c>
      <c r="AX131" s="5">
        <f>AJ131*zakresy_produkcyjne!B$4+AK131*zakresy_produkcyjne!C$4+AL131*zakresy_produkcyjne!D$4+AM131*zakresy_produkcyjne!E$4+AN131*zakresy_produkcyjne!F$4+AO131*zakresy_produkcyjne!G$4+AP131*zakresy_produkcyjne!H$4+AQ131*zakresy_produkcyjne!I$4+AR131*zakresy_produkcyjne!J$4+AS131*zakresy_produkcyjne!K$4+AT131*zakresy_produkcyjne!L$4</f>
        <v>55</v>
      </c>
      <c r="BE131" s="5">
        <v>58</v>
      </c>
      <c r="BK131" s="5">
        <f t="shared" ref="BK131:BK194" si="31">IF(T131&lt;&gt;"",T131,BF131)</f>
        <v>1369</v>
      </c>
      <c r="BL131" s="5">
        <f t="shared" ref="BL131:BL194" si="32">IF(U131&lt;&gt;"",U131,BG131)</f>
        <v>1159</v>
      </c>
      <c r="BM131" s="5">
        <f t="shared" ref="BM131:BM194" si="33">IF(V131&lt;&gt;"",V131,BH131)</f>
        <v>5.5</v>
      </c>
      <c r="BN131" s="5">
        <f t="shared" ref="BN131:BN194" si="34">IF(W131&lt;&gt;"",W131,BI131)</f>
        <v>345.6</v>
      </c>
      <c r="BO131" s="5">
        <f t="shared" ref="BO131:BO194" si="35">IF(Y131&lt;&gt;"",Y131,BJ131)</f>
        <v>76.900000000000006</v>
      </c>
      <c r="BP131" s="5">
        <f t="shared" ref="BP131:BP194" si="36">ABS(BF131-BK131)</f>
        <v>1369</v>
      </c>
      <c r="BQ131" s="5" t="e">
        <f>IF(T131&lt;&gt;"",POWER((#REF!*R131+#REF!)-T131,2))</f>
        <v>#REF!</v>
      </c>
    </row>
    <row r="132" spans="1:69" ht="13.9" customHeight="1" x14ac:dyDescent="0.25">
      <c r="A132" s="104">
        <v>3.07</v>
      </c>
      <c r="B132" s="104">
        <v>2.15</v>
      </c>
      <c r="C132" s="104">
        <f t="shared" ref="C132:C195" si="37">A132+(1/3)*(B132+J132)</f>
        <v>3.793333333333333</v>
      </c>
      <c r="D132" s="104">
        <v>0.26</v>
      </c>
      <c r="E132" s="105">
        <v>3.8381818181818197E-2</v>
      </c>
      <c r="F132" s="104">
        <v>1.6</v>
      </c>
      <c r="G132" s="104">
        <v>1.5</v>
      </c>
      <c r="H132" s="106">
        <v>0</v>
      </c>
      <c r="I132" s="104">
        <v>0.01</v>
      </c>
      <c r="J132" s="104">
        <v>0.02</v>
      </c>
      <c r="K132" s="106">
        <v>0</v>
      </c>
      <c r="L132" s="104">
        <v>0.04</v>
      </c>
      <c r="M132" s="106">
        <v>0</v>
      </c>
      <c r="N132" s="106">
        <v>0</v>
      </c>
      <c r="O132" s="106">
        <v>0</v>
      </c>
      <c r="P132" s="107">
        <v>900</v>
      </c>
      <c r="Q132" s="107">
        <v>120</v>
      </c>
      <c r="R132" s="107">
        <v>300</v>
      </c>
      <c r="S132" s="107">
        <v>240</v>
      </c>
      <c r="T132" s="107">
        <v>1375</v>
      </c>
      <c r="U132" s="107">
        <v>1182</v>
      </c>
      <c r="V132" s="107">
        <v>5.6</v>
      </c>
      <c r="W132" s="107">
        <v>381.6</v>
      </c>
      <c r="X132" s="107"/>
      <c r="Y132" s="107">
        <v>71.5</v>
      </c>
      <c r="Z132" s="108">
        <v>19</v>
      </c>
      <c r="AA132" s="109"/>
      <c r="AB132" s="109"/>
      <c r="AC132" s="109"/>
      <c r="AD132" s="109"/>
      <c r="AE132" s="109"/>
      <c r="AF132" s="109"/>
      <c r="AG132" s="5" t="b">
        <f t="shared" si="26"/>
        <v>1</v>
      </c>
      <c r="AH132" s="5">
        <v>25</v>
      </c>
      <c r="AI132" s="5">
        <f t="shared" si="27"/>
        <v>1</v>
      </c>
      <c r="AJ132" s="5" t="b">
        <f>AND(A132&gt;=zakresy_produkcyjne!B$2,A132&lt;=zakresy_produkcyjne!B$3)</f>
        <v>0</v>
      </c>
      <c r="AK132" s="5" t="b">
        <f>AND(B132&gt;=zakresy_produkcyjne!C$2,B132&lt;=zakresy_produkcyjne!C$3)</f>
        <v>0</v>
      </c>
      <c r="AL132" s="5" t="b">
        <f>AND(D132&gt;=zakresy_produkcyjne!D$2,D132&lt;=zakresy_produkcyjne!D$3)</f>
        <v>1</v>
      </c>
      <c r="AM132" s="5" t="b">
        <f>AND(E132&gt;=zakresy_produkcyjne!E$2,E132&lt;=zakresy_produkcyjne!E$3)</f>
        <v>1</v>
      </c>
      <c r="AN132" s="5" t="b">
        <f>AND(F132&gt;=zakresy_produkcyjne!F$2,F132&lt;=zakresy_produkcyjne!F$3)</f>
        <v>0</v>
      </c>
      <c r="AO132" s="5" t="b">
        <f>AND(G132&gt;=zakresy_produkcyjne!G$2,G132&lt;=zakresy_produkcyjne!G$3)</f>
        <v>1</v>
      </c>
      <c r="AP132" s="5" t="b">
        <f>AND(H132&gt;=zakresy_produkcyjne!H$2,H132&lt;=zakresy_produkcyjne!H$3)</f>
        <v>1</v>
      </c>
      <c r="AQ132" s="5" t="b">
        <f>AND(P132&gt;=zakresy_produkcyjne!I$2,P132&lt;=zakresy_produkcyjne!I$3)</f>
        <v>1</v>
      </c>
      <c r="AR132" s="5" t="b">
        <f>AND(Q132&gt;=zakresy_produkcyjne!J$2,Q132&lt;=zakresy_produkcyjne!J$3)</f>
        <v>1</v>
      </c>
      <c r="AS132" s="5" t="b">
        <f>AND(R132&gt;=zakresy_produkcyjne!K$2,R132&lt;=zakresy_produkcyjne!K$3)</f>
        <v>1</v>
      </c>
      <c r="AT132" s="5" t="b">
        <f>AND(S132&gt;=zakresy_produkcyjne!L$2,S132&lt;=zakresy_produkcyjne!L$3)</f>
        <v>0</v>
      </c>
      <c r="AU132" s="5" t="b">
        <f t="shared" si="28"/>
        <v>0</v>
      </c>
      <c r="AV132" s="5" t="b">
        <f t="shared" si="29"/>
        <v>0</v>
      </c>
      <c r="AW132" s="5" t="b">
        <f t="shared" si="30"/>
        <v>0</v>
      </c>
      <c r="AX132" s="5">
        <f>AJ132*zakresy_produkcyjne!B$4+AK132*zakresy_produkcyjne!C$4+AL132*zakresy_produkcyjne!D$4+AM132*zakresy_produkcyjne!E$4+AN132*zakresy_produkcyjne!F$4+AO132*zakresy_produkcyjne!G$4+AP132*zakresy_produkcyjne!H$4+AQ132*zakresy_produkcyjne!I$4+AR132*zakresy_produkcyjne!J$4+AS132*zakresy_produkcyjne!K$4+AT132*zakresy_produkcyjne!L$4</f>
        <v>45</v>
      </c>
      <c r="BE132" s="5">
        <v>58</v>
      </c>
      <c r="BK132" s="5">
        <f t="shared" si="31"/>
        <v>1375</v>
      </c>
      <c r="BL132" s="5">
        <f t="shared" si="32"/>
        <v>1182</v>
      </c>
      <c r="BM132" s="5">
        <f t="shared" si="33"/>
        <v>5.6</v>
      </c>
      <c r="BN132" s="5">
        <f t="shared" si="34"/>
        <v>381.6</v>
      </c>
      <c r="BO132" s="5">
        <f t="shared" si="35"/>
        <v>71.5</v>
      </c>
      <c r="BP132" s="5">
        <f t="shared" si="36"/>
        <v>1375</v>
      </c>
      <c r="BQ132" s="5" t="e">
        <f>IF(T132&lt;&gt;"",POWER((#REF!*R132+#REF!)-T132,2))</f>
        <v>#REF!</v>
      </c>
    </row>
    <row r="133" spans="1:69" ht="13.9" customHeight="1" x14ac:dyDescent="0.25">
      <c r="A133" s="104">
        <v>3.07</v>
      </c>
      <c r="B133" s="104">
        <v>2.15</v>
      </c>
      <c r="C133" s="104">
        <f t="shared" si="37"/>
        <v>3.793333333333333</v>
      </c>
      <c r="D133" s="104">
        <v>0.26</v>
      </c>
      <c r="E133" s="105">
        <v>3.8381818181818197E-2</v>
      </c>
      <c r="F133" s="104">
        <v>1.6</v>
      </c>
      <c r="G133" s="104">
        <v>1.5</v>
      </c>
      <c r="H133" s="106">
        <v>0</v>
      </c>
      <c r="I133" s="104">
        <v>0.01</v>
      </c>
      <c r="J133" s="104">
        <v>0.02</v>
      </c>
      <c r="K133" s="106">
        <v>0</v>
      </c>
      <c r="L133" s="104">
        <v>0.04</v>
      </c>
      <c r="M133" s="106">
        <v>0</v>
      </c>
      <c r="N133" s="106">
        <v>0</v>
      </c>
      <c r="O133" s="106">
        <v>0</v>
      </c>
      <c r="P133" s="107">
        <v>900</v>
      </c>
      <c r="Q133" s="107">
        <v>120</v>
      </c>
      <c r="R133" s="107">
        <v>300</v>
      </c>
      <c r="S133" s="107">
        <v>360</v>
      </c>
      <c r="T133" s="107">
        <v>1325</v>
      </c>
      <c r="U133" s="107">
        <v>1205</v>
      </c>
      <c r="V133" s="107">
        <v>3.4</v>
      </c>
      <c r="W133" s="107">
        <v>415.8</v>
      </c>
      <c r="X133" s="107"/>
      <c r="Y133" s="107">
        <v>69.400000000000006</v>
      </c>
      <c r="Z133" s="108">
        <v>19</v>
      </c>
      <c r="AA133" s="109"/>
      <c r="AB133" s="109"/>
      <c r="AC133" s="109"/>
      <c r="AD133" s="109"/>
      <c r="AE133" s="109"/>
      <c r="AF133" s="109"/>
      <c r="AG133" s="5" t="b">
        <f t="shared" si="26"/>
        <v>1</v>
      </c>
      <c r="AH133" s="5">
        <v>25</v>
      </c>
      <c r="AI133" s="5">
        <f t="shared" si="27"/>
        <v>1</v>
      </c>
      <c r="AJ133" s="5" t="b">
        <f>AND(A133&gt;=zakresy_produkcyjne!B$2,A133&lt;=zakresy_produkcyjne!B$3)</f>
        <v>0</v>
      </c>
      <c r="AK133" s="5" t="b">
        <f>AND(B133&gt;=zakresy_produkcyjne!C$2,B133&lt;=zakresy_produkcyjne!C$3)</f>
        <v>0</v>
      </c>
      <c r="AL133" s="5" t="b">
        <f>AND(D133&gt;=zakresy_produkcyjne!D$2,D133&lt;=zakresy_produkcyjne!D$3)</f>
        <v>1</v>
      </c>
      <c r="AM133" s="5" t="b">
        <f>AND(E133&gt;=zakresy_produkcyjne!E$2,E133&lt;=zakresy_produkcyjne!E$3)</f>
        <v>1</v>
      </c>
      <c r="AN133" s="5" t="b">
        <f>AND(F133&gt;=zakresy_produkcyjne!F$2,F133&lt;=zakresy_produkcyjne!F$3)</f>
        <v>0</v>
      </c>
      <c r="AO133" s="5" t="b">
        <f>AND(G133&gt;=zakresy_produkcyjne!G$2,G133&lt;=zakresy_produkcyjne!G$3)</f>
        <v>1</v>
      </c>
      <c r="AP133" s="5" t="b">
        <f>AND(H133&gt;=zakresy_produkcyjne!H$2,H133&lt;=zakresy_produkcyjne!H$3)</f>
        <v>1</v>
      </c>
      <c r="AQ133" s="5" t="b">
        <f>AND(P133&gt;=zakresy_produkcyjne!I$2,P133&lt;=zakresy_produkcyjne!I$3)</f>
        <v>1</v>
      </c>
      <c r="AR133" s="5" t="b">
        <f>AND(Q133&gt;=zakresy_produkcyjne!J$2,Q133&lt;=zakresy_produkcyjne!J$3)</f>
        <v>1</v>
      </c>
      <c r="AS133" s="5" t="b">
        <f>AND(R133&gt;=zakresy_produkcyjne!K$2,R133&lt;=zakresy_produkcyjne!K$3)</f>
        <v>1</v>
      </c>
      <c r="AT133" s="5" t="b">
        <f>AND(S133&gt;=zakresy_produkcyjne!L$2,S133&lt;=zakresy_produkcyjne!L$3)</f>
        <v>0</v>
      </c>
      <c r="AU133" s="5" t="b">
        <f t="shared" si="28"/>
        <v>0</v>
      </c>
      <c r="AV133" s="5" t="b">
        <f t="shared" si="29"/>
        <v>0</v>
      </c>
      <c r="AW133" s="5" t="b">
        <f t="shared" si="30"/>
        <v>0</v>
      </c>
      <c r="AX133" s="5">
        <f>AJ133*zakresy_produkcyjne!B$4+AK133*zakresy_produkcyjne!C$4+AL133*zakresy_produkcyjne!D$4+AM133*zakresy_produkcyjne!E$4+AN133*zakresy_produkcyjne!F$4+AO133*zakresy_produkcyjne!G$4+AP133*zakresy_produkcyjne!H$4+AQ133*zakresy_produkcyjne!I$4+AR133*zakresy_produkcyjne!J$4+AS133*zakresy_produkcyjne!K$4+AT133*zakresy_produkcyjne!L$4</f>
        <v>45</v>
      </c>
      <c r="BE133" s="5">
        <v>58</v>
      </c>
      <c r="BK133" s="5">
        <f t="shared" si="31"/>
        <v>1325</v>
      </c>
      <c r="BL133" s="5">
        <f t="shared" si="32"/>
        <v>1205</v>
      </c>
      <c r="BM133" s="5">
        <f t="shared" si="33"/>
        <v>3.4</v>
      </c>
      <c r="BN133" s="5">
        <f t="shared" si="34"/>
        <v>415.8</v>
      </c>
      <c r="BO133" s="5">
        <f t="shared" si="35"/>
        <v>69.400000000000006</v>
      </c>
      <c r="BP133" s="5">
        <f t="shared" si="36"/>
        <v>1325</v>
      </c>
      <c r="BQ133" s="5" t="e">
        <f>IF(T133&lt;&gt;"",POWER((#REF!*R133+#REF!)-T133,2))</f>
        <v>#REF!</v>
      </c>
    </row>
    <row r="134" spans="1:69" ht="13.9" customHeight="1" x14ac:dyDescent="0.25">
      <c r="A134" s="104">
        <v>3.07</v>
      </c>
      <c r="B134" s="104">
        <v>2.15</v>
      </c>
      <c r="C134" s="104">
        <f t="shared" si="37"/>
        <v>3.793333333333333</v>
      </c>
      <c r="D134" s="104">
        <v>0.26</v>
      </c>
      <c r="E134" s="105">
        <v>3.8381818181818197E-2</v>
      </c>
      <c r="F134" s="104">
        <v>1.6</v>
      </c>
      <c r="G134" s="104">
        <v>1.5</v>
      </c>
      <c r="H134" s="106">
        <v>0</v>
      </c>
      <c r="I134" s="104">
        <v>0.01</v>
      </c>
      <c r="J134" s="104">
        <v>0.02</v>
      </c>
      <c r="K134" s="106">
        <v>0</v>
      </c>
      <c r="L134" s="104">
        <v>0.04</v>
      </c>
      <c r="M134" s="106">
        <v>0</v>
      </c>
      <c r="N134" s="106">
        <v>0</v>
      </c>
      <c r="O134" s="106">
        <v>0</v>
      </c>
      <c r="P134" s="107">
        <v>900</v>
      </c>
      <c r="Q134" s="107">
        <v>120</v>
      </c>
      <c r="R134" s="107">
        <v>350</v>
      </c>
      <c r="S134" s="107">
        <v>60</v>
      </c>
      <c r="T134" s="107">
        <v>1111</v>
      </c>
      <c r="U134" s="107">
        <v>824</v>
      </c>
      <c r="V134" s="107">
        <v>5.4</v>
      </c>
      <c r="W134" s="107">
        <v>373.5</v>
      </c>
      <c r="X134" s="107"/>
      <c r="Y134" s="107">
        <v>45.1</v>
      </c>
      <c r="Z134" s="108">
        <v>19</v>
      </c>
      <c r="AA134" s="109"/>
      <c r="AB134" s="109"/>
      <c r="AC134" s="109"/>
      <c r="AD134" s="109"/>
      <c r="AE134" s="109"/>
      <c r="AF134" s="109"/>
      <c r="AG134" s="5" t="b">
        <f t="shared" si="26"/>
        <v>1</v>
      </c>
      <c r="AH134" s="5">
        <v>25</v>
      </c>
      <c r="AI134" s="5">
        <f t="shared" si="27"/>
        <v>1</v>
      </c>
      <c r="AJ134" s="5" t="b">
        <f>AND(A134&gt;=zakresy_produkcyjne!B$2,A134&lt;=zakresy_produkcyjne!B$3)</f>
        <v>0</v>
      </c>
      <c r="AK134" s="5" t="b">
        <f>AND(B134&gt;=zakresy_produkcyjne!C$2,B134&lt;=zakresy_produkcyjne!C$3)</f>
        <v>0</v>
      </c>
      <c r="AL134" s="5" t="b">
        <f>AND(D134&gt;=zakresy_produkcyjne!D$2,D134&lt;=zakresy_produkcyjne!D$3)</f>
        <v>1</v>
      </c>
      <c r="AM134" s="5" t="b">
        <f>AND(E134&gt;=zakresy_produkcyjne!E$2,E134&lt;=zakresy_produkcyjne!E$3)</f>
        <v>1</v>
      </c>
      <c r="AN134" s="5" t="b">
        <f>AND(F134&gt;=zakresy_produkcyjne!F$2,F134&lt;=zakresy_produkcyjne!F$3)</f>
        <v>0</v>
      </c>
      <c r="AO134" s="5" t="b">
        <f>AND(G134&gt;=zakresy_produkcyjne!G$2,G134&lt;=zakresy_produkcyjne!G$3)</f>
        <v>1</v>
      </c>
      <c r="AP134" s="5" t="b">
        <f>AND(H134&gt;=zakresy_produkcyjne!H$2,H134&lt;=zakresy_produkcyjne!H$3)</f>
        <v>1</v>
      </c>
      <c r="AQ134" s="5" t="b">
        <f>AND(P134&gt;=zakresy_produkcyjne!I$2,P134&lt;=zakresy_produkcyjne!I$3)</f>
        <v>1</v>
      </c>
      <c r="AR134" s="5" t="b">
        <f>AND(Q134&gt;=zakresy_produkcyjne!J$2,Q134&lt;=zakresy_produkcyjne!J$3)</f>
        <v>1</v>
      </c>
      <c r="AS134" s="5" t="b">
        <f>AND(R134&gt;=zakresy_produkcyjne!K$2,R134&lt;=zakresy_produkcyjne!K$3)</f>
        <v>1</v>
      </c>
      <c r="AT134" s="5" t="b">
        <f>AND(S134&gt;=zakresy_produkcyjne!L$2,S134&lt;=zakresy_produkcyjne!L$3)</f>
        <v>1</v>
      </c>
      <c r="AU134" s="5" t="b">
        <f t="shared" si="28"/>
        <v>0</v>
      </c>
      <c r="AV134" s="5" t="b">
        <f t="shared" si="29"/>
        <v>1</v>
      </c>
      <c r="AW134" s="5" t="b">
        <f t="shared" si="30"/>
        <v>0</v>
      </c>
      <c r="AX134" s="5">
        <f>AJ134*zakresy_produkcyjne!B$4+AK134*zakresy_produkcyjne!C$4+AL134*zakresy_produkcyjne!D$4+AM134*zakresy_produkcyjne!E$4+AN134*zakresy_produkcyjne!F$4+AO134*zakresy_produkcyjne!G$4+AP134*zakresy_produkcyjne!H$4+AQ134*zakresy_produkcyjne!I$4+AR134*zakresy_produkcyjne!J$4+AS134*zakresy_produkcyjne!K$4+AT134*zakresy_produkcyjne!L$4</f>
        <v>55</v>
      </c>
      <c r="BE134" s="5">
        <v>58</v>
      </c>
      <c r="BK134" s="5">
        <f t="shared" si="31"/>
        <v>1111</v>
      </c>
      <c r="BL134" s="5">
        <f t="shared" si="32"/>
        <v>824</v>
      </c>
      <c r="BM134" s="5">
        <f t="shared" si="33"/>
        <v>5.4</v>
      </c>
      <c r="BN134" s="5">
        <f t="shared" si="34"/>
        <v>373.5</v>
      </c>
      <c r="BO134" s="5">
        <f t="shared" si="35"/>
        <v>45.1</v>
      </c>
      <c r="BP134" s="5">
        <f t="shared" si="36"/>
        <v>1111</v>
      </c>
      <c r="BQ134" s="5" t="e">
        <f>IF(T134&lt;&gt;"",POWER((#REF!*R134+#REF!)-T134,2))</f>
        <v>#REF!</v>
      </c>
    </row>
    <row r="135" spans="1:69" ht="13.9" customHeight="1" x14ac:dyDescent="0.25">
      <c r="A135" s="104">
        <v>3.07</v>
      </c>
      <c r="B135" s="104">
        <v>2.15</v>
      </c>
      <c r="C135" s="104">
        <f t="shared" si="37"/>
        <v>3.793333333333333</v>
      </c>
      <c r="D135" s="104">
        <v>0.26</v>
      </c>
      <c r="E135" s="105">
        <v>3.8381818181818197E-2</v>
      </c>
      <c r="F135" s="104">
        <v>1.6</v>
      </c>
      <c r="G135" s="104">
        <v>1.5</v>
      </c>
      <c r="H135" s="106">
        <v>0</v>
      </c>
      <c r="I135" s="104">
        <v>0.01</v>
      </c>
      <c r="J135" s="104">
        <v>0.02</v>
      </c>
      <c r="K135" s="106">
        <v>0</v>
      </c>
      <c r="L135" s="104">
        <v>0.04</v>
      </c>
      <c r="M135" s="106">
        <v>0</v>
      </c>
      <c r="N135" s="106">
        <v>0</v>
      </c>
      <c r="O135" s="106">
        <v>0</v>
      </c>
      <c r="P135" s="107">
        <v>900</v>
      </c>
      <c r="Q135" s="107">
        <v>120</v>
      </c>
      <c r="R135" s="107">
        <v>350</v>
      </c>
      <c r="S135" s="107">
        <v>120</v>
      </c>
      <c r="T135" s="107">
        <v>1109</v>
      </c>
      <c r="U135" s="107">
        <v>931</v>
      </c>
      <c r="V135" s="107">
        <v>10</v>
      </c>
      <c r="W135" s="107">
        <v>344.7</v>
      </c>
      <c r="X135" s="107"/>
      <c r="Y135" s="107">
        <v>90.2</v>
      </c>
      <c r="Z135" s="108">
        <v>19</v>
      </c>
      <c r="AA135" s="109"/>
      <c r="AB135" s="109"/>
      <c r="AC135" s="109"/>
      <c r="AD135" s="109"/>
      <c r="AE135" s="109"/>
      <c r="AF135" s="109"/>
      <c r="AG135" s="5" t="b">
        <f t="shared" si="26"/>
        <v>1</v>
      </c>
      <c r="AH135" s="5">
        <v>25</v>
      </c>
      <c r="AI135" s="5">
        <f t="shared" si="27"/>
        <v>1</v>
      </c>
      <c r="AJ135" s="5" t="b">
        <f>AND(A135&gt;=zakresy_produkcyjne!B$2,A135&lt;=zakresy_produkcyjne!B$3)</f>
        <v>0</v>
      </c>
      <c r="AK135" s="5" t="b">
        <f>AND(B135&gt;=zakresy_produkcyjne!C$2,B135&lt;=zakresy_produkcyjne!C$3)</f>
        <v>0</v>
      </c>
      <c r="AL135" s="5" t="b">
        <f>AND(D135&gt;=zakresy_produkcyjne!D$2,D135&lt;=zakresy_produkcyjne!D$3)</f>
        <v>1</v>
      </c>
      <c r="AM135" s="5" t="b">
        <f>AND(E135&gt;=zakresy_produkcyjne!E$2,E135&lt;=zakresy_produkcyjne!E$3)</f>
        <v>1</v>
      </c>
      <c r="AN135" s="5" t="b">
        <f>AND(F135&gt;=zakresy_produkcyjne!F$2,F135&lt;=zakresy_produkcyjne!F$3)</f>
        <v>0</v>
      </c>
      <c r="AO135" s="5" t="b">
        <f>AND(G135&gt;=zakresy_produkcyjne!G$2,G135&lt;=zakresy_produkcyjne!G$3)</f>
        <v>1</v>
      </c>
      <c r="AP135" s="5" t="b">
        <f>AND(H135&gt;=zakresy_produkcyjne!H$2,H135&lt;=zakresy_produkcyjne!H$3)</f>
        <v>1</v>
      </c>
      <c r="AQ135" s="5" t="b">
        <f>AND(P135&gt;=zakresy_produkcyjne!I$2,P135&lt;=zakresy_produkcyjne!I$3)</f>
        <v>1</v>
      </c>
      <c r="AR135" s="5" t="b">
        <f>AND(Q135&gt;=zakresy_produkcyjne!J$2,Q135&lt;=zakresy_produkcyjne!J$3)</f>
        <v>1</v>
      </c>
      <c r="AS135" s="5" t="b">
        <f>AND(R135&gt;=zakresy_produkcyjne!K$2,R135&lt;=zakresy_produkcyjne!K$3)</f>
        <v>1</v>
      </c>
      <c r="AT135" s="5" t="b">
        <f>AND(S135&gt;=zakresy_produkcyjne!L$2,S135&lt;=zakresy_produkcyjne!L$3)</f>
        <v>1</v>
      </c>
      <c r="AU135" s="5" t="b">
        <f t="shared" si="28"/>
        <v>0</v>
      </c>
      <c r="AV135" s="5" t="b">
        <f t="shared" si="29"/>
        <v>1</v>
      </c>
      <c r="AW135" s="5" t="b">
        <f t="shared" si="30"/>
        <v>0</v>
      </c>
      <c r="AX135" s="5">
        <f>AJ135*zakresy_produkcyjne!B$4+AK135*zakresy_produkcyjne!C$4+AL135*zakresy_produkcyjne!D$4+AM135*zakresy_produkcyjne!E$4+AN135*zakresy_produkcyjne!F$4+AO135*zakresy_produkcyjne!G$4+AP135*zakresy_produkcyjne!H$4+AQ135*zakresy_produkcyjne!I$4+AR135*zakresy_produkcyjne!J$4+AS135*zakresy_produkcyjne!K$4+AT135*zakresy_produkcyjne!L$4</f>
        <v>55</v>
      </c>
      <c r="BE135" s="5">
        <v>58</v>
      </c>
      <c r="BK135" s="5">
        <f t="shared" si="31"/>
        <v>1109</v>
      </c>
      <c r="BL135" s="5">
        <f t="shared" si="32"/>
        <v>931</v>
      </c>
      <c r="BM135" s="5">
        <f t="shared" si="33"/>
        <v>10</v>
      </c>
      <c r="BN135" s="5">
        <f t="shared" si="34"/>
        <v>344.7</v>
      </c>
      <c r="BO135" s="5">
        <f t="shared" si="35"/>
        <v>90.2</v>
      </c>
      <c r="BP135" s="5">
        <f t="shared" si="36"/>
        <v>1109</v>
      </c>
      <c r="BQ135" s="5" t="e">
        <f>IF(T135&lt;&gt;"",POWER((#REF!*R135+#REF!)-T135,2))</f>
        <v>#REF!</v>
      </c>
    </row>
    <row r="136" spans="1:69" ht="13.9" customHeight="1" x14ac:dyDescent="0.25">
      <c r="A136" s="104">
        <v>3.07</v>
      </c>
      <c r="B136" s="104">
        <v>2.15</v>
      </c>
      <c r="C136" s="104">
        <f t="shared" si="37"/>
        <v>3.793333333333333</v>
      </c>
      <c r="D136" s="104">
        <v>0.26</v>
      </c>
      <c r="E136" s="105">
        <v>3.8381818181818197E-2</v>
      </c>
      <c r="F136" s="104">
        <v>1.6</v>
      </c>
      <c r="G136" s="104">
        <v>1.5</v>
      </c>
      <c r="H136" s="106">
        <v>0</v>
      </c>
      <c r="I136" s="104">
        <v>0.01</v>
      </c>
      <c r="J136" s="104">
        <v>0.02</v>
      </c>
      <c r="K136" s="106">
        <v>0</v>
      </c>
      <c r="L136" s="104">
        <v>0.04</v>
      </c>
      <c r="M136" s="106">
        <v>0</v>
      </c>
      <c r="N136" s="106">
        <v>0</v>
      </c>
      <c r="O136" s="106">
        <v>0</v>
      </c>
      <c r="P136" s="107">
        <v>900</v>
      </c>
      <c r="Q136" s="107">
        <v>120</v>
      </c>
      <c r="R136" s="107">
        <v>350</v>
      </c>
      <c r="S136" s="107">
        <v>180</v>
      </c>
      <c r="T136" s="107">
        <v>1070</v>
      </c>
      <c r="U136" s="107">
        <v>901</v>
      </c>
      <c r="V136" s="107">
        <v>11.1</v>
      </c>
      <c r="W136" s="107">
        <v>277.2</v>
      </c>
      <c r="X136" s="107"/>
      <c r="Y136" s="107">
        <v>122.1</v>
      </c>
      <c r="Z136" s="108">
        <v>19</v>
      </c>
      <c r="AA136" s="109"/>
      <c r="AB136" s="109"/>
      <c r="AC136" s="109"/>
      <c r="AD136" s="109"/>
      <c r="AE136" s="109"/>
      <c r="AF136" s="109"/>
      <c r="AG136" s="5" t="b">
        <f t="shared" si="26"/>
        <v>1</v>
      </c>
      <c r="AH136" s="5">
        <v>25</v>
      </c>
      <c r="AI136" s="5">
        <f t="shared" si="27"/>
        <v>1</v>
      </c>
      <c r="AJ136" s="5" t="b">
        <f>AND(A136&gt;=zakresy_produkcyjne!B$2,A136&lt;=zakresy_produkcyjne!B$3)</f>
        <v>0</v>
      </c>
      <c r="AK136" s="5" t="b">
        <f>AND(B136&gt;=zakresy_produkcyjne!C$2,B136&lt;=zakresy_produkcyjne!C$3)</f>
        <v>0</v>
      </c>
      <c r="AL136" s="5" t="b">
        <f>AND(D136&gt;=zakresy_produkcyjne!D$2,D136&lt;=zakresy_produkcyjne!D$3)</f>
        <v>1</v>
      </c>
      <c r="AM136" s="5" t="b">
        <f>AND(E136&gt;=zakresy_produkcyjne!E$2,E136&lt;=zakresy_produkcyjne!E$3)</f>
        <v>1</v>
      </c>
      <c r="AN136" s="5" t="b">
        <f>AND(F136&gt;=zakresy_produkcyjne!F$2,F136&lt;=zakresy_produkcyjne!F$3)</f>
        <v>0</v>
      </c>
      <c r="AO136" s="5" t="b">
        <f>AND(G136&gt;=zakresy_produkcyjne!G$2,G136&lt;=zakresy_produkcyjne!G$3)</f>
        <v>1</v>
      </c>
      <c r="AP136" s="5" t="b">
        <f>AND(H136&gt;=zakresy_produkcyjne!H$2,H136&lt;=zakresy_produkcyjne!H$3)</f>
        <v>1</v>
      </c>
      <c r="AQ136" s="5" t="b">
        <f>AND(P136&gt;=zakresy_produkcyjne!I$2,P136&lt;=zakresy_produkcyjne!I$3)</f>
        <v>1</v>
      </c>
      <c r="AR136" s="5" t="b">
        <f>AND(Q136&gt;=zakresy_produkcyjne!J$2,Q136&lt;=zakresy_produkcyjne!J$3)</f>
        <v>1</v>
      </c>
      <c r="AS136" s="5" t="b">
        <f>AND(R136&gt;=zakresy_produkcyjne!K$2,R136&lt;=zakresy_produkcyjne!K$3)</f>
        <v>1</v>
      </c>
      <c r="AT136" s="5" t="b">
        <f>AND(S136&gt;=zakresy_produkcyjne!L$2,S136&lt;=zakresy_produkcyjne!L$3)</f>
        <v>1</v>
      </c>
      <c r="AU136" s="5" t="b">
        <f t="shared" si="28"/>
        <v>0</v>
      </c>
      <c r="AV136" s="5" t="b">
        <f t="shared" si="29"/>
        <v>1</v>
      </c>
      <c r="AW136" s="5" t="b">
        <f t="shared" si="30"/>
        <v>0</v>
      </c>
      <c r="AX136" s="5">
        <f>AJ136*zakresy_produkcyjne!B$4+AK136*zakresy_produkcyjne!C$4+AL136*zakresy_produkcyjne!D$4+AM136*zakresy_produkcyjne!E$4+AN136*zakresy_produkcyjne!F$4+AO136*zakresy_produkcyjne!G$4+AP136*zakresy_produkcyjne!H$4+AQ136*zakresy_produkcyjne!I$4+AR136*zakresy_produkcyjne!J$4+AS136*zakresy_produkcyjne!K$4+AT136*zakresy_produkcyjne!L$4</f>
        <v>55</v>
      </c>
      <c r="BE136" s="5">
        <v>58</v>
      </c>
      <c r="BK136" s="5">
        <f t="shared" si="31"/>
        <v>1070</v>
      </c>
      <c r="BL136" s="5">
        <f t="shared" si="32"/>
        <v>901</v>
      </c>
      <c r="BM136" s="5">
        <f t="shared" si="33"/>
        <v>11.1</v>
      </c>
      <c r="BN136" s="5">
        <f t="shared" si="34"/>
        <v>277.2</v>
      </c>
      <c r="BO136" s="5">
        <f t="shared" si="35"/>
        <v>122.1</v>
      </c>
      <c r="BP136" s="5">
        <f t="shared" si="36"/>
        <v>1070</v>
      </c>
      <c r="BQ136" s="5" t="e">
        <f>IF(T136&lt;&gt;"",POWER((#REF!*R136+#REF!)-T136,2))</f>
        <v>#REF!</v>
      </c>
    </row>
    <row r="137" spans="1:69" ht="13.9" customHeight="1" x14ac:dyDescent="0.25">
      <c r="A137" s="104">
        <v>3.07</v>
      </c>
      <c r="B137" s="104">
        <v>2.15</v>
      </c>
      <c r="C137" s="104">
        <f t="shared" si="37"/>
        <v>3.793333333333333</v>
      </c>
      <c r="D137" s="104">
        <v>0.26</v>
      </c>
      <c r="E137" s="105">
        <v>3.8381818181818197E-2</v>
      </c>
      <c r="F137" s="104">
        <v>1.6</v>
      </c>
      <c r="G137" s="104">
        <v>1.5</v>
      </c>
      <c r="H137" s="106">
        <v>0</v>
      </c>
      <c r="I137" s="104">
        <v>0.01</v>
      </c>
      <c r="J137" s="104">
        <v>0.02</v>
      </c>
      <c r="K137" s="106">
        <v>0</v>
      </c>
      <c r="L137" s="104">
        <v>0.04</v>
      </c>
      <c r="M137" s="106">
        <v>0</v>
      </c>
      <c r="N137" s="106">
        <v>0</v>
      </c>
      <c r="O137" s="106">
        <v>0</v>
      </c>
      <c r="P137" s="107">
        <v>900</v>
      </c>
      <c r="Q137" s="107">
        <v>120</v>
      </c>
      <c r="R137" s="107">
        <v>350</v>
      </c>
      <c r="S137" s="107">
        <v>240</v>
      </c>
      <c r="T137" s="107">
        <v>1043</v>
      </c>
      <c r="U137" s="107">
        <v>892</v>
      </c>
      <c r="V137" s="107">
        <v>10.1</v>
      </c>
      <c r="W137" s="107">
        <v>315.89999999999998</v>
      </c>
      <c r="X137" s="107"/>
      <c r="Y137" s="107">
        <v>106.1</v>
      </c>
      <c r="Z137" s="108">
        <v>19</v>
      </c>
      <c r="AA137" s="109"/>
      <c r="AB137" s="109"/>
      <c r="AC137" s="109"/>
      <c r="AD137" s="109"/>
      <c r="AE137" s="109"/>
      <c r="AF137" s="109"/>
      <c r="AG137" s="5" t="b">
        <f t="shared" si="26"/>
        <v>1</v>
      </c>
      <c r="AH137" s="5">
        <v>25</v>
      </c>
      <c r="AI137" s="5">
        <f t="shared" si="27"/>
        <v>1</v>
      </c>
      <c r="AJ137" s="5" t="b">
        <f>AND(A137&gt;=zakresy_produkcyjne!B$2,A137&lt;=zakresy_produkcyjne!B$3)</f>
        <v>0</v>
      </c>
      <c r="AK137" s="5" t="b">
        <f>AND(B137&gt;=zakresy_produkcyjne!C$2,B137&lt;=zakresy_produkcyjne!C$3)</f>
        <v>0</v>
      </c>
      <c r="AL137" s="5" t="b">
        <f>AND(D137&gt;=zakresy_produkcyjne!D$2,D137&lt;=zakresy_produkcyjne!D$3)</f>
        <v>1</v>
      </c>
      <c r="AM137" s="5" t="b">
        <f>AND(E137&gt;=zakresy_produkcyjne!E$2,E137&lt;=zakresy_produkcyjne!E$3)</f>
        <v>1</v>
      </c>
      <c r="AN137" s="5" t="b">
        <f>AND(F137&gt;=zakresy_produkcyjne!F$2,F137&lt;=zakresy_produkcyjne!F$3)</f>
        <v>0</v>
      </c>
      <c r="AO137" s="5" t="b">
        <f>AND(G137&gt;=zakresy_produkcyjne!G$2,G137&lt;=zakresy_produkcyjne!G$3)</f>
        <v>1</v>
      </c>
      <c r="AP137" s="5" t="b">
        <f>AND(H137&gt;=zakresy_produkcyjne!H$2,H137&lt;=zakresy_produkcyjne!H$3)</f>
        <v>1</v>
      </c>
      <c r="AQ137" s="5" t="b">
        <f>AND(P137&gt;=zakresy_produkcyjne!I$2,P137&lt;=zakresy_produkcyjne!I$3)</f>
        <v>1</v>
      </c>
      <c r="AR137" s="5" t="b">
        <f>AND(Q137&gt;=zakresy_produkcyjne!J$2,Q137&lt;=zakresy_produkcyjne!J$3)</f>
        <v>1</v>
      </c>
      <c r="AS137" s="5" t="b">
        <f>AND(R137&gt;=zakresy_produkcyjne!K$2,R137&lt;=zakresy_produkcyjne!K$3)</f>
        <v>1</v>
      </c>
      <c r="AT137" s="5" t="b">
        <f>AND(S137&gt;=zakresy_produkcyjne!L$2,S137&lt;=zakresy_produkcyjne!L$3)</f>
        <v>0</v>
      </c>
      <c r="AU137" s="5" t="b">
        <f t="shared" si="28"/>
        <v>0</v>
      </c>
      <c r="AV137" s="5" t="b">
        <f t="shared" si="29"/>
        <v>0</v>
      </c>
      <c r="AW137" s="5" t="b">
        <f t="shared" si="30"/>
        <v>0</v>
      </c>
      <c r="AX137" s="5">
        <f>AJ137*zakresy_produkcyjne!B$4+AK137*zakresy_produkcyjne!C$4+AL137*zakresy_produkcyjne!D$4+AM137*zakresy_produkcyjne!E$4+AN137*zakresy_produkcyjne!F$4+AO137*zakresy_produkcyjne!G$4+AP137*zakresy_produkcyjne!H$4+AQ137*zakresy_produkcyjne!I$4+AR137*zakresy_produkcyjne!J$4+AS137*zakresy_produkcyjne!K$4+AT137*zakresy_produkcyjne!L$4</f>
        <v>45</v>
      </c>
      <c r="BE137" s="5">
        <v>58</v>
      </c>
      <c r="BK137" s="5">
        <f t="shared" si="31"/>
        <v>1043</v>
      </c>
      <c r="BL137" s="5">
        <f t="shared" si="32"/>
        <v>892</v>
      </c>
      <c r="BM137" s="5">
        <f t="shared" si="33"/>
        <v>10.1</v>
      </c>
      <c r="BN137" s="5">
        <f t="shared" si="34"/>
        <v>315.89999999999998</v>
      </c>
      <c r="BO137" s="5">
        <f t="shared" si="35"/>
        <v>106.1</v>
      </c>
      <c r="BP137" s="5">
        <f t="shared" si="36"/>
        <v>1043</v>
      </c>
      <c r="BQ137" s="5" t="e">
        <f>IF(T137&lt;&gt;"",POWER((#REF!*R137+#REF!)-T137,2))</f>
        <v>#REF!</v>
      </c>
    </row>
    <row r="138" spans="1:69" ht="13.9" customHeight="1" x14ac:dyDescent="0.25">
      <c r="A138" s="104">
        <v>3.07</v>
      </c>
      <c r="B138" s="104">
        <v>2.15</v>
      </c>
      <c r="C138" s="104">
        <f t="shared" si="37"/>
        <v>3.793333333333333</v>
      </c>
      <c r="D138" s="104">
        <v>0.26</v>
      </c>
      <c r="E138" s="105">
        <v>3.8381818181818197E-2</v>
      </c>
      <c r="F138" s="104">
        <v>1.6</v>
      </c>
      <c r="G138" s="104">
        <v>1.5</v>
      </c>
      <c r="H138" s="106">
        <v>0</v>
      </c>
      <c r="I138" s="104">
        <v>0.01</v>
      </c>
      <c r="J138" s="104">
        <v>0.02</v>
      </c>
      <c r="K138" s="106">
        <v>0</v>
      </c>
      <c r="L138" s="104">
        <v>0.04</v>
      </c>
      <c r="M138" s="106">
        <v>0</v>
      </c>
      <c r="N138" s="106">
        <v>0</v>
      </c>
      <c r="O138" s="106">
        <v>0</v>
      </c>
      <c r="P138" s="107">
        <v>900</v>
      </c>
      <c r="Q138" s="107">
        <v>120</v>
      </c>
      <c r="R138" s="107">
        <v>350</v>
      </c>
      <c r="S138" s="107">
        <v>360</v>
      </c>
      <c r="T138" s="107">
        <v>1042</v>
      </c>
      <c r="U138" s="107">
        <v>822</v>
      </c>
      <c r="V138" s="107">
        <v>6.1</v>
      </c>
      <c r="W138" s="107">
        <v>342</v>
      </c>
      <c r="X138" s="107"/>
      <c r="Y138" s="107">
        <v>50.3</v>
      </c>
      <c r="Z138" s="108">
        <v>19</v>
      </c>
      <c r="AA138" s="109"/>
      <c r="AB138" s="109"/>
      <c r="AC138" s="109"/>
      <c r="AD138" s="109"/>
      <c r="AE138" s="109"/>
      <c r="AF138" s="109"/>
      <c r="AG138" s="5" t="b">
        <f t="shared" si="26"/>
        <v>1</v>
      </c>
      <c r="AH138" s="5">
        <v>25</v>
      </c>
      <c r="AI138" s="5">
        <f t="shared" si="27"/>
        <v>1</v>
      </c>
      <c r="AJ138" s="5" t="b">
        <f>AND(A138&gt;=zakresy_produkcyjne!B$2,A138&lt;=zakresy_produkcyjne!B$3)</f>
        <v>0</v>
      </c>
      <c r="AK138" s="5" t="b">
        <f>AND(B138&gt;=zakresy_produkcyjne!C$2,B138&lt;=zakresy_produkcyjne!C$3)</f>
        <v>0</v>
      </c>
      <c r="AL138" s="5" t="b">
        <f>AND(D138&gt;=zakresy_produkcyjne!D$2,D138&lt;=zakresy_produkcyjne!D$3)</f>
        <v>1</v>
      </c>
      <c r="AM138" s="5" t="b">
        <f>AND(E138&gt;=zakresy_produkcyjne!E$2,E138&lt;=zakresy_produkcyjne!E$3)</f>
        <v>1</v>
      </c>
      <c r="AN138" s="5" t="b">
        <f>AND(F138&gt;=zakresy_produkcyjne!F$2,F138&lt;=zakresy_produkcyjne!F$3)</f>
        <v>0</v>
      </c>
      <c r="AO138" s="5" t="b">
        <f>AND(G138&gt;=zakresy_produkcyjne!G$2,G138&lt;=zakresy_produkcyjne!G$3)</f>
        <v>1</v>
      </c>
      <c r="AP138" s="5" t="b">
        <f>AND(H138&gt;=zakresy_produkcyjne!H$2,H138&lt;=zakresy_produkcyjne!H$3)</f>
        <v>1</v>
      </c>
      <c r="AQ138" s="5" t="b">
        <f>AND(P138&gt;=zakresy_produkcyjne!I$2,P138&lt;=zakresy_produkcyjne!I$3)</f>
        <v>1</v>
      </c>
      <c r="AR138" s="5" t="b">
        <f>AND(Q138&gt;=zakresy_produkcyjne!J$2,Q138&lt;=zakresy_produkcyjne!J$3)</f>
        <v>1</v>
      </c>
      <c r="AS138" s="5" t="b">
        <f>AND(R138&gt;=zakresy_produkcyjne!K$2,R138&lt;=zakresy_produkcyjne!K$3)</f>
        <v>1</v>
      </c>
      <c r="AT138" s="5" t="b">
        <f>AND(S138&gt;=zakresy_produkcyjne!L$2,S138&lt;=zakresy_produkcyjne!L$3)</f>
        <v>0</v>
      </c>
      <c r="AU138" s="5" t="b">
        <f t="shared" si="28"/>
        <v>0</v>
      </c>
      <c r="AV138" s="5" t="b">
        <f t="shared" si="29"/>
        <v>0</v>
      </c>
      <c r="AW138" s="5" t="b">
        <f t="shared" si="30"/>
        <v>0</v>
      </c>
      <c r="AX138" s="5">
        <f>AJ138*zakresy_produkcyjne!B$4+AK138*zakresy_produkcyjne!C$4+AL138*zakresy_produkcyjne!D$4+AM138*zakresy_produkcyjne!E$4+AN138*zakresy_produkcyjne!F$4+AO138*zakresy_produkcyjne!G$4+AP138*zakresy_produkcyjne!H$4+AQ138*zakresy_produkcyjne!I$4+AR138*zakresy_produkcyjne!J$4+AS138*zakresy_produkcyjne!K$4+AT138*zakresy_produkcyjne!L$4</f>
        <v>45</v>
      </c>
      <c r="BE138" s="5">
        <v>58</v>
      </c>
      <c r="BK138" s="5">
        <f t="shared" si="31"/>
        <v>1042</v>
      </c>
      <c r="BL138" s="5">
        <f t="shared" si="32"/>
        <v>822</v>
      </c>
      <c r="BM138" s="5">
        <f t="shared" si="33"/>
        <v>6.1</v>
      </c>
      <c r="BN138" s="5">
        <f t="shared" si="34"/>
        <v>342</v>
      </c>
      <c r="BO138" s="5">
        <f t="shared" si="35"/>
        <v>50.3</v>
      </c>
      <c r="BP138" s="5">
        <f t="shared" si="36"/>
        <v>1042</v>
      </c>
      <c r="BQ138" s="5" t="e">
        <f>IF(T138&lt;&gt;"",POWER((#REF!*R138+#REF!)-T138,2))</f>
        <v>#REF!</v>
      </c>
    </row>
    <row r="139" spans="1:69" ht="13.9" customHeight="1" x14ac:dyDescent="0.25">
      <c r="A139" s="104">
        <v>3.07</v>
      </c>
      <c r="B139" s="104">
        <v>2.15</v>
      </c>
      <c r="C139" s="104">
        <f t="shared" si="37"/>
        <v>3.793333333333333</v>
      </c>
      <c r="D139" s="104">
        <v>0.26</v>
      </c>
      <c r="E139" s="105">
        <v>3.8381818181818197E-2</v>
      </c>
      <c r="F139" s="104">
        <v>1.6</v>
      </c>
      <c r="G139" s="104">
        <v>1.5</v>
      </c>
      <c r="H139" s="106">
        <v>0</v>
      </c>
      <c r="I139" s="104">
        <v>0.01</v>
      </c>
      <c r="J139" s="104">
        <v>0.02</v>
      </c>
      <c r="K139" s="106">
        <v>0</v>
      </c>
      <c r="L139" s="104">
        <v>0.04</v>
      </c>
      <c r="M139" s="106">
        <v>0</v>
      </c>
      <c r="N139" s="106">
        <v>0</v>
      </c>
      <c r="O139" s="106">
        <v>0</v>
      </c>
      <c r="P139" s="107">
        <v>900</v>
      </c>
      <c r="Q139" s="107">
        <v>120</v>
      </c>
      <c r="R139" s="107">
        <v>400</v>
      </c>
      <c r="S139" s="107">
        <v>60</v>
      </c>
      <c r="T139" s="107">
        <v>973</v>
      </c>
      <c r="U139" s="107">
        <v>642</v>
      </c>
      <c r="V139" s="107">
        <v>10.6</v>
      </c>
      <c r="W139" s="107">
        <v>289.8</v>
      </c>
      <c r="X139" s="107"/>
      <c r="Y139" s="107">
        <v>100.2</v>
      </c>
      <c r="Z139" s="108">
        <v>19</v>
      </c>
      <c r="AA139" s="109"/>
      <c r="AB139" s="109"/>
      <c r="AC139" s="109"/>
      <c r="AD139" s="109"/>
      <c r="AE139" s="109"/>
      <c r="AF139" s="109"/>
      <c r="AG139" s="5" t="b">
        <f t="shared" si="26"/>
        <v>1</v>
      </c>
      <c r="AH139" s="5">
        <v>25</v>
      </c>
      <c r="AI139" s="5">
        <f t="shared" si="27"/>
        <v>1</v>
      </c>
      <c r="AJ139" s="5" t="b">
        <f>AND(A139&gt;=zakresy_produkcyjne!B$2,A139&lt;=zakresy_produkcyjne!B$3)</f>
        <v>0</v>
      </c>
      <c r="AK139" s="5" t="b">
        <f>AND(B139&gt;=zakresy_produkcyjne!C$2,B139&lt;=zakresy_produkcyjne!C$3)</f>
        <v>0</v>
      </c>
      <c r="AL139" s="5" t="b">
        <f>AND(D139&gt;=zakresy_produkcyjne!D$2,D139&lt;=zakresy_produkcyjne!D$3)</f>
        <v>1</v>
      </c>
      <c r="AM139" s="5" t="b">
        <f>AND(E139&gt;=zakresy_produkcyjne!E$2,E139&lt;=zakresy_produkcyjne!E$3)</f>
        <v>1</v>
      </c>
      <c r="AN139" s="5" t="b">
        <f>AND(F139&gt;=zakresy_produkcyjne!F$2,F139&lt;=zakresy_produkcyjne!F$3)</f>
        <v>0</v>
      </c>
      <c r="AO139" s="5" t="b">
        <f>AND(G139&gt;=zakresy_produkcyjne!G$2,G139&lt;=zakresy_produkcyjne!G$3)</f>
        <v>1</v>
      </c>
      <c r="AP139" s="5" t="b">
        <f>AND(H139&gt;=zakresy_produkcyjne!H$2,H139&lt;=zakresy_produkcyjne!H$3)</f>
        <v>1</v>
      </c>
      <c r="AQ139" s="5" t="b">
        <f>AND(P139&gt;=zakresy_produkcyjne!I$2,P139&lt;=zakresy_produkcyjne!I$3)</f>
        <v>1</v>
      </c>
      <c r="AR139" s="5" t="b">
        <f>AND(Q139&gt;=zakresy_produkcyjne!J$2,Q139&lt;=zakresy_produkcyjne!J$3)</f>
        <v>1</v>
      </c>
      <c r="AS139" s="5" t="b">
        <f>AND(R139&gt;=zakresy_produkcyjne!K$2,R139&lt;=zakresy_produkcyjne!K$3)</f>
        <v>1</v>
      </c>
      <c r="AT139" s="5" t="b">
        <f>AND(S139&gt;=zakresy_produkcyjne!L$2,S139&lt;=zakresy_produkcyjne!L$3)</f>
        <v>1</v>
      </c>
      <c r="AU139" s="5" t="b">
        <f t="shared" si="28"/>
        <v>0</v>
      </c>
      <c r="AV139" s="5" t="b">
        <f t="shared" si="29"/>
        <v>1</v>
      </c>
      <c r="AW139" s="5" t="b">
        <f t="shared" si="30"/>
        <v>0</v>
      </c>
      <c r="AX139" s="5">
        <f>AJ139*zakresy_produkcyjne!B$4+AK139*zakresy_produkcyjne!C$4+AL139*zakresy_produkcyjne!D$4+AM139*zakresy_produkcyjne!E$4+AN139*zakresy_produkcyjne!F$4+AO139*zakresy_produkcyjne!G$4+AP139*zakresy_produkcyjne!H$4+AQ139*zakresy_produkcyjne!I$4+AR139*zakresy_produkcyjne!J$4+AS139*zakresy_produkcyjne!K$4+AT139*zakresy_produkcyjne!L$4</f>
        <v>55</v>
      </c>
      <c r="BE139" s="5">
        <v>58</v>
      </c>
      <c r="BK139" s="5">
        <f t="shared" si="31"/>
        <v>973</v>
      </c>
      <c r="BL139" s="5">
        <f t="shared" si="32"/>
        <v>642</v>
      </c>
      <c r="BM139" s="5">
        <f t="shared" si="33"/>
        <v>10.6</v>
      </c>
      <c r="BN139" s="5">
        <f t="shared" si="34"/>
        <v>289.8</v>
      </c>
      <c r="BO139" s="5">
        <f t="shared" si="35"/>
        <v>100.2</v>
      </c>
      <c r="BP139" s="5">
        <f t="shared" si="36"/>
        <v>973</v>
      </c>
      <c r="BQ139" s="5" t="e">
        <f>IF(T139&lt;&gt;"",POWER((#REF!*R139+#REF!)-T139,2))</f>
        <v>#REF!</v>
      </c>
    </row>
    <row r="140" spans="1:69" ht="13.9" customHeight="1" x14ac:dyDescent="0.25">
      <c r="A140" s="104">
        <v>3.07</v>
      </c>
      <c r="B140" s="104">
        <v>2.15</v>
      </c>
      <c r="C140" s="104">
        <f t="shared" si="37"/>
        <v>3.793333333333333</v>
      </c>
      <c r="D140" s="104">
        <v>0.26</v>
      </c>
      <c r="E140" s="105">
        <v>3.8381818181818197E-2</v>
      </c>
      <c r="F140" s="104">
        <v>1.6</v>
      </c>
      <c r="G140" s="104">
        <v>1.5</v>
      </c>
      <c r="H140" s="106">
        <v>0</v>
      </c>
      <c r="I140" s="104">
        <v>0.01</v>
      </c>
      <c r="J140" s="104">
        <v>0.02</v>
      </c>
      <c r="K140" s="106">
        <v>0</v>
      </c>
      <c r="L140" s="104">
        <v>0.04</v>
      </c>
      <c r="M140" s="106">
        <v>0</v>
      </c>
      <c r="N140" s="106">
        <v>0</v>
      </c>
      <c r="O140" s="106">
        <v>0</v>
      </c>
      <c r="P140" s="107">
        <v>900</v>
      </c>
      <c r="Q140" s="107">
        <v>120</v>
      </c>
      <c r="R140" s="107">
        <v>400</v>
      </c>
      <c r="S140" s="107">
        <v>120</v>
      </c>
      <c r="T140" s="107">
        <v>989</v>
      </c>
      <c r="U140" s="107">
        <v>708</v>
      </c>
      <c r="V140" s="107">
        <v>10.9</v>
      </c>
      <c r="W140" s="107">
        <v>277.2</v>
      </c>
      <c r="X140" s="107"/>
      <c r="Y140" s="107">
        <v>94.3</v>
      </c>
      <c r="Z140" s="108">
        <v>19</v>
      </c>
      <c r="AA140" s="109"/>
      <c r="AB140" s="109"/>
      <c r="AC140" s="109"/>
      <c r="AD140" s="109"/>
      <c r="AE140" s="109"/>
      <c r="AF140" s="109"/>
      <c r="AG140" s="5" t="b">
        <f t="shared" si="26"/>
        <v>1</v>
      </c>
      <c r="AH140" s="5">
        <v>25</v>
      </c>
      <c r="AI140" s="5">
        <f t="shared" si="27"/>
        <v>1</v>
      </c>
      <c r="AJ140" s="5" t="b">
        <f>AND(A140&gt;=zakresy_produkcyjne!B$2,A140&lt;=zakresy_produkcyjne!B$3)</f>
        <v>0</v>
      </c>
      <c r="AK140" s="5" t="b">
        <f>AND(B140&gt;=zakresy_produkcyjne!C$2,B140&lt;=zakresy_produkcyjne!C$3)</f>
        <v>0</v>
      </c>
      <c r="AL140" s="5" t="b">
        <f>AND(D140&gt;=zakresy_produkcyjne!D$2,D140&lt;=zakresy_produkcyjne!D$3)</f>
        <v>1</v>
      </c>
      <c r="AM140" s="5" t="b">
        <f>AND(E140&gt;=zakresy_produkcyjne!E$2,E140&lt;=zakresy_produkcyjne!E$3)</f>
        <v>1</v>
      </c>
      <c r="AN140" s="5" t="b">
        <f>AND(F140&gt;=zakresy_produkcyjne!F$2,F140&lt;=zakresy_produkcyjne!F$3)</f>
        <v>0</v>
      </c>
      <c r="AO140" s="5" t="b">
        <f>AND(G140&gt;=zakresy_produkcyjne!G$2,G140&lt;=zakresy_produkcyjne!G$3)</f>
        <v>1</v>
      </c>
      <c r="AP140" s="5" t="b">
        <f>AND(H140&gt;=zakresy_produkcyjne!H$2,H140&lt;=zakresy_produkcyjne!H$3)</f>
        <v>1</v>
      </c>
      <c r="AQ140" s="5" t="b">
        <f>AND(P140&gt;=zakresy_produkcyjne!I$2,P140&lt;=zakresy_produkcyjne!I$3)</f>
        <v>1</v>
      </c>
      <c r="AR140" s="5" t="b">
        <f>AND(Q140&gt;=zakresy_produkcyjne!J$2,Q140&lt;=zakresy_produkcyjne!J$3)</f>
        <v>1</v>
      </c>
      <c r="AS140" s="5" t="b">
        <f>AND(R140&gt;=zakresy_produkcyjne!K$2,R140&lt;=zakresy_produkcyjne!K$3)</f>
        <v>1</v>
      </c>
      <c r="AT140" s="5" t="b">
        <f>AND(S140&gt;=zakresy_produkcyjne!L$2,S140&lt;=zakresy_produkcyjne!L$3)</f>
        <v>1</v>
      </c>
      <c r="AU140" s="5" t="b">
        <f t="shared" si="28"/>
        <v>0</v>
      </c>
      <c r="AV140" s="5" t="b">
        <f t="shared" si="29"/>
        <v>1</v>
      </c>
      <c r="AW140" s="5" t="b">
        <f t="shared" si="30"/>
        <v>0</v>
      </c>
      <c r="AX140" s="5">
        <f>AJ140*zakresy_produkcyjne!B$4+AK140*zakresy_produkcyjne!C$4+AL140*zakresy_produkcyjne!D$4+AM140*zakresy_produkcyjne!E$4+AN140*zakresy_produkcyjne!F$4+AO140*zakresy_produkcyjne!G$4+AP140*zakresy_produkcyjne!H$4+AQ140*zakresy_produkcyjne!I$4+AR140*zakresy_produkcyjne!J$4+AS140*zakresy_produkcyjne!K$4+AT140*zakresy_produkcyjne!L$4</f>
        <v>55</v>
      </c>
      <c r="BE140" s="5">
        <v>58</v>
      </c>
      <c r="BK140" s="5">
        <f t="shared" si="31"/>
        <v>989</v>
      </c>
      <c r="BL140" s="5">
        <f t="shared" si="32"/>
        <v>708</v>
      </c>
      <c r="BM140" s="5">
        <f t="shared" si="33"/>
        <v>10.9</v>
      </c>
      <c r="BN140" s="5">
        <f t="shared" si="34"/>
        <v>277.2</v>
      </c>
      <c r="BO140" s="5">
        <f t="shared" si="35"/>
        <v>94.3</v>
      </c>
      <c r="BP140" s="5">
        <f t="shared" si="36"/>
        <v>989</v>
      </c>
      <c r="BQ140" s="5" t="e">
        <f>IF(T140&lt;&gt;"",POWER((#REF!*R140+#REF!)-T140,2))</f>
        <v>#REF!</v>
      </c>
    </row>
    <row r="141" spans="1:69" ht="13.9" customHeight="1" x14ac:dyDescent="0.25">
      <c r="A141" s="104">
        <v>3.07</v>
      </c>
      <c r="B141" s="104">
        <v>2.15</v>
      </c>
      <c r="C141" s="104">
        <f t="shared" si="37"/>
        <v>3.793333333333333</v>
      </c>
      <c r="D141" s="104">
        <v>0.26</v>
      </c>
      <c r="E141" s="105">
        <v>3.8381818181818197E-2</v>
      </c>
      <c r="F141" s="104">
        <v>1.6</v>
      </c>
      <c r="G141" s="104">
        <v>1.5</v>
      </c>
      <c r="H141" s="106">
        <v>0</v>
      </c>
      <c r="I141" s="104">
        <v>0.01</v>
      </c>
      <c r="J141" s="104">
        <v>0.02</v>
      </c>
      <c r="K141" s="106">
        <v>0</v>
      </c>
      <c r="L141" s="104">
        <v>0.04</v>
      </c>
      <c r="M141" s="106">
        <v>0</v>
      </c>
      <c r="N141" s="106">
        <v>0</v>
      </c>
      <c r="O141" s="106">
        <v>0</v>
      </c>
      <c r="P141" s="107">
        <v>900</v>
      </c>
      <c r="Q141" s="107">
        <v>120</v>
      </c>
      <c r="R141" s="107">
        <v>400</v>
      </c>
      <c r="S141" s="107">
        <v>180</v>
      </c>
      <c r="T141" s="107">
        <v>950</v>
      </c>
      <c r="U141" s="107">
        <v>677</v>
      </c>
      <c r="V141" s="107">
        <v>7.7</v>
      </c>
      <c r="W141" s="107">
        <v>309.60000000000002</v>
      </c>
      <c r="X141" s="107"/>
      <c r="Y141" s="107">
        <v>82.5</v>
      </c>
      <c r="Z141" s="108">
        <v>19</v>
      </c>
      <c r="AA141" s="109"/>
      <c r="AB141" s="109"/>
      <c r="AC141" s="109"/>
      <c r="AD141" s="109"/>
      <c r="AE141" s="109"/>
      <c r="AF141" s="109"/>
      <c r="AG141" s="5" t="b">
        <f t="shared" si="26"/>
        <v>1</v>
      </c>
      <c r="AH141" s="5">
        <v>25</v>
      </c>
      <c r="AI141" s="5">
        <f t="shared" si="27"/>
        <v>1</v>
      </c>
      <c r="AJ141" s="5" t="b">
        <f>AND(A141&gt;=zakresy_produkcyjne!B$2,A141&lt;=zakresy_produkcyjne!B$3)</f>
        <v>0</v>
      </c>
      <c r="AK141" s="5" t="b">
        <f>AND(B141&gt;=zakresy_produkcyjne!C$2,B141&lt;=zakresy_produkcyjne!C$3)</f>
        <v>0</v>
      </c>
      <c r="AL141" s="5" t="b">
        <f>AND(D141&gt;=zakresy_produkcyjne!D$2,D141&lt;=zakresy_produkcyjne!D$3)</f>
        <v>1</v>
      </c>
      <c r="AM141" s="5" t="b">
        <f>AND(E141&gt;=zakresy_produkcyjne!E$2,E141&lt;=zakresy_produkcyjne!E$3)</f>
        <v>1</v>
      </c>
      <c r="AN141" s="5" t="b">
        <f>AND(F141&gt;=zakresy_produkcyjne!F$2,F141&lt;=zakresy_produkcyjne!F$3)</f>
        <v>0</v>
      </c>
      <c r="AO141" s="5" t="b">
        <f>AND(G141&gt;=zakresy_produkcyjne!G$2,G141&lt;=zakresy_produkcyjne!G$3)</f>
        <v>1</v>
      </c>
      <c r="AP141" s="5" t="b">
        <f>AND(H141&gt;=zakresy_produkcyjne!H$2,H141&lt;=zakresy_produkcyjne!H$3)</f>
        <v>1</v>
      </c>
      <c r="AQ141" s="5" t="b">
        <f>AND(P141&gt;=zakresy_produkcyjne!I$2,P141&lt;=zakresy_produkcyjne!I$3)</f>
        <v>1</v>
      </c>
      <c r="AR141" s="5" t="b">
        <f>AND(Q141&gt;=zakresy_produkcyjne!J$2,Q141&lt;=zakresy_produkcyjne!J$3)</f>
        <v>1</v>
      </c>
      <c r="AS141" s="5" t="b">
        <f>AND(R141&gt;=zakresy_produkcyjne!K$2,R141&lt;=zakresy_produkcyjne!K$3)</f>
        <v>1</v>
      </c>
      <c r="AT141" s="5" t="b">
        <f>AND(S141&gt;=zakresy_produkcyjne!L$2,S141&lt;=zakresy_produkcyjne!L$3)</f>
        <v>1</v>
      </c>
      <c r="AU141" s="5" t="b">
        <f t="shared" si="28"/>
        <v>0</v>
      </c>
      <c r="AV141" s="5" t="b">
        <f t="shared" si="29"/>
        <v>1</v>
      </c>
      <c r="AW141" s="5" t="b">
        <f t="shared" si="30"/>
        <v>0</v>
      </c>
      <c r="AX141" s="5">
        <f>AJ141*zakresy_produkcyjne!B$4+AK141*zakresy_produkcyjne!C$4+AL141*zakresy_produkcyjne!D$4+AM141*zakresy_produkcyjne!E$4+AN141*zakresy_produkcyjne!F$4+AO141*zakresy_produkcyjne!G$4+AP141*zakresy_produkcyjne!H$4+AQ141*zakresy_produkcyjne!I$4+AR141*zakresy_produkcyjne!J$4+AS141*zakresy_produkcyjne!K$4+AT141*zakresy_produkcyjne!L$4</f>
        <v>55</v>
      </c>
      <c r="BE141" s="5">
        <v>58</v>
      </c>
      <c r="BK141" s="5">
        <f t="shared" si="31"/>
        <v>950</v>
      </c>
      <c r="BL141" s="5">
        <f t="shared" si="32"/>
        <v>677</v>
      </c>
      <c r="BM141" s="5">
        <f t="shared" si="33"/>
        <v>7.7</v>
      </c>
      <c r="BN141" s="5">
        <f t="shared" si="34"/>
        <v>309.60000000000002</v>
      </c>
      <c r="BO141" s="5">
        <f t="shared" si="35"/>
        <v>82.5</v>
      </c>
      <c r="BP141" s="5">
        <f t="shared" si="36"/>
        <v>950</v>
      </c>
      <c r="BQ141" s="5" t="e">
        <f>IF(T141&lt;&gt;"",POWER((#REF!*R141+#REF!)-T141,2))</f>
        <v>#REF!</v>
      </c>
    </row>
    <row r="142" spans="1:69" ht="13.9" customHeight="1" x14ac:dyDescent="0.25">
      <c r="A142" s="104">
        <v>3.07</v>
      </c>
      <c r="B142" s="104">
        <v>2.15</v>
      </c>
      <c r="C142" s="104">
        <f t="shared" si="37"/>
        <v>3.793333333333333</v>
      </c>
      <c r="D142" s="104">
        <v>0.26</v>
      </c>
      <c r="E142" s="105">
        <v>3.8381818181818197E-2</v>
      </c>
      <c r="F142" s="104">
        <v>1.6</v>
      </c>
      <c r="G142" s="104">
        <v>1.5</v>
      </c>
      <c r="H142" s="106">
        <v>0</v>
      </c>
      <c r="I142" s="104">
        <v>0.01</v>
      </c>
      <c r="J142" s="104">
        <v>0.02</v>
      </c>
      <c r="K142" s="106">
        <v>0</v>
      </c>
      <c r="L142" s="104">
        <v>0.04</v>
      </c>
      <c r="M142" s="106">
        <v>0</v>
      </c>
      <c r="N142" s="106">
        <v>0</v>
      </c>
      <c r="O142" s="106">
        <v>0</v>
      </c>
      <c r="P142" s="107">
        <v>900</v>
      </c>
      <c r="Q142" s="107">
        <v>120</v>
      </c>
      <c r="R142" s="107">
        <v>400</v>
      </c>
      <c r="S142" s="107">
        <v>240</v>
      </c>
      <c r="T142" s="107">
        <v>986</v>
      </c>
      <c r="U142" s="107">
        <v>723</v>
      </c>
      <c r="V142" s="107">
        <v>7.1</v>
      </c>
      <c r="W142" s="107">
        <v>324.89999999999998</v>
      </c>
      <c r="X142" s="107"/>
      <c r="Y142" s="107">
        <v>78.400000000000006</v>
      </c>
      <c r="Z142" s="108">
        <v>19</v>
      </c>
      <c r="AA142" s="109"/>
      <c r="AB142" s="109"/>
      <c r="AC142" s="109"/>
      <c r="AD142" s="109"/>
      <c r="AE142" s="109"/>
      <c r="AF142" s="109"/>
      <c r="AG142" s="5" t="b">
        <f t="shared" si="26"/>
        <v>1</v>
      </c>
      <c r="AH142" s="5">
        <v>25</v>
      </c>
      <c r="AI142" s="5">
        <f t="shared" si="27"/>
        <v>1</v>
      </c>
      <c r="AJ142" s="5" t="b">
        <f>AND(A142&gt;=zakresy_produkcyjne!B$2,A142&lt;=zakresy_produkcyjne!B$3)</f>
        <v>0</v>
      </c>
      <c r="AK142" s="5" t="b">
        <f>AND(B142&gt;=zakresy_produkcyjne!C$2,B142&lt;=zakresy_produkcyjne!C$3)</f>
        <v>0</v>
      </c>
      <c r="AL142" s="5" t="b">
        <f>AND(D142&gt;=zakresy_produkcyjne!D$2,D142&lt;=zakresy_produkcyjne!D$3)</f>
        <v>1</v>
      </c>
      <c r="AM142" s="5" t="b">
        <f>AND(E142&gt;=zakresy_produkcyjne!E$2,E142&lt;=zakresy_produkcyjne!E$3)</f>
        <v>1</v>
      </c>
      <c r="AN142" s="5" t="b">
        <f>AND(F142&gt;=zakresy_produkcyjne!F$2,F142&lt;=zakresy_produkcyjne!F$3)</f>
        <v>0</v>
      </c>
      <c r="AO142" s="5" t="b">
        <f>AND(G142&gt;=zakresy_produkcyjne!G$2,G142&lt;=zakresy_produkcyjne!G$3)</f>
        <v>1</v>
      </c>
      <c r="AP142" s="5" t="b">
        <f>AND(H142&gt;=zakresy_produkcyjne!H$2,H142&lt;=zakresy_produkcyjne!H$3)</f>
        <v>1</v>
      </c>
      <c r="AQ142" s="5" t="b">
        <f>AND(P142&gt;=zakresy_produkcyjne!I$2,P142&lt;=zakresy_produkcyjne!I$3)</f>
        <v>1</v>
      </c>
      <c r="AR142" s="5" t="b">
        <f>AND(Q142&gt;=zakresy_produkcyjne!J$2,Q142&lt;=zakresy_produkcyjne!J$3)</f>
        <v>1</v>
      </c>
      <c r="AS142" s="5" t="b">
        <f>AND(R142&gt;=zakresy_produkcyjne!K$2,R142&lt;=zakresy_produkcyjne!K$3)</f>
        <v>1</v>
      </c>
      <c r="AT142" s="5" t="b">
        <f>AND(S142&gt;=zakresy_produkcyjne!L$2,S142&lt;=zakresy_produkcyjne!L$3)</f>
        <v>0</v>
      </c>
      <c r="AU142" s="5" t="b">
        <f t="shared" si="28"/>
        <v>0</v>
      </c>
      <c r="AV142" s="5" t="b">
        <f t="shared" si="29"/>
        <v>0</v>
      </c>
      <c r="AW142" s="5" t="b">
        <f t="shared" si="30"/>
        <v>0</v>
      </c>
      <c r="AX142" s="5">
        <f>AJ142*zakresy_produkcyjne!B$4+AK142*zakresy_produkcyjne!C$4+AL142*zakresy_produkcyjne!D$4+AM142*zakresy_produkcyjne!E$4+AN142*zakresy_produkcyjne!F$4+AO142*zakresy_produkcyjne!G$4+AP142*zakresy_produkcyjne!H$4+AQ142*zakresy_produkcyjne!I$4+AR142*zakresy_produkcyjne!J$4+AS142*zakresy_produkcyjne!K$4+AT142*zakresy_produkcyjne!L$4</f>
        <v>45</v>
      </c>
      <c r="BE142" s="5">
        <v>58</v>
      </c>
      <c r="BK142" s="5">
        <f t="shared" si="31"/>
        <v>986</v>
      </c>
      <c r="BL142" s="5">
        <f t="shared" si="32"/>
        <v>723</v>
      </c>
      <c r="BM142" s="5">
        <f t="shared" si="33"/>
        <v>7.1</v>
      </c>
      <c r="BN142" s="5">
        <f t="shared" si="34"/>
        <v>324.89999999999998</v>
      </c>
      <c r="BO142" s="5">
        <f t="shared" si="35"/>
        <v>78.400000000000006</v>
      </c>
      <c r="BP142" s="5">
        <f t="shared" si="36"/>
        <v>986</v>
      </c>
      <c r="BQ142" s="5" t="e">
        <f>IF(T142&lt;&gt;"",POWER((#REF!*R142+#REF!)-T142,2))</f>
        <v>#REF!</v>
      </c>
    </row>
    <row r="143" spans="1:69" ht="13.9" customHeight="1" x14ac:dyDescent="0.25">
      <c r="A143" s="104">
        <v>3.07</v>
      </c>
      <c r="B143" s="104">
        <v>2.15</v>
      </c>
      <c r="C143" s="104">
        <f t="shared" si="37"/>
        <v>3.793333333333333</v>
      </c>
      <c r="D143" s="104">
        <v>0.26</v>
      </c>
      <c r="E143" s="105">
        <v>3.8381818181818197E-2</v>
      </c>
      <c r="F143" s="104">
        <v>1.6</v>
      </c>
      <c r="G143" s="104">
        <v>1.5</v>
      </c>
      <c r="H143" s="106">
        <v>0</v>
      </c>
      <c r="I143" s="104">
        <v>0.01</v>
      </c>
      <c r="J143" s="104">
        <v>0.02</v>
      </c>
      <c r="K143" s="106">
        <v>0</v>
      </c>
      <c r="L143" s="104">
        <v>0.04</v>
      </c>
      <c r="M143" s="106">
        <v>0</v>
      </c>
      <c r="N143" s="106">
        <v>0</v>
      </c>
      <c r="O143" s="106">
        <v>0</v>
      </c>
      <c r="P143" s="107">
        <v>900</v>
      </c>
      <c r="Q143" s="107">
        <v>120</v>
      </c>
      <c r="R143" s="107">
        <v>400</v>
      </c>
      <c r="S143" s="107">
        <v>360</v>
      </c>
      <c r="T143" s="107">
        <v>959</v>
      </c>
      <c r="U143" s="107">
        <v>695</v>
      </c>
      <c r="V143" s="107">
        <v>5.6</v>
      </c>
      <c r="W143" s="107">
        <v>394.2</v>
      </c>
      <c r="X143" s="107"/>
      <c r="Y143" s="107">
        <v>57.8</v>
      </c>
      <c r="Z143" s="108">
        <v>19</v>
      </c>
      <c r="AA143" s="109"/>
      <c r="AB143" s="109"/>
      <c r="AC143" s="109"/>
      <c r="AD143" s="109"/>
      <c r="AE143" s="109"/>
      <c r="AF143" s="109"/>
      <c r="AG143" s="5" t="b">
        <f t="shared" si="26"/>
        <v>1</v>
      </c>
      <c r="AH143" s="5">
        <v>25</v>
      </c>
      <c r="AI143" s="5">
        <f t="shared" si="27"/>
        <v>1</v>
      </c>
      <c r="AJ143" s="5" t="b">
        <f>AND(A143&gt;=zakresy_produkcyjne!B$2,A143&lt;=zakresy_produkcyjne!B$3)</f>
        <v>0</v>
      </c>
      <c r="AK143" s="5" t="b">
        <f>AND(B143&gt;=zakresy_produkcyjne!C$2,B143&lt;=zakresy_produkcyjne!C$3)</f>
        <v>0</v>
      </c>
      <c r="AL143" s="5" t="b">
        <f>AND(D143&gt;=zakresy_produkcyjne!D$2,D143&lt;=zakresy_produkcyjne!D$3)</f>
        <v>1</v>
      </c>
      <c r="AM143" s="5" t="b">
        <f>AND(E143&gt;=zakresy_produkcyjne!E$2,E143&lt;=zakresy_produkcyjne!E$3)</f>
        <v>1</v>
      </c>
      <c r="AN143" s="5" t="b">
        <f>AND(F143&gt;=zakresy_produkcyjne!F$2,F143&lt;=zakresy_produkcyjne!F$3)</f>
        <v>0</v>
      </c>
      <c r="AO143" s="5" t="b">
        <f>AND(G143&gt;=zakresy_produkcyjne!G$2,G143&lt;=zakresy_produkcyjne!G$3)</f>
        <v>1</v>
      </c>
      <c r="AP143" s="5" t="b">
        <f>AND(H143&gt;=zakresy_produkcyjne!H$2,H143&lt;=zakresy_produkcyjne!H$3)</f>
        <v>1</v>
      </c>
      <c r="AQ143" s="5" t="b">
        <f>AND(P143&gt;=zakresy_produkcyjne!I$2,P143&lt;=zakresy_produkcyjne!I$3)</f>
        <v>1</v>
      </c>
      <c r="AR143" s="5" t="b">
        <f>AND(Q143&gt;=zakresy_produkcyjne!J$2,Q143&lt;=zakresy_produkcyjne!J$3)</f>
        <v>1</v>
      </c>
      <c r="AS143" s="5" t="b">
        <f>AND(R143&gt;=zakresy_produkcyjne!K$2,R143&lt;=zakresy_produkcyjne!K$3)</f>
        <v>1</v>
      </c>
      <c r="AT143" s="5" t="b">
        <f>AND(S143&gt;=zakresy_produkcyjne!L$2,S143&lt;=zakresy_produkcyjne!L$3)</f>
        <v>0</v>
      </c>
      <c r="AU143" s="5" t="b">
        <f t="shared" si="28"/>
        <v>0</v>
      </c>
      <c r="AV143" s="5" t="b">
        <f t="shared" si="29"/>
        <v>0</v>
      </c>
      <c r="AW143" s="5" t="b">
        <f t="shared" si="30"/>
        <v>0</v>
      </c>
      <c r="AX143" s="5">
        <f>AJ143*zakresy_produkcyjne!B$4+AK143*zakresy_produkcyjne!C$4+AL143*zakresy_produkcyjne!D$4+AM143*zakresy_produkcyjne!E$4+AN143*zakresy_produkcyjne!F$4+AO143*zakresy_produkcyjne!G$4+AP143*zakresy_produkcyjne!H$4+AQ143*zakresy_produkcyjne!I$4+AR143*zakresy_produkcyjne!J$4+AS143*zakresy_produkcyjne!K$4+AT143*zakresy_produkcyjne!L$4</f>
        <v>45</v>
      </c>
      <c r="BE143" s="5">
        <v>58</v>
      </c>
      <c r="BK143" s="5">
        <f t="shared" si="31"/>
        <v>959</v>
      </c>
      <c r="BL143" s="5">
        <f t="shared" si="32"/>
        <v>695</v>
      </c>
      <c r="BM143" s="5">
        <f t="shared" si="33"/>
        <v>5.6</v>
      </c>
      <c r="BN143" s="5">
        <f t="shared" si="34"/>
        <v>394.2</v>
      </c>
      <c r="BO143" s="5">
        <f t="shared" si="35"/>
        <v>57.8</v>
      </c>
      <c r="BP143" s="5">
        <f t="shared" si="36"/>
        <v>959</v>
      </c>
      <c r="BQ143" s="5" t="e">
        <f>IF(T143&lt;&gt;"",POWER((#REF!*R143+#REF!)-T143,2))</f>
        <v>#REF!</v>
      </c>
    </row>
    <row r="144" spans="1:69" ht="13.9" customHeight="1" x14ac:dyDescent="0.25">
      <c r="A144" s="110">
        <v>3.58</v>
      </c>
      <c r="B144" s="110">
        <v>2.71</v>
      </c>
      <c r="C144" s="110">
        <f t="shared" si="37"/>
        <v>4.4836666666666662</v>
      </c>
      <c r="D144" s="110">
        <v>0.2</v>
      </c>
      <c r="E144" s="110">
        <v>0.04</v>
      </c>
      <c r="F144" s="110">
        <v>0.56000000000000005</v>
      </c>
      <c r="G144" s="110">
        <v>0.92</v>
      </c>
      <c r="H144" s="111">
        <v>0.14000000000000001</v>
      </c>
      <c r="I144" s="110">
        <v>1.7000000000000001E-2</v>
      </c>
      <c r="J144" s="110">
        <v>1E-3</v>
      </c>
      <c r="K144" s="111">
        <v>0</v>
      </c>
      <c r="L144" s="110">
        <v>0</v>
      </c>
      <c r="M144" s="111">
        <v>0</v>
      </c>
      <c r="N144" s="111">
        <v>0</v>
      </c>
      <c r="O144" s="111">
        <v>0</v>
      </c>
      <c r="P144" s="112">
        <v>900</v>
      </c>
      <c r="Q144" s="112">
        <v>120</v>
      </c>
      <c r="R144" s="112">
        <v>360</v>
      </c>
      <c r="S144" s="112">
        <v>120</v>
      </c>
      <c r="T144" s="113"/>
      <c r="U144" s="114"/>
      <c r="V144" s="114"/>
      <c r="W144" s="112">
        <v>292</v>
      </c>
      <c r="X144" s="114"/>
      <c r="Y144" s="115"/>
      <c r="Z144" s="116">
        <v>20</v>
      </c>
      <c r="AA144" s="117"/>
      <c r="AB144" s="117"/>
      <c r="AC144" s="117"/>
      <c r="AD144" s="117"/>
      <c r="AE144" s="117"/>
      <c r="AF144" s="117"/>
      <c r="AG144" s="5" t="b">
        <f t="shared" si="26"/>
        <v>0</v>
      </c>
      <c r="AH144" s="5">
        <v>25</v>
      </c>
      <c r="AI144" s="5">
        <f t="shared" si="27"/>
        <v>1</v>
      </c>
      <c r="AJ144" s="5" t="b">
        <f>AND(A144&gt;=zakresy_produkcyjne!B$2,A144&lt;=zakresy_produkcyjne!B$3)</f>
        <v>1</v>
      </c>
      <c r="AK144" s="5" t="b">
        <f>AND(B144&gt;=zakresy_produkcyjne!C$2,B144&lt;=zakresy_produkcyjne!C$3)</f>
        <v>0</v>
      </c>
      <c r="AL144" s="5" t="b">
        <f>AND(D144&gt;=zakresy_produkcyjne!D$2,D144&lt;=zakresy_produkcyjne!D$3)</f>
        <v>1</v>
      </c>
      <c r="AM144" s="5" t="b">
        <f>AND(E144&gt;=zakresy_produkcyjne!E$2,E144&lt;=zakresy_produkcyjne!E$3)</f>
        <v>1</v>
      </c>
      <c r="AN144" s="5" t="b">
        <f>AND(F144&gt;=zakresy_produkcyjne!F$2,F144&lt;=zakresy_produkcyjne!F$3)</f>
        <v>1</v>
      </c>
      <c r="AO144" s="5" t="b">
        <f>AND(G144&gt;=zakresy_produkcyjne!G$2,G144&lt;=zakresy_produkcyjne!G$3)</f>
        <v>1</v>
      </c>
      <c r="AP144" s="5" t="b">
        <f>AND(H144&gt;=zakresy_produkcyjne!H$2,H144&lt;=zakresy_produkcyjne!H$3)</f>
        <v>1</v>
      </c>
      <c r="AQ144" s="5" t="b">
        <f>AND(P144&gt;=zakresy_produkcyjne!I$2,P144&lt;=zakresy_produkcyjne!I$3)</f>
        <v>1</v>
      </c>
      <c r="AR144" s="5" t="b">
        <f>AND(Q144&gt;=zakresy_produkcyjne!J$2,Q144&lt;=zakresy_produkcyjne!J$3)</f>
        <v>1</v>
      </c>
      <c r="AS144" s="5" t="b">
        <f>AND(R144&gt;=zakresy_produkcyjne!K$2,R144&lt;=zakresy_produkcyjne!K$3)</f>
        <v>1</v>
      </c>
      <c r="AT144" s="5" t="b">
        <f>AND(S144&gt;=zakresy_produkcyjne!L$2,S144&lt;=zakresy_produkcyjne!L$3)</f>
        <v>1</v>
      </c>
      <c r="AU144" s="5" t="b">
        <f t="shared" si="28"/>
        <v>0</v>
      </c>
      <c r="AV144" s="5" t="b">
        <f t="shared" si="29"/>
        <v>1</v>
      </c>
      <c r="AW144" s="5" t="b">
        <f t="shared" si="30"/>
        <v>0</v>
      </c>
      <c r="AX144" s="5">
        <f>AJ144*zakresy_produkcyjne!B$4+AK144*zakresy_produkcyjne!C$4+AL144*zakresy_produkcyjne!D$4+AM144*zakresy_produkcyjne!E$4+AN144*zakresy_produkcyjne!F$4+AO144*zakresy_produkcyjne!G$4+AP144*zakresy_produkcyjne!H$4+AQ144*zakresy_produkcyjne!I$4+AR144*zakresy_produkcyjne!J$4+AS144*zakresy_produkcyjne!K$4+AT144*zakresy_produkcyjne!L$4</f>
        <v>63</v>
      </c>
      <c r="BC144" s="5">
        <v>184</v>
      </c>
      <c r="BE144" s="5">
        <v>223</v>
      </c>
      <c r="BK144" s="5">
        <f t="shared" si="31"/>
        <v>0</v>
      </c>
      <c r="BL144" s="5">
        <f t="shared" si="32"/>
        <v>0</v>
      </c>
      <c r="BM144" s="5">
        <f t="shared" si="33"/>
        <v>0</v>
      </c>
      <c r="BN144" s="5">
        <f t="shared" si="34"/>
        <v>292</v>
      </c>
      <c r="BO144" s="5">
        <f t="shared" si="35"/>
        <v>0</v>
      </c>
      <c r="BP144" s="5">
        <f t="shared" si="36"/>
        <v>0</v>
      </c>
      <c r="BQ144" s="5" t="b">
        <f>IF(T144&lt;&gt;"",POWER((#REF!*R144+#REF!)-T144,2))</f>
        <v>0</v>
      </c>
    </row>
    <row r="145" spans="1:69" ht="13.9" customHeight="1" x14ac:dyDescent="0.25">
      <c r="A145" s="118">
        <v>3.58</v>
      </c>
      <c r="B145" s="118">
        <v>2.27</v>
      </c>
      <c r="C145" s="118">
        <f t="shared" si="37"/>
        <v>4.3493333333333331</v>
      </c>
      <c r="D145" s="118">
        <v>0.12</v>
      </c>
      <c r="E145" s="118">
        <v>3.6999999999999998E-2</v>
      </c>
      <c r="F145" s="118">
        <v>0.5</v>
      </c>
      <c r="G145" s="118">
        <v>0.46</v>
      </c>
      <c r="H145" s="118">
        <v>0</v>
      </c>
      <c r="I145" s="118">
        <v>8.0000000000000002E-3</v>
      </c>
      <c r="J145" s="118">
        <v>3.7999999999999999E-2</v>
      </c>
      <c r="K145" s="118">
        <v>0</v>
      </c>
      <c r="L145" s="118">
        <v>0</v>
      </c>
      <c r="M145" s="118">
        <v>0</v>
      </c>
      <c r="N145" s="118">
        <v>0</v>
      </c>
      <c r="O145" s="118">
        <v>0</v>
      </c>
      <c r="P145" s="118">
        <v>900</v>
      </c>
      <c r="Q145" s="118">
        <v>120</v>
      </c>
      <c r="R145" s="118">
        <v>375</v>
      </c>
      <c r="S145" s="118">
        <v>60</v>
      </c>
      <c r="T145" s="118">
        <v>1033</v>
      </c>
      <c r="U145" s="118">
        <v>805</v>
      </c>
      <c r="V145" s="118">
        <v>4.7699999999999996</v>
      </c>
      <c r="W145" s="118">
        <v>304</v>
      </c>
      <c r="X145" s="118"/>
      <c r="Y145" s="118">
        <v>138</v>
      </c>
      <c r="Z145" s="119">
        <v>22</v>
      </c>
      <c r="AA145" s="120"/>
      <c r="AB145" s="120"/>
      <c r="AC145" s="120"/>
      <c r="AD145" s="120"/>
      <c r="AE145" s="120"/>
      <c r="AF145" s="120"/>
      <c r="AG145" s="5" t="b">
        <f t="shared" si="26"/>
        <v>1</v>
      </c>
      <c r="AH145" s="121">
        <v>34</v>
      </c>
      <c r="AI145" s="5">
        <f t="shared" si="27"/>
        <v>2</v>
      </c>
      <c r="AJ145" s="5" t="b">
        <f>AND(A145&gt;=zakresy_produkcyjne!B$2,A145&lt;=zakresy_produkcyjne!B$3)</f>
        <v>1</v>
      </c>
      <c r="AK145" s="5" t="b">
        <f>AND(B145&gt;=zakresy_produkcyjne!C$2,B145&lt;=zakresy_produkcyjne!C$3)</f>
        <v>0</v>
      </c>
      <c r="AL145" s="5" t="b">
        <f>AND(D145&gt;=zakresy_produkcyjne!D$2,D145&lt;=zakresy_produkcyjne!D$3)</f>
        <v>1</v>
      </c>
      <c r="AM145" s="5" t="b">
        <f>AND(E145&gt;=zakresy_produkcyjne!E$2,E145&lt;=zakresy_produkcyjne!E$3)</f>
        <v>1</v>
      </c>
      <c r="AN145" s="5" t="b">
        <f>AND(F145&gt;=zakresy_produkcyjne!F$2,F145&lt;=zakresy_produkcyjne!F$3)</f>
        <v>1</v>
      </c>
      <c r="AO145" s="5" t="b">
        <f>AND(G145&gt;=zakresy_produkcyjne!G$2,G145&lt;=zakresy_produkcyjne!G$3)</f>
        <v>1</v>
      </c>
      <c r="AP145" s="5" t="b">
        <f>AND(H145&gt;=zakresy_produkcyjne!H$2,H145&lt;=zakresy_produkcyjne!H$3)</f>
        <v>1</v>
      </c>
      <c r="AQ145" s="5" t="b">
        <f>AND(P145&gt;=zakresy_produkcyjne!I$2,P145&lt;=zakresy_produkcyjne!I$3)</f>
        <v>1</v>
      </c>
      <c r="AR145" s="5" t="b">
        <f>AND(Q145&gt;=zakresy_produkcyjne!J$2,Q145&lt;=zakresy_produkcyjne!J$3)</f>
        <v>1</v>
      </c>
      <c r="AS145" s="5" t="b">
        <f>AND(R145&gt;=zakresy_produkcyjne!K$2,R145&lt;=zakresy_produkcyjne!K$3)</f>
        <v>1</v>
      </c>
      <c r="AT145" s="5" t="b">
        <f>AND(S145&gt;=zakresy_produkcyjne!L$2,S145&lt;=zakresy_produkcyjne!L$3)</f>
        <v>1</v>
      </c>
      <c r="AU145" s="5" t="b">
        <f t="shared" si="28"/>
        <v>0</v>
      </c>
      <c r="AV145" s="5" t="b">
        <f t="shared" si="29"/>
        <v>1</v>
      </c>
      <c r="AW145" s="5" t="b">
        <f t="shared" si="30"/>
        <v>0</v>
      </c>
      <c r="AX145" s="5">
        <f>AJ145*zakresy_produkcyjne!B$4+AK145*zakresy_produkcyjne!C$4+AL145*zakresy_produkcyjne!D$4+AM145*zakresy_produkcyjne!E$4+AN145*zakresy_produkcyjne!F$4+AO145*zakresy_produkcyjne!G$4+AP145*zakresy_produkcyjne!H$4+AQ145*zakresy_produkcyjne!I$4+AR145*zakresy_produkcyjne!J$4+AS145*zakresy_produkcyjne!K$4+AT145*zakresy_produkcyjne!L$4</f>
        <v>63</v>
      </c>
      <c r="AZ145" s="5">
        <v>741</v>
      </c>
      <c r="BA145" s="5">
        <v>428</v>
      </c>
      <c r="BB145" s="5">
        <v>4.26</v>
      </c>
      <c r="BC145" s="5" t="e">
        <f ca="1">KONWERTUJ_TWARDOSC(19.9,tabela_twardosci!$C$8:$C$69,tabela_twardosci!$K$8:$K$69)</f>
        <v>#NAME?</v>
      </c>
      <c r="BD145" s="5">
        <v>28</v>
      </c>
      <c r="BE145" s="5">
        <v>100</v>
      </c>
      <c r="BK145" s="5">
        <f t="shared" si="31"/>
        <v>1033</v>
      </c>
      <c r="BL145" s="5">
        <f t="shared" si="32"/>
        <v>805</v>
      </c>
      <c r="BM145" s="5">
        <f t="shared" si="33"/>
        <v>4.7699999999999996</v>
      </c>
      <c r="BN145" s="5">
        <f t="shared" si="34"/>
        <v>304</v>
      </c>
      <c r="BO145" s="5">
        <f t="shared" si="35"/>
        <v>138</v>
      </c>
      <c r="BP145" s="5">
        <f t="shared" si="36"/>
        <v>1033</v>
      </c>
      <c r="BQ145" s="5" t="e">
        <f>IF(T145&lt;&gt;"",POWER((#REF!*R145+#REF!)-T145,2))</f>
        <v>#REF!</v>
      </c>
    </row>
    <row r="146" spans="1:69" ht="13.9" customHeight="1" x14ac:dyDescent="0.25">
      <c r="A146" s="118">
        <v>3.58</v>
      </c>
      <c r="B146" s="118">
        <v>2.27</v>
      </c>
      <c r="C146" s="118">
        <f t="shared" si="37"/>
        <v>4.3493333333333331</v>
      </c>
      <c r="D146" s="118">
        <v>0.12</v>
      </c>
      <c r="E146" s="118">
        <v>3.6999999999999998E-2</v>
      </c>
      <c r="F146" s="118">
        <v>0.5</v>
      </c>
      <c r="G146" s="118">
        <v>0.46</v>
      </c>
      <c r="H146" s="118">
        <v>0</v>
      </c>
      <c r="I146" s="118">
        <v>8.0000000000000002E-3</v>
      </c>
      <c r="J146" s="118">
        <v>3.7999999999999999E-2</v>
      </c>
      <c r="K146" s="118">
        <v>0</v>
      </c>
      <c r="L146" s="118">
        <v>0</v>
      </c>
      <c r="M146" s="118">
        <v>0</v>
      </c>
      <c r="N146" s="118">
        <v>0</v>
      </c>
      <c r="O146" s="118">
        <v>0</v>
      </c>
      <c r="P146" s="118">
        <v>900</v>
      </c>
      <c r="Q146" s="118">
        <v>120</v>
      </c>
      <c r="R146" s="118">
        <v>375</v>
      </c>
      <c r="S146" s="118">
        <v>120</v>
      </c>
      <c r="T146" s="118">
        <v>1023</v>
      </c>
      <c r="U146" s="118">
        <v>823</v>
      </c>
      <c r="V146" s="118">
        <v>5.6</v>
      </c>
      <c r="W146" s="118">
        <v>312.60000000000002</v>
      </c>
      <c r="X146" s="118"/>
      <c r="Y146" s="118">
        <v>132</v>
      </c>
      <c r="Z146" s="119">
        <v>22</v>
      </c>
      <c r="AA146" s="120"/>
      <c r="AB146" s="120"/>
      <c r="AC146" s="120"/>
      <c r="AD146" s="120"/>
      <c r="AE146" s="120"/>
      <c r="AF146" s="120"/>
      <c r="AG146" s="5" t="b">
        <f t="shared" si="26"/>
        <v>1</v>
      </c>
      <c r="AH146" s="121">
        <v>34</v>
      </c>
      <c r="AI146" s="5">
        <f t="shared" si="27"/>
        <v>2</v>
      </c>
      <c r="AJ146" s="5" t="b">
        <f>AND(A146&gt;=zakresy_produkcyjne!B$2,A146&lt;=zakresy_produkcyjne!B$3)</f>
        <v>1</v>
      </c>
      <c r="AK146" s="5" t="b">
        <f>AND(B146&gt;=zakresy_produkcyjne!C$2,B146&lt;=zakresy_produkcyjne!C$3)</f>
        <v>0</v>
      </c>
      <c r="AL146" s="5" t="b">
        <f>AND(D146&gt;=zakresy_produkcyjne!D$2,D146&lt;=zakresy_produkcyjne!D$3)</f>
        <v>1</v>
      </c>
      <c r="AM146" s="5" t="b">
        <f>AND(E146&gt;=zakresy_produkcyjne!E$2,E146&lt;=zakresy_produkcyjne!E$3)</f>
        <v>1</v>
      </c>
      <c r="AN146" s="5" t="b">
        <f>AND(F146&gt;=zakresy_produkcyjne!F$2,F146&lt;=zakresy_produkcyjne!F$3)</f>
        <v>1</v>
      </c>
      <c r="AO146" s="5" t="b">
        <f>AND(G146&gt;=zakresy_produkcyjne!G$2,G146&lt;=zakresy_produkcyjne!G$3)</f>
        <v>1</v>
      </c>
      <c r="AP146" s="5" t="b">
        <f>AND(H146&gt;=zakresy_produkcyjne!H$2,H146&lt;=zakresy_produkcyjne!H$3)</f>
        <v>1</v>
      </c>
      <c r="AQ146" s="5" t="b">
        <f>AND(P146&gt;=zakresy_produkcyjne!I$2,P146&lt;=zakresy_produkcyjne!I$3)</f>
        <v>1</v>
      </c>
      <c r="AR146" s="5" t="b">
        <f>AND(Q146&gt;=zakresy_produkcyjne!J$2,Q146&lt;=zakresy_produkcyjne!J$3)</f>
        <v>1</v>
      </c>
      <c r="AS146" s="5" t="b">
        <f>AND(R146&gt;=zakresy_produkcyjne!K$2,R146&lt;=zakresy_produkcyjne!K$3)</f>
        <v>1</v>
      </c>
      <c r="AT146" s="5" t="b">
        <f>AND(S146&gt;=zakresy_produkcyjne!L$2,S146&lt;=zakresy_produkcyjne!L$3)</f>
        <v>1</v>
      </c>
      <c r="AU146" s="5" t="b">
        <f t="shared" si="28"/>
        <v>0</v>
      </c>
      <c r="AV146" s="5" t="b">
        <f t="shared" si="29"/>
        <v>1</v>
      </c>
      <c r="AW146" s="5" t="b">
        <f t="shared" si="30"/>
        <v>0</v>
      </c>
      <c r="AX146" s="5">
        <f>AJ146*zakresy_produkcyjne!B$4+AK146*zakresy_produkcyjne!C$4+AL146*zakresy_produkcyjne!D$4+AM146*zakresy_produkcyjne!E$4+AN146*zakresy_produkcyjne!F$4+AO146*zakresy_produkcyjne!G$4+AP146*zakresy_produkcyjne!H$4+AQ146*zakresy_produkcyjne!I$4+AR146*zakresy_produkcyjne!J$4+AS146*zakresy_produkcyjne!K$4+AT146*zakresy_produkcyjne!L$4</f>
        <v>63</v>
      </c>
      <c r="AZ146" s="5">
        <v>741</v>
      </c>
      <c r="BA146" s="5">
        <v>428</v>
      </c>
      <c r="BB146" s="5">
        <v>4.26</v>
      </c>
      <c r="BC146" s="5" t="e">
        <f ca="1">KONWERTUJ_TWARDOSC(19.9,tabela_twardosci!$C$8:$C$69,tabela_twardosci!$K$8:$K$69)</f>
        <v>#NAME?</v>
      </c>
      <c r="BD146" s="5">
        <v>28</v>
      </c>
      <c r="BE146" s="5">
        <v>100</v>
      </c>
      <c r="BK146" s="5">
        <f t="shared" si="31"/>
        <v>1023</v>
      </c>
      <c r="BL146" s="5">
        <f t="shared" si="32"/>
        <v>823</v>
      </c>
      <c r="BM146" s="5">
        <f t="shared" si="33"/>
        <v>5.6</v>
      </c>
      <c r="BN146" s="5">
        <f t="shared" si="34"/>
        <v>312.60000000000002</v>
      </c>
      <c r="BO146" s="5">
        <f t="shared" si="35"/>
        <v>132</v>
      </c>
      <c r="BP146" s="5">
        <f t="shared" si="36"/>
        <v>1023</v>
      </c>
      <c r="BQ146" s="5" t="e">
        <f>IF(T146&lt;&gt;"",POWER((#REF!*R146+#REF!)-T146,2))</f>
        <v>#REF!</v>
      </c>
    </row>
    <row r="147" spans="1:69" ht="13.9" customHeight="1" x14ac:dyDescent="0.25">
      <c r="A147" s="118">
        <v>3.58</v>
      </c>
      <c r="B147" s="118">
        <v>2.27</v>
      </c>
      <c r="C147" s="118">
        <f t="shared" si="37"/>
        <v>4.3493333333333331</v>
      </c>
      <c r="D147" s="118">
        <v>0.12</v>
      </c>
      <c r="E147" s="118">
        <v>3.6999999999999998E-2</v>
      </c>
      <c r="F147" s="118">
        <v>0.5</v>
      </c>
      <c r="G147" s="118">
        <v>0.46</v>
      </c>
      <c r="H147" s="118">
        <v>0</v>
      </c>
      <c r="I147" s="118">
        <v>8.0000000000000002E-3</v>
      </c>
      <c r="J147" s="118">
        <v>3.7999999999999999E-2</v>
      </c>
      <c r="K147" s="118">
        <v>0</v>
      </c>
      <c r="L147" s="118">
        <v>0</v>
      </c>
      <c r="M147" s="118">
        <v>0</v>
      </c>
      <c r="N147" s="118">
        <v>0</v>
      </c>
      <c r="O147" s="118">
        <v>0</v>
      </c>
      <c r="P147" s="118">
        <v>900</v>
      </c>
      <c r="Q147" s="118">
        <v>120</v>
      </c>
      <c r="R147" s="118">
        <v>375</v>
      </c>
      <c r="S147" s="118">
        <v>180</v>
      </c>
      <c r="T147" s="118">
        <v>1008</v>
      </c>
      <c r="U147" s="118">
        <v>818</v>
      </c>
      <c r="V147" s="118">
        <v>3.71</v>
      </c>
      <c r="W147" s="118">
        <v>311</v>
      </c>
      <c r="X147" s="118"/>
      <c r="Y147" s="118">
        <v>114</v>
      </c>
      <c r="Z147" s="119">
        <v>22</v>
      </c>
      <c r="AA147" s="120"/>
      <c r="AB147" s="120"/>
      <c r="AC147" s="120"/>
      <c r="AD147" s="120"/>
      <c r="AE147" s="120"/>
      <c r="AF147" s="120"/>
      <c r="AG147" s="5" t="b">
        <f t="shared" si="26"/>
        <v>1</v>
      </c>
      <c r="AH147" s="121">
        <v>34</v>
      </c>
      <c r="AI147" s="5">
        <f t="shared" si="27"/>
        <v>2</v>
      </c>
      <c r="AJ147" s="5" t="b">
        <f>AND(A147&gt;=zakresy_produkcyjne!B$2,A147&lt;=zakresy_produkcyjne!B$3)</f>
        <v>1</v>
      </c>
      <c r="AK147" s="5" t="b">
        <f>AND(B147&gt;=zakresy_produkcyjne!C$2,B147&lt;=zakresy_produkcyjne!C$3)</f>
        <v>0</v>
      </c>
      <c r="AL147" s="5" t="b">
        <f>AND(D147&gt;=zakresy_produkcyjne!D$2,D147&lt;=zakresy_produkcyjne!D$3)</f>
        <v>1</v>
      </c>
      <c r="AM147" s="5" t="b">
        <f>AND(E147&gt;=zakresy_produkcyjne!E$2,E147&lt;=zakresy_produkcyjne!E$3)</f>
        <v>1</v>
      </c>
      <c r="AN147" s="5" t="b">
        <f>AND(F147&gt;=zakresy_produkcyjne!F$2,F147&lt;=zakresy_produkcyjne!F$3)</f>
        <v>1</v>
      </c>
      <c r="AO147" s="5" t="b">
        <f>AND(G147&gt;=zakresy_produkcyjne!G$2,G147&lt;=zakresy_produkcyjne!G$3)</f>
        <v>1</v>
      </c>
      <c r="AP147" s="5" t="b">
        <f>AND(H147&gt;=zakresy_produkcyjne!H$2,H147&lt;=zakresy_produkcyjne!H$3)</f>
        <v>1</v>
      </c>
      <c r="AQ147" s="5" t="b">
        <f>AND(P147&gt;=zakresy_produkcyjne!I$2,P147&lt;=zakresy_produkcyjne!I$3)</f>
        <v>1</v>
      </c>
      <c r="AR147" s="5" t="b">
        <f>AND(Q147&gt;=zakresy_produkcyjne!J$2,Q147&lt;=zakresy_produkcyjne!J$3)</f>
        <v>1</v>
      </c>
      <c r="AS147" s="5" t="b">
        <f>AND(R147&gt;=zakresy_produkcyjne!K$2,R147&lt;=zakresy_produkcyjne!K$3)</f>
        <v>1</v>
      </c>
      <c r="AT147" s="5" t="b">
        <f>AND(S147&gt;=zakresy_produkcyjne!L$2,S147&lt;=zakresy_produkcyjne!L$3)</f>
        <v>1</v>
      </c>
      <c r="AU147" s="5" t="b">
        <f t="shared" si="28"/>
        <v>0</v>
      </c>
      <c r="AV147" s="5" t="b">
        <f t="shared" si="29"/>
        <v>1</v>
      </c>
      <c r="AW147" s="5" t="b">
        <f t="shared" si="30"/>
        <v>0</v>
      </c>
      <c r="AX147" s="5">
        <f>AJ147*zakresy_produkcyjne!B$4+AK147*zakresy_produkcyjne!C$4+AL147*zakresy_produkcyjne!D$4+AM147*zakresy_produkcyjne!E$4+AN147*zakresy_produkcyjne!F$4+AO147*zakresy_produkcyjne!G$4+AP147*zakresy_produkcyjne!H$4+AQ147*zakresy_produkcyjne!I$4+AR147*zakresy_produkcyjne!J$4+AS147*zakresy_produkcyjne!K$4+AT147*zakresy_produkcyjne!L$4</f>
        <v>63</v>
      </c>
      <c r="AZ147" s="5">
        <v>741</v>
      </c>
      <c r="BA147" s="5">
        <v>428</v>
      </c>
      <c r="BB147" s="5">
        <v>4.26</v>
      </c>
      <c r="BC147" s="5" t="e">
        <f ca="1">KONWERTUJ_TWARDOSC(19.9,tabela_twardosci!$C$8:$C$69,tabela_twardosci!$K$8:$K$69)</f>
        <v>#NAME?</v>
      </c>
      <c r="BD147" s="5">
        <v>28</v>
      </c>
      <c r="BE147" s="5">
        <v>100</v>
      </c>
      <c r="BK147" s="5">
        <f t="shared" si="31"/>
        <v>1008</v>
      </c>
      <c r="BL147" s="5">
        <f t="shared" si="32"/>
        <v>818</v>
      </c>
      <c r="BM147" s="5">
        <f t="shared" si="33"/>
        <v>3.71</v>
      </c>
      <c r="BN147" s="5">
        <f t="shared" si="34"/>
        <v>311</v>
      </c>
      <c r="BO147" s="5">
        <f t="shared" si="35"/>
        <v>114</v>
      </c>
      <c r="BP147" s="5">
        <f t="shared" si="36"/>
        <v>1008</v>
      </c>
      <c r="BQ147" s="5" t="e">
        <f>IF(T147&lt;&gt;"",POWER((#REF!*R147+#REF!)-T147,2))</f>
        <v>#REF!</v>
      </c>
    </row>
    <row r="148" spans="1:69" ht="13.9" customHeight="1" x14ac:dyDescent="0.25">
      <c r="A148" s="118">
        <v>3.58</v>
      </c>
      <c r="B148" s="118">
        <v>2.27</v>
      </c>
      <c r="C148" s="118">
        <f t="shared" si="37"/>
        <v>4.3493333333333331</v>
      </c>
      <c r="D148" s="118">
        <v>0.12</v>
      </c>
      <c r="E148" s="118">
        <v>3.6999999999999998E-2</v>
      </c>
      <c r="F148" s="118">
        <v>0.5</v>
      </c>
      <c r="G148" s="118">
        <v>0.46</v>
      </c>
      <c r="H148" s="118">
        <v>0</v>
      </c>
      <c r="I148" s="118">
        <v>8.0000000000000002E-3</v>
      </c>
      <c r="J148" s="118">
        <v>3.7999999999999999E-2</v>
      </c>
      <c r="K148" s="118">
        <v>0</v>
      </c>
      <c r="L148" s="118">
        <v>0</v>
      </c>
      <c r="M148" s="118">
        <v>0</v>
      </c>
      <c r="N148" s="118">
        <v>0</v>
      </c>
      <c r="O148" s="118">
        <v>0</v>
      </c>
      <c r="P148" s="118">
        <v>900</v>
      </c>
      <c r="Q148" s="118">
        <v>120</v>
      </c>
      <c r="R148" s="118">
        <v>350</v>
      </c>
      <c r="S148" s="118">
        <v>60</v>
      </c>
      <c r="T148" s="118">
        <v>1013</v>
      </c>
      <c r="U148" s="118">
        <v>833</v>
      </c>
      <c r="V148" s="118">
        <v>3.09</v>
      </c>
      <c r="W148" s="118">
        <v>319.8</v>
      </c>
      <c r="X148" s="118"/>
      <c r="Y148" s="118">
        <v>133</v>
      </c>
      <c r="Z148" s="119">
        <v>22</v>
      </c>
      <c r="AA148" s="120"/>
      <c r="AB148" s="120"/>
      <c r="AC148" s="120"/>
      <c r="AD148" s="120"/>
      <c r="AE148" s="120"/>
      <c r="AF148" s="120"/>
      <c r="AG148" s="5" t="b">
        <f t="shared" si="26"/>
        <v>1</v>
      </c>
      <c r="AH148" s="121">
        <v>34</v>
      </c>
      <c r="AI148" s="5">
        <f t="shared" si="27"/>
        <v>2</v>
      </c>
      <c r="AJ148" s="5" t="b">
        <f>AND(A148&gt;=zakresy_produkcyjne!B$2,A148&lt;=zakresy_produkcyjne!B$3)</f>
        <v>1</v>
      </c>
      <c r="AK148" s="5" t="b">
        <f>AND(B148&gt;=zakresy_produkcyjne!C$2,B148&lt;=zakresy_produkcyjne!C$3)</f>
        <v>0</v>
      </c>
      <c r="AL148" s="5" t="b">
        <f>AND(D148&gt;=zakresy_produkcyjne!D$2,D148&lt;=zakresy_produkcyjne!D$3)</f>
        <v>1</v>
      </c>
      <c r="AM148" s="5" t="b">
        <f>AND(E148&gt;=zakresy_produkcyjne!E$2,E148&lt;=zakresy_produkcyjne!E$3)</f>
        <v>1</v>
      </c>
      <c r="AN148" s="5" t="b">
        <f>AND(F148&gt;=zakresy_produkcyjne!F$2,F148&lt;=zakresy_produkcyjne!F$3)</f>
        <v>1</v>
      </c>
      <c r="AO148" s="5" t="b">
        <f>AND(G148&gt;=zakresy_produkcyjne!G$2,G148&lt;=zakresy_produkcyjne!G$3)</f>
        <v>1</v>
      </c>
      <c r="AP148" s="5" t="b">
        <f>AND(H148&gt;=zakresy_produkcyjne!H$2,H148&lt;=zakresy_produkcyjne!H$3)</f>
        <v>1</v>
      </c>
      <c r="AQ148" s="5" t="b">
        <f>AND(P148&gt;=zakresy_produkcyjne!I$2,P148&lt;=zakresy_produkcyjne!I$3)</f>
        <v>1</v>
      </c>
      <c r="AR148" s="5" t="b">
        <f>AND(Q148&gt;=zakresy_produkcyjne!J$2,Q148&lt;=zakresy_produkcyjne!J$3)</f>
        <v>1</v>
      </c>
      <c r="AS148" s="5" t="b">
        <f>AND(R148&gt;=zakresy_produkcyjne!K$2,R148&lt;=zakresy_produkcyjne!K$3)</f>
        <v>1</v>
      </c>
      <c r="AT148" s="5" t="b">
        <f>AND(S148&gt;=zakresy_produkcyjne!L$2,S148&lt;=zakresy_produkcyjne!L$3)</f>
        <v>1</v>
      </c>
      <c r="AU148" s="5" t="b">
        <f t="shared" si="28"/>
        <v>0</v>
      </c>
      <c r="AV148" s="5" t="b">
        <f t="shared" si="29"/>
        <v>1</v>
      </c>
      <c r="AW148" s="5" t="b">
        <f t="shared" si="30"/>
        <v>0</v>
      </c>
      <c r="AX148" s="5">
        <f>AJ148*zakresy_produkcyjne!B$4+AK148*zakresy_produkcyjne!C$4+AL148*zakresy_produkcyjne!D$4+AM148*zakresy_produkcyjne!E$4+AN148*zakresy_produkcyjne!F$4+AO148*zakresy_produkcyjne!G$4+AP148*zakresy_produkcyjne!H$4+AQ148*zakresy_produkcyjne!I$4+AR148*zakresy_produkcyjne!J$4+AS148*zakresy_produkcyjne!K$4+AT148*zakresy_produkcyjne!L$4</f>
        <v>63</v>
      </c>
      <c r="AZ148" s="5">
        <v>741</v>
      </c>
      <c r="BA148" s="5">
        <v>428</v>
      </c>
      <c r="BB148" s="5">
        <v>4.26</v>
      </c>
      <c r="BC148" s="5" t="e">
        <f ca="1">KONWERTUJ_TWARDOSC(19.9,tabela_twardosci!$C$8:$C$69,tabela_twardosci!$K$8:$K$69)</f>
        <v>#NAME?</v>
      </c>
      <c r="BD148" s="5">
        <v>28</v>
      </c>
      <c r="BE148" s="5">
        <v>100</v>
      </c>
      <c r="BK148" s="5">
        <f t="shared" si="31"/>
        <v>1013</v>
      </c>
      <c r="BL148" s="5">
        <f t="shared" si="32"/>
        <v>833</v>
      </c>
      <c r="BM148" s="5">
        <f t="shared" si="33"/>
        <v>3.09</v>
      </c>
      <c r="BN148" s="5">
        <f t="shared" si="34"/>
        <v>319.8</v>
      </c>
      <c r="BO148" s="5">
        <f t="shared" si="35"/>
        <v>133</v>
      </c>
      <c r="BP148" s="5">
        <f t="shared" si="36"/>
        <v>1013</v>
      </c>
      <c r="BQ148" s="5" t="e">
        <f>IF(T148&lt;&gt;"",POWER((#REF!*R148+#REF!)-T148,2))</f>
        <v>#REF!</v>
      </c>
    </row>
    <row r="149" spans="1:69" ht="13.9" customHeight="1" x14ac:dyDescent="0.25">
      <c r="A149" s="118">
        <v>3.58</v>
      </c>
      <c r="B149" s="118">
        <v>2.27</v>
      </c>
      <c r="C149" s="118">
        <f t="shared" si="37"/>
        <v>4.3493333333333331</v>
      </c>
      <c r="D149" s="118">
        <v>0.12</v>
      </c>
      <c r="E149" s="118">
        <v>3.6999999999999998E-2</v>
      </c>
      <c r="F149" s="118">
        <v>0.5</v>
      </c>
      <c r="G149" s="118">
        <v>0.46</v>
      </c>
      <c r="H149" s="118">
        <v>0</v>
      </c>
      <c r="I149" s="118">
        <v>8.0000000000000002E-3</v>
      </c>
      <c r="J149" s="118">
        <v>3.7999999999999999E-2</v>
      </c>
      <c r="K149" s="118">
        <v>0</v>
      </c>
      <c r="L149" s="118">
        <v>0</v>
      </c>
      <c r="M149" s="118">
        <v>0</v>
      </c>
      <c r="N149" s="118">
        <v>0</v>
      </c>
      <c r="O149" s="118">
        <v>0</v>
      </c>
      <c r="P149" s="118">
        <v>900</v>
      </c>
      <c r="Q149" s="118">
        <v>120</v>
      </c>
      <c r="R149" s="118">
        <v>350</v>
      </c>
      <c r="S149" s="118">
        <v>120</v>
      </c>
      <c r="T149" s="118">
        <v>1015</v>
      </c>
      <c r="U149" s="118">
        <v>832</v>
      </c>
      <c r="V149" s="118">
        <v>3.73</v>
      </c>
      <c r="W149" s="118">
        <v>324.3</v>
      </c>
      <c r="X149" s="118"/>
      <c r="Y149" s="118">
        <v>142</v>
      </c>
      <c r="Z149" s="119">
        <v>22</v>
      </c>
      <c r="AA149" s="120"/>
      <c r="AB149" s="120"/>
      <c r="AC149" s="120"/>
      <c r="AD149" s="120"/>
      <c r="AE149" s="120"/>
      <c r="AF149" s="120"/>
      <c r="AG149" s="5" t="b">
        <f t="shared" si="26"/>
        <v>1</v>
      </c>
      <c r="AH149" s="121">
        <v>34</v>
      </c>
      <c r="AI149" s="5">
        <f t="shared" si="27"/>
        <v>2</v>
      </c>
      <c r="AJ149" s="5" t="b">
        <f>AND(A149&gt;=zakresy_produkcyjne!B$2,A149&lt;=zakresy_produkcyjne!B$3)</f>
        <v>1</v>
      </c>
      <c r="AK149" s="5" t="b">
        <f>AND(B149&gt;=zakresy_produkcyjne!C$2,B149&lt;=zakresy_produkcyjne!C$3)</f>
        <v>0</v>
      </c>
      <c r="AL149" s="5" t="b">
        <f>AND(D149&gt;=zakresy_produkcyjne!D$2,D149&lt;=zakresy_produkcyjne!D$3)</f>
        <v>1</v>
      </c>
      <c r="AM149" s="5" t="b">
        <f>AND(E149&gt;=zakresy_produkcyjne!E$2,E149&lt;=zakresy_produkcyjne!E$3)</f>
        <v>1</v>
      </c>
      <c r="AN149" s="5" t="b">
        <f>AND(F149&gt;=zakresy_produkcyjne!F$2,F149&lt;=zakresy_produkcyjne!F$3)</f>
        <v>1</v>
      </c>
      <c r="AO149" s="5" t="b">
        <f>AND(G149&gt;=zakresy_produkcyjne!G$2,G149&lt;=zakresy_produkcyjne!G$3)</f>
        <v>1</v>
      </c>
      <c r="AP149" s="5" t="b">
        <f>AND(H149&gt;=zakresy_produkcyjne!H$2,H149&lt;=zakresy_produkcyjne!H$3)</f>
        <v>1</v>
      </c>
      <c r="AQ149" s="5" t="b">
        <f>AND(P149&gt;=zakresy_produkcyjne!I$2,P149&lt;=zakresy_produkcyjne!I$3)</f>
        <v>1</v>
      </c>
      <c r="AR149" s="5" t="b">
        <f>AND(Q149&gt;=zakresy_produkcyjne!J$2,Q149&lt;=zakresy_produkcyjne!J$3)</f>
        <v>1</v>
      </c>
      <c r="AS149" s="5" t="b">
        <f>AND(R149&gt;=zakresy_produkcyjne!K$2,R149&lt;=zakresy_produkcyjne!K$3)</f>
        <v>1</v>
      </c>
      <c r="AT149" s="5" t="b">
        <f>AND(S149&gt;=zakresy_produkcyjne!L$2,S149&lt;=zakresy_produkcyjne!L$3)</f>
        <v>1</v>
      </c>
      <c r="AU149" s="5" t="b">
        <f t="shared" si="28"/>
        <v>0</v>
      </c>
      <c r="AV149" s="5" t="b">
        <f t="shared" si="29"/>
        <v>1</v>
      </c>
      <c r="AW149" s="5" t="b">
        <f t="shared" si="30"/>
        <v>0</v>
      </c>
      <c r="AX149" s="5">
        <f>AJ149*zakresy_produkcyjne!B$4+AK149*zakresy_produkcyjne!C$4+AL149*zakresy_produkcyjne!D$4+AM149*zakresy_produkcyjne!E$4+AN149*zakresy_produkcyjne!F$4+AO149*zakresy_produkcyjne!G$4+AP149*zakresy_produkcyjne!H$4+AQ149*zakresy_produkcyjne!I$4+AR149*zakresy_produkcyjne!J$4+AS149*zakresy_produkcyjne!K$4+AT149*zakresy_produkcyjne!L$4</f>
        <v>63</v>
      </c>
      <c r="AZ149" s="5">
        <v>741</v>
      </c>
      <c r="BA149" s="5">
        <v>428</v>
      </c>
      <c r="BB149" s="5">
        <v>4.26</v>
      </c>
      <c r="BC149" s="5" t="e">
        <f ca="1">KONWERTUJ_TWARDOSC(19.9,tabela_twardosci!$C$8:$C$69,tabela_twardosci!$K$8:$K$69)</f>
        <v>#NAME?</v>
      </c>
      <c r="BD149" s="5">
        <v>28</v>
      </c>
      <c r="BE149" s="5">
        <v>100</v>
      </c>
      <c r="BK149" s="5">
        <f t="shared" si="31"/>
        <v>1015</v>
      </c>
      <c r="BL149" s="5">
        <f t="shared" si="32"/>
        <v>832</v>
      </c>
      <c r="BM149" s="5">
        <f t="shared" si="33"/>
        <v>3.73</v>
      </c>
      <c r="BN149" s="5">
        <f t="shared" si="34"/>
        <v>324.3</v>
      </c>
      <c r="BO149" s="5">
        <f t="shared" si="35"/>
        <v>142</v>
      </c>
      <c r="BP149" s="5">
        <f t="shared" si="36"/>
        <v>1015</v>
      </c>
      <c r="BQ149" s="5" t="e">
        <f>IF(T149&lt;&gt;"",POWER((#REF!*R149+#REF!)-T149,2))</f>
        <v>#REF!</v>
      </c>
    </row>
    <row r="150" spans="1:69" ht="13.9" customHeight="1" x14ac:dyDescent="0.25">
      <c r="A150" s="118">
        <v>3.58</v>
      </c>
      <c r="B150" s="118">
        <v>2.27</v>
      </c>
      <c r="C150" s="118">
        <f t="shared" si="37"/>
        <v>4.3493333333333331</v>
      </c>
      <c r="D150" s="118">
        <v>0.12</v>
      </c>
      <c r="E150" s="118">
        <v>3.6999999999999998E-2</v>
      </c>
      <c r="F150" s="118">
        <v>0.5</v>
      </c>
      <c r="G150" s="118">
        <v>0.46</v>
      </c>
      <c r="H150" s="118">
        <v>0</v>
      </c>
      <c r="I150" s="118">
        <v>8.0000000000000002E-3</v>
      </c>
      <c r="J150" s="118">
        <v>3.7999999999999999E-2</v>
      </c>
      <c r="K150" s="118">
        <v>0</v>
      </c>
      <c r="L150" s="118">
        <v>0</v>
      </c>
      <c r="M150" s="118">
        <v>0</v>
      </c>
      <c r="N150" s="118">
        <v>0</v>
      </c>
      <c r="O150" s="118">
        <v>0</v>
      </c>
      <c r="P150" s="118">
        <v>900</v>
      </c>
      <c r="Q150" s="118">
        <v>120</v>
      </c>
      <c r="R150" s="118">
        <v>350</v>
      </c>
      <c r="S150" s="118">
        <v>180</v>
      </c>
      <c r="T150" s="118">
        <v>1026</v>
      </c>
      <c r="U150" s="118">
        <v>840</v>
      </c>
      <c r="V150" s="118">
        <v>3.68</v>
      </c>
      <c r="W150" s="118">
        <v>305</v>
      </c>
      <c r="X150" s="118"/>
      <c r="Y150" s="118">
        <v>103</v>
      </c>
      <c r="Z150" s="119">
        <v>22</v>
      </c>
      <c r="AA150" s="120"/>
      <c r="AB150" s="120"/>
      <c r="AC150" s="120"/>
      <c r="AD150" s="120"/>
      <c r="AE150" s="120"/>
      <c r="AF150" s="120"/>
      <c r="AG150" s="5" t="b">
        <f t="shared" si="26"/>
        <v>1</v>
      </c>
      <c r="AH150" s="121">
        <v>34</v>
      </c>
      <c r="AI150" s="5">
        <f t="shared" si="27"/>
        <v>2</v>
      </c>
      <c r="AJ150" s="5" t="b">
        <f>AND(A150&gt;=zakresy_produkcyjne!B$2,A150&lt;=zakresy_produkcyjne!B$3)</f>
        <v>1</v>
      </c>
      <c r="AK150" s="5" t="b">
        <f>AND(B150&gt;=zakresy_produkcyjne!C$2,B150&lt;=zakresy_produkcyjne!C$3)</f>
        <v>0</v>
      </c>
      <c r="AL150" s="5" t="b">
        <f>AND(D150&gt;=zakresy_produkcyjne!D$2,D150&lt;=zakresy_produkcyjne!D$3)</f>
        <v>1</v>
      </c>
      <c r="AM150" s="5" t="b">
        <f>AND(E150&gt;=zakresy_produkcyjne!E$2,E150&lt;=zakresy_produkcyjne!E$3)</f>
        <v>1</v>
      </c>
      <c r="AN150" s="5" t="b">
        <f>AND(F150&gt;=zakresy_produkcyjne!F$2,F150&lt;=zakresy_produkcyjne!F$3)</f>
        <v>1</v>
      </c>
      <c r="AO150" s="5" t="b">
        <f>AND(G150&gt;=zakresy_produkcyjne!G$2,G150&lt;=zakresy_produkcyjne!G$3)</f>
        <v>1</v>
      </c>
      <c r="AP150" s="5" t="b">
        <f>AND(H150&gt;=zakresy_produkcyjne!H$2,H150&lt;=zakresy_produkcyjne!H$3)</f>
        <v>1</v>
      </c>
      <c r="AQ150" s="5" t="b">
        <f>AND(P150&gt;=zakresy_produkcyjne!I$2,P150&lt;=zakresy_produkcyjne!I$3)</f>
        <v>1</v>
      </c>
      <c r="AR150" s="5" t="b">
        <f>AND(Q150&gt;=zakresy_produkcyjne!J$2,Q150&lt;=zakresy_produkcyjne!J$3)</f>
        <v>1</v>
      </c>
      <c r="AS150" s="5" t="b">
        <f>AND(R150&gt;=zakresy_produkcyjne!K$2,R150&lt;=zakresy_produkcyjne!K$3)</f>
        <v>1</v>
      </c>
      <c r="AT150" s="5" t="b">
        <f>AND(S150&gt;=zakresy_produkcyjne!L$2,S150&lt;=zakresy_produkcyjne!L$3)</f>
        <v>1</v>
      </c>
      <c r="AU150" s="5" t="b">
        <f t="shared" si="28"/>
        <v>0</v>
      </c>
      <c r="AV150" s="5" t="b">
        <f t="shared" si="29"/>
        <v>1</v>
      </c>
      <c r="AW150" s="5" t="b">
        <f t="shared" si="30"/>
        <v>0</v>
      </c>
      <c r="AX150" s="5">
        <f>AJ150*zakresy_produkcyjne!B$4+AK150*zakresy_produkcyjne!C$4+AL150*zakresy_produkcyjne!D$4+AM150*zakresy_produkcyjne!E$4+AN150*zakresy_produkcyjne!F$4+AO150*zakresy_produkcyjne!G$4+AP150*zakresy_produkcyjne!H$4+AQ150*zakresy_produkcyjne!I$4+AR150*zakresy_produkcyjne!J$4+AS150*zakresy_produkcyjne!K$4+AT150*zakresy_produkcyjne!L$4</f>
        <v>63</v>
      </c>
      <c r="AZ150" s="5">
        <v>741</v>
      </c>
      <c r="BA150" s="5">
        <v>428</v>
      </c>
      <c r="BB150" s="5">
        <v>4.26</v>
      </c>
      <c r="BC150" s="5" t="e">
        <f ca="1">KONWERTUJ_TWARDOSC(19.9,tabela_twardosci!$C$8:$C$69,tabela_twardosci!$K$8:$K$69)</f>
        <v>#NAME?</v>
      </c>
      <c r="BD150" s="5">
        <v>28</v>
      </c>
      <c r="BE150" s="5">
        <v>100</v>
      </c>
      <c r="BK150" s="5">
        <f t="shared" si="31"/>
        <v>1026</v>
      </c>
      <c r="BL150" s="5">
        <f t="shared" si="32"/>
        <v>840</v>
      </c>
      <c r="BM150" s="5">
        <f t="shared" si="33"/>
        <v>3.68</v>
      </c>
      <c r="BN150" s="5">
        <f t="shared" si="34"/>
        <v>305</v>
      </c>
      <c r="BO150" s="5">
        <f t="shared" si="35"/>
        <v>103</v>
      </c>
      <c r="BP150" s="5">
        <f t="shared" si="36"/>
        <v>1026</v>
      </c>
      <c r="BQ150" s="5" t="e">
        <f>IF(T150&lt;&gt;"",POWER((#REF!*R150+#REF!)-T150,2))</f>
        <v>#REF!</v>
      </c>
    </row>
    <row r="151" spans="1:69" ht="13.9" customHeight="1" x14ac:dyDescent="0.25">
      <c r="A151" s="118">
        <v>3.58</v>
      </c>
      <c r="B151" s="118">
        <v>2.27</v>
      </c>
      <c r="C151" s="118">
        <f t="shared" si="37"/>
        <v>4.3493333333333331</v>
      </c>
      <c r="D151" s="118">
        <v>0.12</v>
      </c>
      <c r="E151" s="118">
        <v>3.6999999999999998E-2</v>
      </c>
      <c r="F151" s="118">
        <v>0.5</v>
      </c>
      <c r="G151" s="118">
        <v>0.46</v>
      </c>
      <c r="H151" s="118">
        <v>0</v>
      </c>
      <c r="I151" s="118">
        <v>8.0000000000000002E-3</v>
      </c>
      <c r="J151" s="118">
        <v>3.7999999999999999E-2</v>
      </c>
      <c r="K151" s="118">
        <v>0</v>
      </c>
      <c r="L151" s="118">
        <v>0</v>
      </c>
      <c r="M151" s="118">
        <v>0</v>
      </c>
      <c r="N151" s="118">
        <v>0</v>
      </c>
      <c r="O151" s="118">
        <v>0</v>
      </c>
      <c r="P151" s="118">
        <v>900</v>
      </c>
      <c r="Q151" s="118">
        <v>120</v>
      </c>
      <c r="R151" s="118">
        <v>325</v>
      </c>
      <c r="S151" s="118">
        <v>60</v>
      </c>
      <c r="T151" s="118">
        <v>1241</v>
      </c>
      <c r="U151" s="118">
        <v>1010</v>
      </c>
      <c r="V151" s="118">
        <v>2.23</v>
      </c>
      <c r="W151" s="118">
        <v>368</v>
      </c>
      <c r="X151" s="118"/>
      <c r="Y151" s="118">
        <v>108</v>
      </c>
      <c r="Z151" s="119">
        <v>22</v>
      </c>
      <c r="AA151" s="120"/>
      <c r="AB151" s="120"/>
      <c r="AC151" s="120"/>
      <c r="AD151" s="120"/>
      <c r="AE151" s="120"/>
      <c r="AF151" s="120"/>
      <c r="AG151" s="5" t="b">
        <f t="shared" si="26"/>
        <v>1</v>
      </c>
      <c r="AH151" s="121">
        <v>34</v>
      </c>
      <c r="AI151" s="5">
        <f t="shared" si="27"/>
        <v>2</v>
      </c>
      <c r="AJ151" s="5" t="b">
        <f>AND(A151&gt;=zakresy_produkcyjne!B$2,A151&lt;=zakresy_produkcyjne!B$3)</f>
        <v>1</v>
      </c>
      <c r="AK151" s="5" t="b">
        <f>AND(B151&gt;=zakresy_produkcyjne!C$2,B151&lt;=zakresy_produkcyjne!C$3)</f>
        <v>0</v>
      </c>
      <c r="AL151" s="5" t="b">
        <f>AND(D151&gt;=zakresy_produkcyjne!D$2,D151&lt;=zakresy_produkcyjne!D$3)</f>
        <v>1</v>
      </c>
      <c r="AM151" s="5" t="b">
        <f>AND(E151&gt;=zakresy_produkcyjne!E$2,E151&lt;=zakresy_produkcyjne!E$3)</f>
        <v>1</v>
      </c>
      <c r="AN151" s="5" t="b">
        <f>AND(F151&gt;=zakresy_produkcyjne!F$2,F151&lt;=zakresy_produkcyjne!F$3)</f>
        <v>1</v>
      </c>
      <c r="AO151" s="5" t="b">
        <f>AND(G151&gt;=zakresy_produkcyjne!G$2,G151&lt;=zakresy_produkcyjne!G$3)</f>
        <v>1</v>
      </c>
      <c r="AP151" s="5" t="b">
        <f>AND(H151&gt;=zakresy_produkcyjne!H$2,H151&lt;=zakresy_produkcyjne!H$3)</f>
        <v>1</v>
      </c>
      <c r="AQ151" s="5" t="b">
        <f>AND(P151&gt;=zakresy_produkcyjne!I$2,P151&lt;=zakresy_produkcyjne!I$3)</f>
        <v>1</v>
      </c>
      <c r="AR151" s="5" t="b">
        <f>AND(Q151&gt;=zakresy_produkcyjne!J$2,Q151&lt;=zakresy_produkcyjne!J$3)</f>
        <v>1</v>
      </c>
      <c r="AS151" s="5" t="b">
        <f>AND(R151&gt;=zakresy_produkcyjne!K$2,R151&lt;=zakresy_produkcyjne!K$3)</f>
        <v>1</v>
      </c>
      <c r="AT151" s="5" t="b">
        <f>AND(S151&gt;=zakresy_produkcyjne!L$2,S151&lt;=zakresy_produkcyjne!L$3)</f>
        <v>1</v>
      </c>
      <c r="AU151" s="5" t="b">
        <f t="shared" si="28"/>
        <v>0</v>
      </c>
      <c r="AV151" s="5" t="b">
        <f t="shared" si="29"/>
        <v>1</v>
      </c>
      <c r="AW151" s="5" t="b">
        <f t="shared" si="30"/>
        <v>0</v>
      </c>
      <c r="AX151" s="5">
        <f>AJ151*zakresy_produkcyjne!B$4+AK151*zakresy_produkcyjne!C$4+AL151*zakresy_produkcyjne!D$4+AM151*zakresy_produkcyjne!E$4+AN151*zakresy_produkcyjne!F$4+AO151*zakresy_produkcyjne!G$4+AP151*zakresy_produkcyjne!H$4+AQ151*zakresy_produkcyjne!I$4+AR151*zakresy_produkcyjne!J$4+AS151*zakresy_produkcyjne!K$4+AT151*zakresy_produkcyjne!L$4</f>
        <v>63</v>
      </c>
      <c r="AZ151" s="5">
        <v>741</v>
      </c>
      <c r="BA151" s="5">
        <v>428</v>
      </c>
      <c r="BB151" s="5">
        <v>4.26</v>
      </c>
      <c r="BC151" s="5" t="e">
        <f ca="1">KONWERTUJ_TWARDOSC(19.9,tabela_twardosci!$C$8:$C$69,tabela_twardosci!$K$8:$K$69)</f>
        <v>#NAME?</v>
      </c>
      <c r="BD151" s="5">
        <v>28</v>
      </c>
      <c r="BE151" s="5">
        <v>100</v>
      </c>
      <c r="BK151" s="5">
        <f t="shared" si="31"/>
        <v>1241</v>
      </c>
      <c r="BL151" s="5">
        <f t="shared" si="32"/>
        <v>1010</v>
      </c>
      <c r="BM151" s="5">
        <f t="shared" si="33"/>
        <v>2.23</v>
      </c>
      <c r="BN151" s="5">
        <f t="shared" si="34"/>
        <v>368</v>
      </c>
      <c r="BO151" s="5">
        <f t="shared" si="35"/>
        <v>108</v>
      </c>
      <c r="BP151" s="5">
        <f t="shared" si="36"/>
        <v>1241</v>
      </c>
      <c r="BQ151" s="5" t="e">
        <f>IF(T151&lt;&gt;"",POWER((#REF!*R151+#REF!)-T151,2))</f>
        <v>#REF!</v>
      </c>
    </row>
    <row r="152" spans="1:69" ht="13.9" customHeight="1" x14ac:dyDescent="0.25">
      <c r="A152" s="118">
        <v>3.58</v>
      </c>
      <c r="B152" s="118">
        <v>2.27</v>
      </c>
      <c r="C152" s="118">
        <f t="shared" si="37"/>
        <v>4.3493333333333331</v>
      </c>
      <c r="D152" s="118">
        <v>0.12</v>
      </c>
      <c r="E152" s="118">
        <v>3.6999999999999998E-2</v>
      </c>
      <c r="F152" s="118">
        <v>0.5</v>
      </c>
      <c r="G152" s="118">
        <v>0.46</v>
      </c>
      <c r="H152" s="118">
        <v>0</v>
      </c>
      <c r="I152" s="118">
        <v>8.0000000000000002E-3</v>
      </c>
      <c r="J152" s="118">
        <v>3.7999999999999999E-2</v>
      </c>
      <c r="K152" s="118">
        <v>0</v>
      </c>
      <c r="L152" s="118">
        <v>0</v>
      </c>
      <c r="M152" s="118">
        <v>0</v>
      </c>
      <c r="N152" s="118">
        <v>0</v>
      </c>
      <c r="O152" s="118">
        <v>0</v>
      </c>
      <c r="P152" s="118">
        <v>900</v>
      </c>
      <c r="Q152" s="118">
        <v>120</v>
      </c>
      <c r="R152" s="118">
        <v>325</v>
      </c>
      <c r="S152" s="118">
        <v>120</v>
      </c>
      <c r="T152" s="118">
        <v>1245</v>
      </c>
      <c r="U152" s="118">
        <v>1023</v>
      </c>
      <c r="V152" s="118">
        <v>2.06</v>
      </c>
      <c r="W152" s="118">
        <v>362</v>
      </c>
      <c r="X152" s="118"/>
      <c r="Y152" s="118">
        <v>89</v>
      </c>
      <c r="Z152" s="119">
        <v>22</v>
      </c>
      <c r="AA152" s="120"/>
      <c r="AB152" s="120"/>
      <c r="AC152" s="120"/>
      <c r="AD152" s="120"/>
      <c r="AE152" s="120"/>
      <c r="AF152" s="120"/>
      <c r="AG152" s="5" t="b">
        <f t="shared" si="26"/>
        <v>1</v>
      </c>
      <c r="AH152" s="121">
        <v>34</v>
      </c>
      <c r="AI152" s="5">
        <f t="shared" si="27"/>
        <v>2</v>
      </c>
      <c r="AJ152" s="5" t="b">
        <f>AND(A152&gt;=zakresy_produkcyjne!B$2,A152&lt;=zakresy_produkcyjne!B$3)</f>
        <v>1</v>
      </c>
      <c r="AK152" s="5" t="b">
        <f>AND(B152&gt;=zakresy_produkcyjne!C$2,B152&lt;=zakresy_produkcyjne!C$3)</f>
        <v>0</v>
      </c>
      <c r="AL152" s="5" t="b">
        <f>AND(D152&gt;=zakresy_produkcyjne!D$2,D152&lt;=zakresy_produkcyjne!D$3)</f>
        <v>1</v>
      </c>
      <c r="AM152" s="5" t="b">
        <f>AND(E152&gt;=zakresy_produkcyjne!E$2,E152&lt;=zakresy_produkcyjne!E$3)</f>
        <v>1</v>
      </c>
      <c r="AN152" s="5" t="b">
        <f>AND(F152&gt;=zakresy_produkcyjne!F$2,F152&lt;=zakresy_produkcyjne!F$3)</f>
        <v>1</v>
      </c>
      <c r="AO152" s="5" t="b">
        <f>AND(G152&gt;=zakresy_produkcyjne!G$2,G152&lt;=zakresy_produkcyjne!G$3)</f>
        <v>1</v>
      </c>
      <c r="AP152" s="5" t="b">
        <f>AND(H152&gt;=zakresy_produkcyjne!H$2,H152&lt;=zakresy_produkcyjne!H$3)</f>
        <v>1</v>
      </c>
      <c r="AQ152" s="5" t="b">
        <f>AND(P152&gt;=zakresy_produkcyjne!I$2,P152&lt;=zakresy_produkcyjne!I$3)</f>
        <v>1</v>
      </c>
      <c r="AR152" s="5" t="b">
        <f>AND(Q152&gt;=zakresy_produkcyjne!J$2,Q152&lt;=zakresy_produkcyjne!J$3)</f>
        <v>1</v>
      </c>
      <c r="AS152" s="5" t="b">
        <f>AND(R152&gt;=zakresy_produkcyjne!K$2,R152&lt;=zakresy_produkcyjne!K$3)</f>
        <v>1</v>
      </c>
      <c r="AT152" s="5" t="b">
        <f>AND(S152&gt;=zakresy_produkcyjne!L$2,S152&lt;=zakresy_produkcyjne!L$3)</f>
        <v>1</v>
      </c>
      <c r="AU152" s="5" t="b">
        <f t="shared" si="28"/>
        <v>0</v>
      </c>
      <c r="AV152" s="5" t="b">
        <f t="shared" si="29"/>
        <v>1</v>
      </c>
      <c r="AW152" s="5" t="b">
        <f t="shared" si="30"/>
        <v>0</v>
      </c>
      <c r="AX152" s="5">
        <f>AJ152*zakresy_produkcyjne!B$4+AK152*zakresy_produkcyjne!C$4+AL152*zakresy_produkcyjne!D$4+AM152*zakresy_produkcyjne!E$4+AN152*zakresy_produkcyjne!F$4+AO152*zakresy_produkcyjne!G$4+AP152*zakresy_produkcyjne!H$4+AQ152*zakresy_produkcyjne!I$4+AR152*zakresy_produkcyjne!J$4+AS152*zakresy_produkcyjne!K$4+AT152*zakresy_produkcyjne!L$4</f>
        <v>63</v>
      </c>
      <c r="AZ152" s="5">
        <v>741</v>
      </c>
      <c r="BA152" s="5">
        <v>428</v>
      </c>
      <c r="BB152" s="5">
        <v>4.26</v>
      </c>
      <c r="BC152" s="5" t="e">
        <f ca="1">KONWERTUJ_TWARDOSC(19.9,tabela_twardosci!$C$8:$C$69,tabela_twardosci!$K$8:$K$69)</f>
        <v>#NAME?</v>
      </c>
      <c r="BD152" s="5">
        <v>28</v>
      </c>
      <c r="BE152" s="5">
        <v>100</v>
      </c>
      <c r="BK152" s="5">
        <f t="shared" si="31"/>
        <v>1245</v>
      </c>
      <c r="BL152" s="5">
        <f t="shared" si="32"/>
        <v>1023</v>
      </c>
      <c r="BM152" s="5">
        <f t="shared" si="33"/>
        <v>2.06</v>
      </c>
      <c r="BN152" s="5">
        <f t="shared" si="34"/>
        <v>362</v>
      </c>
      <c r="BO152" s="5">
        <f t="shared" si="35"/>
        <v>89</v>
      </c>
      <c r="BP152" s="5">
        <f t="shared" si="36"/>
        <v>1245</v>
      </c>
      <c r="BQ152" s="5" t="e">
        <f>IF(T152&lt;&gt;"",POWER((#REF!*R152+#REF!)-T152,2))</f>
        <v>#REF!</v>
      </c>
    </row>
    <row r="153" spans="1:69" ht="13.9" customHeight="1" x14ac:dyDescent="0.25">
      <c r="A153" s="118">
        <v>3.58</v>
      </c>
      <c r="B153" s="118">
        <v>2.27</v>
      </c>
      <c r="C153" s="118">
        <f t="shared" si="37"/>
        <v>4.3493333333333331</v>
      </c>
      <c r="D153" s="118">
        <v>0.12</v>
      </c>
      <c r="E153" s="118">
        <v>3.6999999999999998E-2</v>
      </c>
      <c r="F153" s="118">
        <v>0.5</v>
      </c>
      <c r="G153" s="118">
        <v>0.46</v>
      </c>
      <c r="H153" s="118">
        <v>0</v>
      </c>
      <c r="I153" s="118">
        <v>8.0000000000000002E-3</v>
      </c>
      <c r="J153" s="118">
        <v>3.7999999999999999E-2</v>
      </c>
      <c r="K153" s="118">
        <v>0</v>
      </c>
      <c r="L153" s="118">
        <v>0</v>
      </c>
      <c r="M153" s="118">
        <v>0</v>
      </c>
      <c r="N153" s="118">
        <v>0</v>
      </c>
      <c r="O153" s="118">
        <v>0</v>
      </c>
      <c r="P153" s="118">
        <v>900</v>
      </c>
      <c r="Q153" s="118">
        <v>120</v>
      </c>
      <c r="R153" s="118">
        <v>325</v>
      </c>
      <c r="S153" s="118">
        <v>180</v>
      </c>
      <c r="T153" s="118">
        <v>1281</v>
      </c>
      <c r="U153" s="118">
        <v>1041</v>
      </c>
      <c r="V153" s="118">
        <v>3.66</v>
      </c>
      <c r="W153" s="118">
        <v>369</v>
      </c>
      <c r="X153" s="118"/>
      <c r="Y153" s="118">
        <v>106</v>
      </c>
      <c r="Z153" s="119">
        <v>22</v>
      </c>
      <c r="AA153" s="120"/>
      <c r="AB153" s="120"/>
      <c r="AC153" s="120"/>
      <c r="AD153" s="120"/>
      <c r="AE153" s="120"/>
      <c r="AF153" s="120"/>
      <c r="AG153" s="5" t="b">
        <f t="shared" si="26"/>
        <v>1</v>
      </c>
      <c r="AH153" s="121">
        <v>34</v>
      </c>
      <c r="AI153" s="5">
        <f t="shared" si="27"/>
        <v>2</v>
      </c>
      <c r="AJ153" s="5" t="b">
        <f>AND(A153&gt;=zakresy_produkcyjne!B$2,A153&lt;=zakresy_produkcyjne!B$3)</f>
        <v>1</v>
      </c>
      <c r="AK153" s="5" t="b">
        <f>AND(B153&gt;=zakresy_produkcyjne!C$2,B153&lt;=zakresy_produkcyjne!C$3)</f>
        <v>0</v>
      </c>
      <c r="AL153" s="5" t="b">
        <f>AND(D153&gt;=zakresy_produkcyjne!D$2,D153&lt;=zakresy_produkcyjne!D$3)</f>
        <v>1</v>
      </c>
      <c r="AM153" s="5" t="b">
        <f>AND(E153&gt;=zakresy_produkcyjne!E$2,E153&lt;=zakresy_produkcyjne!E$3)</f>
        <v>1</v>
      </c>
      <c r="AN153" s="5" t="b">
        <f>AND(F153&gt;=zakresy_produkcyjne!F$2,F153&lt;=zakresy_produkcyjne!F$3)</f>
        <v>1</v>
      </c>
      <c r="AO153" s="5" t="b">
        <f>AND(G153&gt;=zakresy_produkcyjne!G$2,G153&lt;=zakresy_produkcyjne!G$3)</f>
        <v>1</v>
      </c>
      <c r="AP153" s="5" t="b">
        <f>AND(H153&gt;=zakresy_produkcyjne!H$2,H153&lt;=zakresy_produkcyjne!H$3)</f>
        <v>1</v>
      </c>
      <c r="AQ153" s="5" t="b">
        <f>AND(P153&gt;=zakresy_produkcyjne!I$2,P153&lt;=zakresy_produkcyjne!I$3)</f>
        <v>1</v>
      </c>
      <c r="AR153" s="5" t="b">
        <f>AND(Q153&gt;=zakresy_produkcyjne!J$2,Q153&lt;=zakresy_produkcyjne!J$3)</f>
        <v>1</v>
      </c>
      <c r="AS153" s="5" t="b">
        <f>AND(R153&gt;=zakresy_produkcyjne!K$2,R153&lt;=zakresy_produkcyjne!K$3)</f>
        <v>1</v>
      </c>
      <c r="AT153" s="5" t="b">
        <f>AND(S153&gt;=zakresy_produkcyjne!L$2,S153&lt;=zakresy_produkcyjne!L$3)</f>
        <v>1</v>
      </c>
      <c r="AU153" s="5" t="b">
        <f t="shared" si="28"/>
        <v>0</v>
      </c>
      <c r="AV153" s="5" t="b">
        <f t="shared" si="29"/>
        <v>1</v>
      </c>
      <c r="AW153" s="5" t="b">
        <f t="shared" si="30"/>
        <v>0</v>
      </c>
      <c r="AX153" s="5">
        <f>AJ153*zakresy_produkcyjne!B$4+AK153*zakresy_produkcyjne!C$4+AL153*zakresy_produkcyjne!D$4+AM153*zakresy_produkcyjne!E$4+AN153*zakresy_produkcyjne!F$4+AO153*zakresy_produkcyjne!G$4+AP153*zakresy_produkcyjne!H$4+AQ153*zakresy_produkcyjne!I$4+AR153*zakresy_produkcyjne!J$4+AS153*zakresy_produkcyjne!K$4+AT153*zakresy_produkcyjne!L$4</f>
        <v>63</v>
      </c>
      <c r="AZ153" s="5">
        <v>741</v>
      </c>
      <c r="BA153" s="5">
        <v>428</v>
      </c>
      <c r="BB153" s="5">
        <v>4.26</v>
      </c>
      <c r="BC153" s="5" t="e">
        <f ca="1">KONWERTUJ_TWARDOSC(19.9,tabela_twardosci!$C$8:$C$69,tabela_twardosci!$K$8:$K$69)</f>
        <v>#NAME?</v>
      </c>
      <c r="BD153" s="5">
        <v>28</v>
      </c>
      <c r="BE153" s="5">
        <v>100</v>
      </c>
      <c r="BK153" s="5">
        <f t="shared" si="31"/>
        <v>1281</v>
      </c>
      <c r="BL153" s="5">
        <f t="shared" si="32"/>
        <v>1041</v>
      </c>
      <c r="BM153" s="5">
        <f t="shared" si="33"/>
        <v>3.66</v>
      </c>
      <c r="BN153" s="5">
        <f t="shared" si="34"/>
        <v>369</v>
      </c>
      <c r="BO153" s="5">
        <f t="shared" si="35"/>
        <v>106</v>
      </c>
      <c r="BP153" s="5">
        <f t="shared" si="36"/>
        <v>1281</v>
      </c>
      <c r="BQ153" s="5" t="e">
        <f>IF(T153&lt;&gt;"",POWER((#REF!*R153+#REF!)-T153,2))</f>
        <v>#REF!</v>
      </c>
    </row>
    <row r="154" spans="1:69" ht="13.9" customHeight="1" x14ac:dyDescent="0.25">
      <c r="A154" s="118">
        <v>3.58</v>
      </c>
      <c r="B154" s="118">
        <v>2.27</v>
      </c>
      <c r="C154" s="118">
        <f t="shared" si="37"/>
        <v>4.3493333333333331</v>
      </c>
      <c r="D154" s="118">
        <v>0.12</v>
      </c>
      <c r="E154" s="118">
        <v>3.6999999999999998E-2</v>
      </c>
      <c r="F154" s="118">
        <v>0.5</v>
      </c>
      <c r="G154" s="118">
        <v>0.46</v>
      </c>
      <c r="H154" s="118">
        <v>0</v>
      </c>
      <c r="I154" s="118">
        <v>8.0000000000000002E-3</v>
      </c>
      <c r="J154" s="118">
        <v>3.7999999999999999E-2</v>
      </c>
      <c r="K154" s="118">
        <v>0</v>
      </c>
      <c r="L154" s="118">
        <v>0</v>
      </c>
      <c r="M154" s="118">
        <v>0</v>
      </c>
      <c r="N154" s="118">
        <v>0</v>
      </c>
      <c r="O154" s="118">
        <v>0</v>
      </c>
      <c r="P154" s="118">
        <v>900</v>
      </c>
      <c r="Q154" s="118">
        <v>120</v>
      </c>
      <c r="R154" s="118">
        <v>300</v>
      </c>
      <c r="S154" s="118">
        <v>60</v>
      </c>
      <c r="T154" s="118">
        <v>1481</v>
      </c>
      <c r="U154" s="118">
        <v>1188</v>
      </c>
      <c r="V154" s="118">
        <v>1.46</v>
      </c>
      <c r="W154" s="118">
        <v>431</v>
      </c>
      <c r="X154" s="118"/>
      <c r="Y154" s="118">
        <v>63</v>
      </c>
      <c r="Z154" s="119">
        <v>22</v>
      </c>
      <c r="AA154" s="120"/>
      <c r="AB154" s="120"/>
      <c r="AC154" s="120"/>
      <c r="AD154" s="120"/>
      <c r="AE154" s="120"/>
      <c r="AF154" s="120"/>
      <c r="AG154" s="5" t="b">
        <f t="shared" si="26"/>
        <v>1</v>
      </c>
      <c r="AH154" s="121">
        <v>34</v>
      </c>
      <c r="AI154" s="5">
        <f t="shared" si="27"/>
        <v>2</v>
      </c>
      <c r="AJ154" s="5" t="b">
        <f>AND(A154&gt;=zakresy_produkcyjne!B$2,A154&lt;=zakresy_produkcyjne!B$3)</f>
        <v>1</v>
      </c>
      <c r="AK154" s="5" t="b">
        <f>AND(B154&gt;=zakresy_produkcyjne!C$2,B154&lt;=zakresy_produkcyjne!C$3)</f>
        <v>0</v>
      </c>
      <c r="AL154" s="5" t="b">
        <f>AND(D154&gt;=zakresy_produkcyjne!D$2,D154&lt;=zakresy_produkcyjne!D$3)</f>
        <v>1</v>
      </c>
      <c r="AM154" s="5" t="b">
        <f>AND(E154&gt;=zakresy_produkcyjne!E$2,E154&lt;=zakresy_produkcyjne!E$3)</f>
        <v>1</v>
      </c>
      <c r="AN154" s="5" t="b">
        <f>AND(F154&gt;=zakresy_produkcyjne!F$2,F154&lt;=zakresy_produkcyjne!F$3)</f>
        <v>1</v>
      </c>
      <c r="AO154" s="5" t="b">
        <f>AND(G154&gt;=zakresy_produkcyjne!G$2,G154&lt;=zakresy_produkcyjne!G$3)</f>
        <v>1</v>
      </c>
      <c r="AP154" s="5" t="b">
        <f>AND(H154&gt;=zakresy_produkcyjne!H$2,H154&lt;=zakresy_produkcyjne!H$3)</f>
        <v>1</v>
      </c>
      <c r="AQ154" s="5" t="b">
        <f>AND(P154&gt;=zakresy_produkcyjne!I$2,P154&lt;=zakresy_produkcyjne!I$3)</f>
        <v>1</v>
      </c>
      <c r="AR154" s="5" t="b">
        <f>AND(Q154&gt;=zakresy_produkcyjne!J$2,Q154&lt;=zakresy_produkcyjne!J$3)</f>
        <v>1</v>
      </c>
      <c r="AS154" s="5" t="b">
        <f>AND(R154&gt;=zakresy_produkcyjne!K$2,R154&lt;=zakresy_produkcyjne!K$3)</f>
        <v>1</v>
      </c>
      <c r="AT154" s="5" t="b">
        <f>AND(S154&gt;=zakresy_produkcyjne!L$2,S154&lt;=zakresy_produkcyjne!L$3)</f>
        <v>1</v>
      </c>
      <c r="AU154" s="5" t="b">
        <f t="shared" si="28"/>
        <v>0</v>
      </c>
      <c r="AV154" s="5" t="b">
        <f t="shared" si="29"/>
        <v>1</v>
      </c>
      <c r="AW154" s="5" t="b">
        <f t="shared" si="30"/>
        <v>0</v>
      </c>
      <c r="AX154" s="5">
        <f>AJ154*zakresy_produkcyjne!B$4+AK154*zakresy_produkcyjne!C$4+AL154*zakresy_produkcyjne!D$4+AM154*zakresy_produkcyjne!E$4+AN154*zakresy_produkcyjne!F$4+AO154*zakresy_produkcyjne!G$4+AP154*zakresy_produkcyjne!H$4+AQ154*zakresy_produkcyjne!I$4+AR154*zakresy_produkcyjne!J$4+AS154*zakresy_produkcyjne!K$4+AT154*zakresy_produkcyjne!L$4</f>
        <v>63</v>
      </c>
      <c r="AZ154" s="5">
        <v>741</v>
      </c>
      <c r="BA154" s="5">
        <v>428</v>
      </c>
      <c r="BB154" s="5">
        <v>4.26</v>
      </c>
      <c r="BC154" s="5" t="e">
        <f ca="1">KONWERTUJ_TWARDOSC(19.9,tabela_twardosci!$C$8:$C$69,tabela_twardosci!$K$8:$K$69)</f>
        <v>#NAME?</v>
      </c>
      <c r="BD154" s="5">
        <v>28</v>
      </c>
      <c r="BE154" s="5">
        <v>100</v>
      </c>
      <c r="BK154" s="5">
        <f t="shared" si="31"/>
        <v>1481</v>
      </c>
      <c r="BL154" s="5">
        <f t="shared" si="32"/>
        <v>1188</v>
      </c>
      <c r="BM154" s="5">
        <f t="shared" si="33"/>
        <v>1.46</v>
      </c>
      <c r="BN154" s="5">
        <f t="shared" si="34"/>
        <v>431</v>
      </c>
      <c r="BO154" s="5">
        <f t="shared" si="35"/>
        <v>63</v>
      </c>
      <c r="BP154" s="5">
        <f t="shared" si="36"/>
        <v>1481</v>
      </c>
      <c r="BQ154" s="5" t="e">
        <f>IF(T154&lt;&gt;"",POWER((#REF!*R154+#REF!)-T154,2))</f>
        <v>#REF!</v>
      </c>
    </row>
    <row r="155" spans="1:69" ht="13.9" customHeight="1" x14ac:dyDescent="0.25">
      <c r="A155" s="118">
        <v>3.58</v>
      </c>
      <c r="B155" s="118">
        <v>2.27</v>
      </c>
      <c r="C155" s="118">
        <f t="shared" si="37"/>
        <v>4.3493333333333331</v>
      </c>
      <c r="D155" s="118">
        <v>0.12</v>
      </c>
      <c r="E155" s="118">
        <v>3.6999999999999998E-2</v>
      </c>
      <c r="F155" s="118">
        <v>0.5</v>
      </c>
      <c r="G155" s="118">
        <v>0.46</v>
      </c>
      <c r="H155" s="118">
        <v>0</v>
      </c>
      <c r="I155" s="118">
        <v>8.0000000000000002E-3</v>
      </c>
      <c r="J155" s="118">
        <v>3.7999999999999999E-2</v>
      </c>
      <c r="K155" s="118">
        <v>0</v>
      </c>
      <c r="L155" s="118">
        <v>0</v>
      </c>
      <c r="M155" s="118">
        <v>0</v>
      </c>
      <c r="N155" s="118">
        <v>0</v>
      </c>
      <c r="O155" s="118">
        <v>0</v>
      </c>
      <c r="P155" s="118">
        <v>900</v>
      </c>
      <c r="Q155" s="118">
        <v>120</v>
      </c>
      <c r="R155" s="118">
        <v>300</v>
      </c>
      <c r="S155" s="118">
        <v>120</v>
      </c>
      <c r="T155" s="118">
        <v>1491</v>
      </c>
      <c r="U155" s="118">
        <v>1240</v>
      </c>
      <c r="V155" s="118">
        <v>1.27</v>
      </c>
      <c r="W155" s="118">
        <v>430</v>
      </c>
      <c r="X155" s="118"/>
      <c r="Y155" s="118">
        <v>53</v>
      </c>
      <c r="Z155" s="119">
        <v>22</v>
      </c>
      <c r="AA155" s="120"/>
      <c r="AB155" s="120"/>
      <c r="AC155" s="120"/>
      <c r="AD155" s="120"/>
      <c r="AE155" s="120"/>
      <c r="AF155" s="120"/>
      <c r="AG155" s="5" t="b">
        <f t="shared" si="26"/>
        <v>1</v>
      </c>
      <c r="AH155" s="121">
        <v>34</v>
      </c>
      <c r="AI155" s="5">
        <f t="shared" si="27"/>
        <v>2</v>
      </c>
      <c r="AJ155" s="5" t="b">
        <f>AND(A155&gt;=zakresy_produkcyjne!B$2,A155&lt;=zakresy_produkcyjne!B$3)</f>
        <v>1</v>
      </c>
      <c r="AK155" s="5" t="b">
        <f>AND(B155&gt;=zakresy_produkcyjne!C$2,B155&lt;=zakresy_produkcyjne!C$3)</f>
        <v>0</v>
      </c>
      <c r="AL155" s="5" t="b">
        <f>AND(D155&gt;=zakresy_produkcyjne!D$2,D155&lt;=zakresy_produkcyjne!D$3)</f>
        <v>1</v>
      </c>
      <c r="AM155" s="5" t="b">
        <f>AND(E155&gt;=zakresy_produkcyjne!E$2,E155&lt;=zakresy_produkcyjne!E$3)</f>
        <v>1</v>
      </c>
      <c r="AN155" s="5" t="b">
        <f>AND(F155&gt;=zakresy_produkcyjne!F$2,F155&lt;=zakresy_produkcyjne!F$3)</f>
        <v>1</v>
      </c>
      <c r="AO155" s="5" t="b">
        <f>AND(G155&gt;=zakresy_produkcyjne!G$2,G155&lt;=zakresy_produkcyjne!G$3)</f>
        <v>1</v>
      </c>
      <c r="AP155" s="5" t="b">
        <f>AND(H155&gt;=zakresy_produkcyjne!H$2,H155&lt;=zakresy_produkcyjne!H$3)</f>
        <v>1</v>
      </c>
      <c r="AQ155" s="5" t="b">
        <f>AND(P155&gt;=zakresy_produkcyjne!I$2,P155&lt;=zakresy_produkcyjne!I$3)</f>
        <v>1</v>
      </c>
      <c r="AR155" s="5" t="b">
        <f>AND(Q155&gt;=zakresy_produkcyjne!J$2,Q155&lt;=zakresy_produkcyjne!J$3)</f>
        <v>1</v>
      </c>
      <c r="AS155" s="5" t="b">
        <f>AND(R155&gt;=zakresy_produkcyjne!K$2,R155&lt;=zakresy_produkcyjne!K$3)</f>
        <v>1</v>
      </c>
      <c r="AT155" s="5" t="b">
        <f>AND(S155&gt;=zakresy_produkcyjne!L$2,S155&lt;=zakresy_produkcyjne!L$3)</f>
        <v>1</v>
      </c>
      <c r="AU155" s="5" t="b">
        <f t="shared" si="28"/>
        <v>0</v>
      </c>
      <c r="AV155" s="5" t="b">
        <f t="shared" si="29"/>
        <v>1</v>
      </c>
      <c r="AW155" s="5" t="b">
        <f t="shared" si="30"/>
        <v>0</v>
      </c>
      <c r="AX155" s="5">
        <f>AJ155*zakresy_produkcyjne!B$4+AK155*zakresy_produkcyjne!C$4+AL155*zakresy_produkcyjne!D$4+AM155*zakresy_produkcyjne!E$4+AN155*zakresy_produkcyjne!F$4+AO155*zakresy_produkcyjne!G$4+AP155*zakresy_produkcyjne!H$4+AQ155*zakresy_produkcyjne!I$4+AR155*zakresy_produkcyjne!J$4+AS155*zakresy_produkcyjne!K$4+AT155*zakresy_produkcyjne!L$4</f>
        <v>63</v>
      </c>
      <c r="AZ155" s="5">
        <v>741</v>
      </c>
      <c r="BA155" s="5">
        <v>428</v>
      </c>
      <c r="BB155" s="5">
        <v>4.26</v>
      </c>
      <c r="BC155" s="5" t="e">
        <f ca="1">KONWERTUJ_TWARDOSC(19.9,tabela_twardosci!$C$8:$C$69,tabela_twardosci!$K$8:$K$69)</f>
        <v>#NAME?</v>
      </c>
      <c r="BD155" s="5">
        <v>28</v>
      </c>
      <c r="BE155" s="5">
        <v>100</v>
      </c>
      <c r="BK155" s="5">
        <f t="shared" si="31"/>
        <v>1491</v>
      </c>
      <c r="BL155" s="5">
        <f t="shared" si="32"/>
        <v>1240</v>
      </c>
      <c r="BM155" s="5">
        <f t="shared" si="33"/>
        <v>1.27</v>
      </c>
      <c r="BN155" s="5">
        <f t="shared" si="34"/>
        <v>430</v>
      </c>
      <c r="BO155" s="5">
        <f t="shared" si="35"/>
        <v>53</v>
      </c>
      <c r="BP155" s="5">
        <f t="shared" si="36"/>
        <v>1491</v>
      </c>
      <c r="BQ155" s="5" t="e">
        <f>IF(T155&lt;&gt;"",POWER((#REF!*R155+#REF!)-T155,2))</f>
        <v>#REF!</v>
      </c>
    </row>
    <row r="156" spans="1:69" ht="13.9" customHeight="1" x14ac:dyDescent="0.25">
      <c r="A156" s="118">
        <v>3.58</v>
      </c>
      <c r="B156" s="118">
        <v>2.27</v>
      </c>
      <c r="C156" s="118">
        <f t="shared" si="37"/>
        <v>4.3493333333333331</v>
      </c>
      <c r="D156" s="118">
        <v>0.12</v>
      </c>
      <c r="E156" s="118">
        <v>3.6999999999999998E-2</v>
      </c>
      <c r="F156" s="118">
        <v>0.5</v>
      </c>
      <c r="G156" s="118">
        <v>0.46</v>
      </c>
      <c r="H156" s="118">
        <v>0</v>
      </c>
      <c r="I156" s="118">
        <v>8.0000000000000002E-3</v>
      </c>
      <c r="J156" s="118">
        <v>3.7999999999999999E-2</v>
      </c>
      <c r="K156" s="118">
        <v>0</v>
      </c>
      <c r="L156" s="118">
        <v>0</v>
      </c>
      <c r="M156" s="118">
        <v>0</v>
      </c>
      <c r="N156" s="118">
        <v>0</v>
      </c>
      <c r="O156" s="118">
        <v>0</v>
      </c>
      <c r="P156" s="118">
        <v>900</v>
      </c>
      <c r="Q156" s="118">
        <v>120</v>
      </c>
      <c r="R156" s="118">
        <v>300</v>
      </c>
      <c r="S156" s="118">
        <v>180</v>
      </c>
      <c r="T156" s="118">
        <v>1509</v>
      </c>
      <c r="U156" s="118">
        <v>1272</v>
      </c>
      <c r="V156" s="118">
        <v>1.33</v>
      </c>
      <c r="W156" s="118">
        <v>424.3</v>
      </c>
      <c r="X156" s="118"/>
      <c r="Y156" s="118">
        <v>43</v>
      </c>
      <c r="Z156" s="119">
        <v>22</v>
      </c>
      <c r="AA156" s="120"/>
      <c r="AB156" s="120"/>
      <c r="AC156" s="120"/>
      <c r="AD156" s="120"/>
      <c r="AE156" s="120"/>
      <c r="AF156" s="120"/>
      <c r="AG156" s="5" t="b">
        <f t="shared" si="26"/>
        <v>1</v>
      </c>
      <c r="AH156" s="121">
        <v>34</v>
      </c>
      <c r="AI156" s="5">
        <f t="shared" si="27"/>
        <v>2</v>
      </c>
      <c r="AJ156" s="5" t="b">
        <f>AND(A156&gt;=zakresy_produkcyjne!B$2,A156&lt;=zakresy_produkcyjne!B$3)</f>
        <v>1</v>
      </c>
      <c r="AK156" s="5" t="b">
        <f>AND(B156&gt;=zakresy_produkcyjne!C$2,B156&lt;=zakresy_produkcyjne!C$3)</f>
        <v>0</v>
      </c>
      <c r="AL156" s="5" t="b">
        <f>AND(D156&gt;=zakresy_produkcyjne!D$2,D156&lt;=zakresy_produkcyjne!D$3)</f>
        <v>1</v>
      </c>
      <c r="AM156" s="5" t="b">
        <f>AND(E156&gt;=zakresy_produkcyjne!E$2,E156&lt;=zakresy_produkcyjne!E$3)</f>
        <v>1</v>
      </c>
      <c r="AN156" s="5" t="b">
        <f>AND(F156&gt;=zakresy_produkcyjne!F$2,F156&lt;=zakresy_produkcyjne!F$3)</f>
        <v>1</v>
      </c>
      <c r="AO156" s="5" t="b">
        <f>AND(G156&gt;=zakresy_produkcyjne!G$2,G156&lt;=zakresy_produkcyjne!G$3)</f>
        <v>1</v>
      </c>
      <c r="AP156" s="5" t="b">
        <f>AND(H156&gt;=zakresy_produkcyjne!H$2,H156&lt;=zakresy_produkcyjne!H$3)</f>
        <v>1</v>
      </c>
      <c r="AQ156" s="5" t="b">
        <f>AND(P156&gt;=zakresy_produkcyjne!I$2,P156&lt;=zakresy_produkcyjne!I$3)</f>
        <v>1</v>
      </c>
      <c r="AR156" s="5" t="b">
        <f>AND(Q156&gt;=zakresy_produkcyjne!J$2,Q156&lt;=zakresy_produkcyjne!J$3)</f>
        <v>1</v>
      </c>
      <c r="AS156" s="5" t="b">
        <f>AND(R156&gt;=zakresy_produkcyjne!K$2,R156&lt;=zakresy_produkcyjne!K$3)</f>
        <v>1</v>
      </c>
      <c r="AT156" s="5" t="b">
        <f>AND(S156&gt;=zakresy_produkcyjne!L$2,S156&lt;=zakresy_produkcyjne!L$3)</f>
        <v>1</v>
      </c>
      <c r="AU156" s="5" t="b">
        <f t="shared" si="28"/>
        <v>0</v>
      </c>
      <c r="AV156" s="5" t="b">
        <f t="shared" si="29"/>
        <v>1</v>
      </c>
      <c r="AW156" s="5" t="b">
        <f t="shared" si="30"/>
        <v>0</v>
      </c>
      <c r="AX156" s="5">
        <f>AJ156*zakresy_produkcyjne!B$4+AK156*zakresy_produkcyjne!C$4+AL156*zakresy_produkcyjne!D$4+AM156*zakresy_produkcyjne!E$4+AN156*zakresy_produkcyjne!F$4+AO156*zakresy_produkcyjne!G$4+AP156*zakresy_produkcyjne!H$4+AQ156*zakresy_produkcyjne!I$4+AR156*zakresy_produkcyjne!J$4+AS156*zakresy_produkcyjne!K$4+AT156*zakresy_produkcyjne!L$4</f>
        <v>63</v>
      </c>
      <c r="AZ156" s="5">
        <v>741</v>
      </c>
      <c r="BA156" s="5">
        <v>428</v>
      </c>
      <c r="BB156" s="5">
        <v>4.26</v>
      </c>
      <c r="BC156" s="5" t="e">
        <f ca="1">KONWERTUJ_TWARDOSC(19.9,tabela_twardosci!$C$8:$C$69,tabela_twardosci!$K$8:$K$69)</f>
        <v>#NAME?</v>
      </c>
      <c r="BD156" s="5">
        <v>28</v>
      </c>
      <c r="BE156" s="5">
        <v>100</v>
      </c>
      <c r="BK156" s="5">
        <f t="shared" si="31"/>
        <v>1509</v>
      </c>
      <c r="BL156" s="5">
        <f t="shared" si="32"/>
        <v>1272</v>
      </c>
      <c r="BM156" s="5">
        <f t="shared" si="33"/>
        <v>1.33</v>
      </c>
      <c r="BN156" s="5">
        <f t="shared" si="34"/>
        <v>424.3</v>
      </c>
      <c r="BO156" s="5">
        <f t="shared" si="35"/>
        <v>43</v>
      </c>
      <c r="BP156" s="5">
        <f t="shared" si="36"/>
        <v>1509</v>
      </c>
      <c r="BQ156" s="5" t="e">
        <f>IF(T156&lt;&gt;"",POWER((#REF!*R156+#REF!)-T156,2))</f>
        <v>#REF!</v>
      </c>
    </row>
    <row r="157" spans="1:69" ht="13.9" customHeight="1" x14ac:dyDescent="0.25">
      <c r="A157" s="118">
        <v>3.62</v>
      </c>
      <c r="B157" s="118">
        <v>2.48</v>
      </c>
      <c r="C157" s="118">
        <f t="shared" si="37"/>
        <v>4.4550000000000001</v>
      </c>
      <c r="D157" s="118">
        <v>0.16</v>
      </c>
      <c r="E157" s="118">
        <v>4.4999999999999998E-2</v>
      </c>
      <c r="F157" s="118">
        <v>0.45</v>
      </c>
      <c r="G157" s="118">
        <v>0.43</v>
      </c>
      <c r="H157" s="118">
        <v>0</v>
      </c>
      <c r="I157" s="118">
        <v>8.9999999999999993E-3</v>
      </c>
      <c r="J157" s="118">
        <v>2.5000000000000001E-2</v>
      </c>
      <c r="K157" s="118">
        <v>0</v>
      </c>
      <c r="L157" s="118">
        <v>0</v>
      </c>
      <c r="M157" s="118">
        <v>0</v>
      </c>
      <c r="N157" s="118">
        <v>0</v>
      </c>
      <c r="O157" s="118">
        <v>0</v>
      </c>
      <c r="P157" s="118">
        <v>900</v>
      </c>
      <c r="Q157" s="118">
        <v>90</v>
      </c>
      <c r="R157" s="118">
        <v>300</v>
      </c>
      <c r="S157" s="118">
        <v>60</v>
      </c>
      <c r="T157" s="118">
        <v>1388</v>
      </c>
      <c r="U157" s="118">
        <v>1235</v>
      </c>
      <c r="V157" s="118">
        <v>0.56000000000000005</v>
      </c>
      <c r="W157" s="118">
        <v>417.7</v>
      </c>
      <c r="X157" s="118"/>
      <c r="Y157" s="118">
        <v>57</v>
      </c>
      <c r="Z157" s="119">
        <v>22</v>
      </c>
      <c r="AA157" s="120"/>
      <c r="AB157" s="120"/>
      <c r="AC157" s="120"/>
      <c r="AD157" s="120"/>
      <c r="AE157" s="120"/>
      <c r="AF157" s="120"/>
      <c r="AG157" s="5" t="b">
        <f t="shared" si="26"/>
        <v>1</v>
      </c>
      <c r="AH157" s="121">
        <v>34</v>
      </c>
      <c r="AI157" s="5">
        <f t="shared" si="27"/>
        <v>2</v>
      </c>
      <c r="AJ157" s="5" t="b">
        <f>AND(A157&gt;=zakresy_produkcyjne!B$2,A157&lt;=zakresy_produkcyjne!B$3)</f>
        <v>0</v>
      </c>
      <c r="AK157" s="5" t="b">
        <f>AND(B157&gt;=zakresy_produkcyjne!C$2,B157&lt;=zakresy_produkcyjne!C$3)</f>
        <v>1</v>
      </c>
      <c r="AL157" s="5" t="b">
        <f>AND(D157&gt;=zakresy_produkcyjne!D$2,D157&lt;=zakresy_produkcyjne!D$3)</f>
        <v>1</v>
      </c>
      <c r="AM157" s="5" t="b">
        <f>AND(E157&gt;=zakresy_produkcyjne!E$2,E157&lt;=zakresy_produkcyjne!E$3)</f>
        <v>1</v>
      </c>
      <c r="AN157" s="5" t="b">
        <f>AND(F157&gt;=zakresy_produkcyjne!F$2,F157&lt;=zakresy_produkcyjne!F$3)</f>
        <v>1</v>
      </c>
      <c r="AO157" s="5" t="b">
        <f>AND(G157&gt;=zakresy_produkcyjne!G$2,G157&lt;=zakresy_produkcyjne!G$3)</f>
        <v>1</v>
      </c>
      <c r="AP157" s="5" t="b">
        <f>AND(H157&gt;=zakresy_produkcyjne!H$2,H157&lt;=zakresy_produkcyjne!H$3)</f>
        <v>1</v>
      </c>
      <c r="AQ157" s="5" t="b">
        <f>AND(P157&gt;=zakresy_produkcyjne!I$2,P157&lt;=zakresy_produkcyjne!I$3)</f>
        <v>1</v>
      </c>
      <c r="AR157" s="5" t="b">
        <f>AND(Q157&gt;=zakresy_produkcyjne!J$2,Q157&lt;=zakresy_produkcyjne!J$3)</f>
        <v>1</v>
      </c>
      <c r="AS157" s="5" t="b">
        <f>AND(R157&gt;=zakresy_produkcyjne!K$2,R157&lt;=zakresy_produkcyjne!K$3)</f>
        <v>1</v>
      </c>
      <c r="AT157" s="5" t="b">
        <f>AND(S157&gt;=zakresy_produkcyjne!L$2,S157&lt;=zakresy_produkcyjne!L$3)</f>
        <v>1</v>
      </c>
      <c r="AU157" s="5" t="b">
        <f t="shared" si="28"/>
        <v>0</v>
      </c>
      <c r="AV157" s="5" t="b">
        <f t="shared" si="29"/>
        <v>1</v>
      </c>
      <c r="AW157" s="5" t="b">
        <f t="shared" si="30"/>
        <v>0</v>
      </c>
      <c r="AX157" s="5">
        <f>AJ157*zakresy_produkcyjne!B$4+AK157*zakresy_produkcyjne!C$4+AL157*zakresy_produkcyjne!D$4+AM157*zakresy_produkcyjne!E$4+AN157*zakresy_produkcyjne!F$4+AO157*zakresy_produkcyjne!G$4+AP157*zakresy_produkcyjne!H$4+AQ157*zakresy_produkcyjne!I$4+AR157*zakresy_produkcyjne!J$4+AS157*zakresy_produkcyjne!K$4+AT157*zakresy_produkcyjne!L$4</f>
        <v>65</v>
      </c>
      <c r="AZ157" s="5">
        <v>815</v>
      </c>
      <c r="BA157" s="5">
        <v>501</v>
      </c>
      <c r="BB157" s="5">
        <v>4.2699999999999996</v>
      </c>
      <c r="BC157" s="5" t="e">
        <f ca="1">KONWERTUJ_TWARDOSC(22.3,tabela_twardosci!$C$8:$C$69,tabela_twardosci!$K$8:$K$69)</f>
        <v>#NAME?</v>
      </c>
      <c r="BD157" s="5">
        <v>24</v>
      </c>
      <c r="BE157" s="5">
        <v>110</v>
      </c>
      <c r="BK157" s="5">
        <f t="shared" si="31"/>
        <v>1388</v>
      </c>
      <c r="BL157" s="5">
        <f t="shared" si="32"/>
        <v>1235</v>
      </c>
      <c r="BM157" s="5">
        <f t="shared" si="33"/>
        <v>0.56000000000000005</v>
      </c>
      <c r="BN157" s="5">
        <f t="shared" si="34"/>
        <v>417.7</v>
      </c>
      <c r="BO157" s="5">
        <f t="shared" si="35"/>
        <v>57</v>
      </c>
      <c r="BP157" s="5">
        <f t="shared" si="36"/>
        <v>1388</v>
      </c>
      <c r="BQ157" s="5" t="e">
        <f>IF(T157&lt;&gt;"",POWER((#REF!*R157+#REF!)-T157,2))</f>
        <v>#REF!</v>
      </c>
    </row>
    <row r="158" spans="1:69" ht="13.9" customHeight="1" x14ac:dyDescent="0.25">
      <c r="A158" s="118">
        <v>3.62</v>
      </c>
      <c r="B158" s="118">
        <v>2.48</v>
      </c>
      <c r="C158" s="118">
        <f t="shared" si="37"/>
        <v>4.4550000000000001</v>
      </c>
      <c r="D158" s="118">
        <v>0.16</v>
      </c>
      <c r="E158" s="118">
        <v>4.4999999999999998E-2</v>
      </c>
      <c r="F158" s="118">
        <v>0.45</v>
      </c>
      <c r="G158" s="118">
        <v>0.43</v>
      </c>
      <c r="H158" s="118">
        <v>0</v>
      </c>
      <c r="I158" s="118">
        <v>8.9999999999999993E-3</v>
      </c>
      <c r="J158" s="118">
        <v>2.5000000000000001E-2</v>
      </c>
      <c r="K158" s="118">
        <v>0</v>
      </c>
      <c r="L158" s="118">
        <v>0</v>
      </c>
      <c r="M158" s="118">
        <v>0</v>
      </c>
      <c r="N158" s="118">
        <v>0</v>
      </c>
      <c r="O158" s="118">
        <v>0</v>
      </c>
      <c r="P158" s="118">
        <v>900</v>
      </c>
      <c r="Q158" s="118">
        <v>90</v>
      </c>
      <c r="R158" s="118">
        <v>300</v>
      </c>
      <c r="S158" s="118">
        <v>120</v>
      </c>
      <c r="T158" s="118">
        <v>1373</v>
      </c>
      <c r="U158" s="118">
        <v>1250</v>
      </c>
      <c r="V158" s="118">
        <v>0.4</v>
      </c>
      <c r="W158" s="118">
        <v>418.8</v>
      </c>
      <c r="X158" s="118"/>
      <c r="Y158" s="118">
        <v>76</v>
      </c>
      <c r="Z158" s="119">
        <v>22</v>
      </c>
      <c r="AA158" s="120"/>
      <c r="AB158" s="120"/>
      <c r="AC158" s="120"/>
      <c r="AD158" s="120"/>
      <c r="AE158" s="120"/>
      <c r="AF158" s="120"/>
      <c r="AG158" s="5" t="b">
        <f t="shared" si="26"/>
        <v>1</v>
      </c>
      <c r="AH158" s="121">
        <v>34</v>
      </c>
      <c r="AI158" s="5">
        <f t="shared" si="27"/>
        <v>2</v>
      </c>
      <c r="AJ158" s="5" t="b">
        <f>AND(A158&gt;=zakresy_produkcyjne!B$2,A158&lt;=zakresy_produkcyjne!B$3)</f>
        <v>0</v>
      </c>
      <c r="AK158" s="5" t="b">
        <f>AND(B158&gt;=zakresy_produkcyjne!C$2,B158&lt;=zakresy_produkcyjne!C$3)</f>
        <v>1</v>
      </c>
      <c r="AL158" s="5" t="b">
        <f>AND(D158&gt;=zakresy_produkcyjne!D$2,D158&lt;=zakresy_produkcyjne!D$3)</f>
        <v>1</v>
      </c>
      <c r="AM158" s="5" t="b">
        <f>AND(E158&gt;=zakresy_produkcyjne!E$2,E158&lt;=zakresy_produkcyjne!E$3)</f>
        <v>1</v>
      </c>
      <c r="AN158" s="5" t="b">
        <f>AND(F158&gt;=zakresy_produkcyjne!F$2,F158&lt;=zakresy_produkcyjne!F$3)</f>
        <v>1</v>
      </c>
      <c r="AO158" s="5" t="b">
        <f>AND(G158&gt;=zakresy_produkcyjne!G$2,G158&lt;=zakresy_produkcyjne!G$3)</f>
        <v>1</v>
      </c>
      <c r="AP158" s="5" t="b">
        <f>AND(H158&gt;=zakresy_produkcyjne!H$2,H158&lt;=zakresy_produkcyjne!H$3)</f>
        <v>1</v>
      </c>
      <c r="AQ158" s="5" t="b">
        <f>AND(P158&gt;=zakresy_produkcyjne!I$2,P158&lt;=zakresy_produkcyjne!I$3)</f>
        <v>1</v>
      </c>
      <c r="AR158" s="5" t="b">
        <f>AND(Q158&gt;=zakresy_produkcyjne!J$2,Q158&lt;=zakresy_produkcyjne!J$3)</f>
        <v>1</v>
      </c>
      <c r="AS158" s="5" t="b">
        <f>AND(R158&gt;=zakresy_produkcyjne!K$2,R158&lt;=zakresy_produkcyjne!K$3)</f>
        <v>1</v>
      </c>
      <c r="AT158" s="5" t="b">
        <f>AND(S158&gt;=zakresy_produkcyjne!L$2,S158&lt;=zakresy_produkcyjne!L$3)</f>
        <v>1</v>
      </c>
      <c r="AU158" s="5" t="b">
        <f t="shared" si="28"/>
        <v>0</v>
      </c>
      <c r="AV158" s="5" t="b">
        <f t="shared" si="29"/>
        <v>1</v>
      </c>
      <c r="AW158" s="5" t="b">
        <f t="shared" si="30"/>
        <v>0</v>
      </c>
      <c r="AX158" s="5">
        <f>AJ158*zakresy_produkcyjne!B$4+AK158*zakresy_produkcyjne!C$4+AL158*zakresy_produkcyjne!D$4+AM158*zakresy_produkcyjne!E$4+AN158*zakresy_produkcyjne!F$4+AO158*zakresy_produkcyjne!G$4+AP158*zakresy_produkcyjne!H$4+AQ158*zakresy_produkcyjne!I$4+AR158*zakresy_produkcyjne!J$4+AS158*zakresy_produkcyjne!K$4+AT158*zakresy_produkcyjne!L$4</f>
        <v>65</v>
      </c>
      <c r="AZ158" s="5">
        <v>815</v>
      </c>
      <c r="BA158" s="5">
        <v>501</v>
      </c>
      <c r="BB158" s="5">
        <v>4.2699999999999996</v>
      </c>
      <c r="BC158" s="5" t="e">
        <f ca="1">KONWERTUJ_TWARDOSC(22.3,tabela_twardosci!$C$8:$C$69,tabela_twardosci!$K$8:$K$69)</f>
        <v>#NAME?</v>
      </c>
      <c r="BD158" s="5">
        <v>24</v>
      </c>
      <c r="BE158" s="5">
        <v>110</v>
      </c>
      <c r="BK158" s="5">
        <f t="shared" si="31"/>
        <v>1373</v>
      </c>
      <c r="BL158" s="5">
        <f t="shared" si="32"/>
        <v>1250</v>
      </c>
      <c r="BM158" s="5">
        <f t="shared" si="33"/>
        <v>0.4</v>
      </c>
      <c r="BN158" s="5">
        <f t="shared" si="34"/>
        <v>418.8</v>
      </c>
      <c r="BO158" s="5">
        <f t="shared" si="35"/>
        <v>76</v>
      </c>
      <c r="BP158" s="5">
        <f t="shared" si="36"/>
        <v>1373</v>
      </c>
      <c r="BQ158" s="5" t="e">
        <f>IF(T158&lt;&gt;"",POWER((#REF!*R158+#REF!)-T158,2))</f>
        <v>#REF!</v>
      </c>
    </row>
    <row r="159" spans="1:69" ht="13.9" customHeight="1" x14ac:dyDescent="0.25">
      <c r="A159" s="118">
        <v>3.62</v>
      </c>
      <c r="B159" s="118">
        <v>2.48</v>
      </c>
      <c r="C159" s="118">
        <f t="shared" si="37"/>
        <v>4.4550000000000001</v>
      </c>
      <c r="D159" s="118">
        <v>0.16</v>
      </c>
      <c r="E159" s="118">
        <v>4.4999999999999998E-2</v>
      </c>
      <c r="F159" s="118">
        <v>0.45</v>
      </c>
      <c r="G159" s="118">
        <v>0.43</v>
      </c>
      <c r="H159" s="118">
        <v>0</v>
      </c>
      <c r="I159" s="118">
        <v>8.9999999999999993E-3</v>
      </c>
      <c r="J159" s="118">
        <v>2.5000000000000001E-2</v>
      </c>
      <c r="K159" s="118">
        <v>0</v>
      </c>
      <c r="L159" s="118">
        <v>0</v>
      </c>
      <c r="M159" s="118">
        <v>0</v>
      </c>
      <c r="N159" s="118">
        <v>0</v>
      </c>
      <c r="O159" s="118">
        <v>0</v>
      </c>
      <c r="P159" s="118">
        <v>900</v>
      </c>
      <c r="Q159" s="118">
        <v>90</v>
      </c>
      <c r="R159" s="118">
        <v>300</v>
      </c>
      <c r="S159" s="118">
        <v>180</v>
      </c>
      <c r="T159" s="118">
        <v>1529</v>
      </c>
      <c r="U159" s="118">
        <v>1268</v>
      </c>
      <c r="V159" s="118">
        <v>1.69</v>
      </c>
      <c r="W159" s="118">
        <v>425.4</v>
      </c>
      <c r="X159" s="118"/>
      <c r="Y159" s="118">
        <v>64</v>
      </c>
      <c r="Z159" s="119">
        <v>22</v>
      </c>
      <c r="AA159" s="120"/>
      <c r="AB159" s="120"/>
      <c r="AC159" s="120"/>
      <c r="AD159" s="120"/>
      <c r="AE159" s="120"/>
      <c r="AF159" s="120"/>
      <c r="AG159" s="5" t="b">
        <f t="shared" si="26"/>
        <v>1</v>
      </c>
      <c r="AH159" s="121">
        <v>34</v>
      </c>
      <c r="AI159" s="5">
        <f t="shared" si="27"/>
        <v>2</v>
      </c>
      <c r="AJ159" s="5" t="b">
        <f>AND(A159&gt;=zakresy_produkcyjne!B$2,A159&lt;=zakresy_produkcyjne!B$3)</f>
        <v>0</v>
      </c>
      <c r="AK159" s="5" t="b">
        <f>AND(B159&gt;=zakresy_produkcyjne!C$2,B159&lt;=zakresy_produkcyjne!C$3)</f>
        <v>1</v>
      </c>
      <c r="AL159" s="5" t="b">
        <f>AND(D159&gt;=zakresy_produkcyjne!D$2,D159&lt;=zakresy_produkcyjne!D$3)</f>
        <v>1</v>
      </c>
      <c r="AM159" s="5" t="b">
        <f>AND(E159&gt;=zakresy_produkcyjne!E$2,E159&lt;=zakresy_produkcyjne!E$3)</f>
        <v>1</v>
      </c>
      <c r="AN159" s="5" t="b">
        <f>AND(F159&gt;=zakresy_produkcyjne!F$2,F159&lt;=zakresy_produkcyjne!F$3)</f>
        <v>1</v>
      </c>
      <c r="AO159" s="5" t="b">
        <f>AND(G159&gt;=zakresy_produkcyjne!G$2,G159&lt;=zakresy_produkcyjne!G$3)</f>
        <v>1</v>
      </c>
      <c r="AP159" s="5" t="b">
        <f>AND(H159&gt;=zakresy_produkcyjne!H$2,H159&lt;=zakresy_produkcyjne!H$3)</f>
        <v>1</v>
      </c>
      <c r="AQ159" s="5" t="b">
        <f>AND(P159&gt;=zakresy_produkcyjne!I$2,P159&lt;=zakresy_produkcyjne!I$3)</f>
        <v>1</v>
      </c>
      <c r="AR159" s="5" t="b">
        <f>AND(Q159&gt;=zakresy_produkcyjne!J$2,Q159&lt;=zakresy_produkcyjne!J$3)</f>
        <v>1</v>
      </c>
      <c r="AS159" s="5" t="b">
        <f>AND(R159&gt;=zakresy_produkcyjne!K$2,R159&lt;=zakresy_produkcyjne!K$3)</f>
        <v>1</v>
      </c>
      <c r="AT159" s="5" t="b">
        <f>AND(S159&gt;=zakresy_produkcyjne!L$2,S159&lt;=zakresy_produkcyjne!L$3)</f>
        <v>1</v>
      </c>
      <c r="AU159" s="5" t="b">
        <f t="shared" si="28"/>
        <v>0</v>
      </c>
      <c r="AV159" s="5" t="b">
        <f t="shared" si="29"/>
        <v>1</v>
      </c>
      <c r="AW159" s="5" t="b">
        <f t="shared" si="30"/>
        <v>0</v>
      </c>
      <c r="AX159" s="5">
        <f>AJ159*zakresy_produkcyjne!B$4+AK159*zakresy_produkcyjne!C$4+AL159*zakresy_produkcyjne!D$4+AM159*zakresy_produkcyjne!E$4+AN159*zakresy_produkcyjne!F$4+AO159*zakresy_produkcyjne!G$4+AP159*zakresy_produkcyjne!H$4+AQ159*zakresy_produkcyjne!I$4+AR159*zakresy_produkcyjne!J$4+AS159*zakresy_produkcyjne!K$4+AT159*zakresy_produkcyjne!L$4</f>
        <v>65</v>
      </c>
      <c r="AZ159" s="5">
        <v>815</v>
      </c>
      <c r="BA159" s="5">
        <v>501</v>
      </c>
      <c r="BB159" s="5">
        <v>4.2699999999999996</v>
      </c>
      <c r="BC159" s="5" t="e">
        <f ca="1">KONWERTUJ_TWARDOSC(22.3,tabela_twardosci!$C$8:$C$69,tabela_twardosci!$K$8:$K$69)</f>
        <v>#NAME?</v>
      </c>
      <c r="BD159" s="5">
        <v>24</v>
      </c>
      <c r="BE159" s="5">
        <v>110</v>
      </c>
      <c r="BK159" s="5">
        <f t="shared" si="31"/>
        <v>1529</v>
      </c>
      <c r="BL159" s="5">
        <f t="shared" si="32"/>
        <v>1268</v>
      </c>
      <c r="BM159" s="5">
        <f t="shared" si="33"/>
        <v>1.69</v>
      </c>
      <c r="BN159" s="5">
        <f t="shared" si="34"/>
        <v>425.4</v>
      </c>
      <c r="BO159" s="5">
        <f t="shared" si="35"/>
        <v>64</v>
      </c>
      <c r="BP159" s="5">
        <f t="shared" si="36"/>
        <v>1529</v>
      </c>
      <c r="BQ159" s="5" t="e">
        <f>IF(T159&lt;&gt;"",POWER((#REF!*R159+#REF!)-T159,2))</f>
        <v>#REF!</v>
      </c>
    </row>
    <row r="160" spans="1:69" ht="13.9" customHeight="1" x14ac:dyDescent="0.25">
      <c r="A160" s="118">
        <v>3.62</v>
      </c>
      <c r="B160" s="118">
        <v>2.48</v>
      </c>
      <c r="C160" s="118">
        <f t="shared" si="37"/>
        <v>4.4550000000000001</v>
      </c>
      <c r="D160" s="118">
        <v>0.16</v>
      </c>
      <c r="E160" s="118">
        <v>4.4999999999999998E-2</v>
      </c>
      <c r="F160" s="118">
        <v>0.45</v>
      </c>
      <c r="G160" s="118">
        <v>0.43</v>
      </c>
      <c r="H160" s="118">
        <v>0</v>
      </c>
      <c r="I160" s="118">
        <v>8.9999999999999993E-3</v>
      </c>
      <c r="J160" s="118">
        <v>2.5000000000000001E-2</v>
      </c>
      <c r="K160" s="118">
        <v>0</v>
      </c>
      <c r="L160" s="118">
        <v>0</v>
      </c>
      <c r="M160" s="118">
        <v>0</v>
      </c>
      <c r="N160" s="118">
        <v>0</v>
      </c>
      <c r="O160" s="118">
        <v>0</v>
      </c>
      <c r="P160" s="118">
        <v>900</v>
      </c>
      <c r="Q160" s="118">
        <v>90</v>
      </c>
      <c r="R160" s="118">
        <v>356</v>
      </c>
      <c r="S160" s="118">
        <v>60</v>
      </c>
      <c r="T160" s="118">
        <v>1089</v>
      </c>
      <c r="U160" s="118">
        <v>890</v>
      </c>
      <c r="V160" s="118">
        <v>3.33</v>
      </c>
      <c r="W160" s="118">
        <v>332</v>
      </c>
      <c r="X160" s="118"/>
      <c r="Y160" s="118">
        <v>112</v>
      </c>
      <c r="Z160" s="119">
        <v>22</v>
      </c>
      <c r="AA160" s="120"/>
      <c r="AB160" s="120"/>
      <c r="AC160" s="120"/>
      <c r="AD160" s="120"/>
      <c r="AE160" s="120"/>
      <c r="AF160" s="120"/>
      <c r="AG160" s="5" t="b">
        <f t="shared" si="26"/>
        <v>1</v>
      </c>
      <c r="AH160" s="121">
        <v>34</v>
      </c>
      <c r="AI160" s="5">
        <f t="shared" si="27"/>
        <v>2</v>
      </c>
      <c r="AJ160" s="5" t="b">
        <f>AND(A160&gt;=zakresy_produkcyjne!B$2,A160&lt;=zakresy_produkcyjne!B$3)</f>
        <v>0</v>
      </c>
      <c r="AK160" s="5" t="b">
        <f>AND(B160&gt;=zakresy_produkcyjne!C$2,B160&lt;=zakresy_produkcyjne!C$3)</f>
        <v>1</v>
      </c>
      <c r="AL160" s="5" t="b">
        <f>AND(D160&gt;=zakresy_produkcyjne!D$2,D160&lt;=zakresy_produkcyjne!D$3)</f>
        <v>1</v>
      </c>
      <c r="AM160" s="5" t="b">
        <f>AND(E160&gt;=zakresy_produkcyjne!E$2,E160&lt;=zakresy_produkcyjne!E$3)</f>
        <v>1</v>
      </c>
      <c r="AN160" s="5" t="b">
        <f>AND(F160&gt;=zakresy_produkcyjne!F$2,F160&lt;=zakresy_produkcyjne!F$3)</f>
        <v>1</v>
      </c>
      <c r="AO160" s="5" t="b">
        <f>AND(G160&gt;=zakresy_produkcyjne!G$2,G160&lt;=zakresy_produkcyjne!G$3)</f>
        <v>1</v>
      </c>
      <c r="AP160" s="5" t="b">
        <f>AND(H160&gt;=zakresy_produkcyjne!H$2,H160&lt;=zakresy_produkcyjne!H$3)</f>
        <v>1</v>
      </c>
      <c r="AQ160" s="5" t="b">
        <f>AND(P160&gt;=zakresy_produkcyjne!I$2,P160&lt;=zakresy_produkcyjne!I$3)</f>
        <v>1</v>
      </c>
      <c r="AR160" s="5" t="b">
        <f>AND(Q160&gt;=zakresy_produkcyjne!J$2,Q160&lt;=zakresy_produkcyjne!J$3)</f>
        <v>1</v>
      </c>
      <c r="AS160" s="5" t="b">
        <f>AND(R160&gt;=zakresy_produkcyjne!K$2,R160&lt;=zakresy_produkcyjne!K$3)</f>
        <v>1</v>
      </c>
      <c r="AT160" s="5" t="b">
        <f>AND(S160&gt;=zakresy_produkcyjne!L$2,S160&lt;=zakresy_produkcyjne!L$3)</f>
        <v>1</v>
      </c>
      <c r="AU160" s="5" t="b">
        <f t="shared" si="28"/>
        <v>0</v>
      </c>
      <c r="AV160" s="5" t="b">
        <f t="shared" si="29"/>
        <v>1</v>
      </c>
      <c r="AW160" s="5" t="b">
        <f t="shared" si="30"/>
        <v>0</v>
      </c>
      <c r="AX160" s="5">
        <f>AJ160*zakresy_produkcyjne!B$4+AK160*zakresy_produkcyjne!C$4+AL160*zakresy_produkcyjne!D$4+AM160*zakresy_produkcyjne!E$4+AN160*zakresy_produkcyjne!F$4+AO160*zakresy_produkcyjne!G$4+AP160*zakresy_produkcyjne!H$4+AQ160*zakresy_produkcyjne!I$4+AR160*zakresy_produkcyjne!J$4+AS160*zakresy_produkcyjne!K$4+AT160*zakresy_produkcyjne!L$4</f>
        <v>65</v>
      </c>
      <c r="AZ160" s="5">
        <v>815</v>
      </c>
      <c r="BA160" s="5">
        <v>501</v>
      </c>
      <c r="BB160" s="5">
        <v>4.2699999999999996</v>
      </c>
      <c r="BC160" s="5" t="e">
        <f ca="1">KONWERTUJ_TWARDOSC(22.3,tabela_twardosci!$C$8:$C$69,tabela_twardosci!$K$8:$K$69)</f>
        <v>#NAME?</v>
      </c>
      <c r="BD160" s="5">
        <v>24</v>
      </c>
      <c r="BE160" s="5">
        <v>110</v>
      </c>
      <c r="BK160" s="5">
        <f t="shared" si="31"/>
        <v>1089</v>
      </c>
      <c r="BL160" s="5">
        <f t="shared" si="32"/>
        <v>890</v>
      </c>
      <c r="BM160" s="5">
        <f t="shared" si="33"/>
        <v>3.33</v>
      </c>
      <c r="BN160" s="5">
        <f t="shared" si="34"/>
        <v>332</v>
      </c>
      <c r="BO160" s="5">
        <f t="shared" si="35"/>
        <v>112</v>
      </c>
      <c r="BP160" s="5">
        <f t="shared" si="36"/>
        <v>1089</v>
      </c>
      <c r="BQ160" s="5" t="e">
        <f>IF(T160&lt;&gt;"",POWER((#REF!*R160+#REF!)-T160,2))</f>
        <v>#REF!</v>
      </c>
    </row>
    <row r="161" spans="1:69" ht="13.9" customHeight="1" x14ac:dyDescent="0.25">
      <c r="A161" s="118">
        <v>3.62</v>
      </c>
      <c r="B161" s="118">
        <v>2.48</v>
      </c>
      <c r="C161" s="118">
        <f t="shared" si="37"/>
        <v>4.4550000000000001</v>
      </c>
      <c r="D161" s="118">
        <v>0.16</v>
      </c>
      <c r="E161" s="118">
        <v>4.4999999999999998E-2</v>
      </c>
      <c r="F161" s="118">
        <v>0.45</v>
      </c>
      <c r="G161" s="118">
        <v>0.43</v>
      </c>
      <c r="H161" s="118">
        <v>0</v>
      </c>
      <c r="I161" s="118">
        <v>8.9999999999999993E-3</v>
      </c>
      <c r="J161" s="118">
        <v>2.5000000000000001E-2</v>
      </c>
      <c r="K161" s="118">
        <v>0</v>
      </c>
      <c r="L161" s="118">
        <v>0</v>
      </c>
      <c r="M161" s="118">
        <v>0</v>
      </c>
      <c r="N161" s="118">
        <v>0</v>
      </c>
      <c r="O161" s="118">
        <v>0</v>
      </c>
      <c r="P161" s="118">
        <v>900</v>
      </c>
      <c r="Q161" s="118">
        <v>90</v>
      </c>
      <c r="R161" s="118">
        <v>356</v>
      </c>
      <c r="S161" s="118">
        <v>120</v>
      </c>
      <c r="T161" s="118">
        <v>1073</v>
      </c>
      <c r="U161" s="118">
        <v>905</v>
      </c>
      <c r="V161" s="118">
        <v>2.7</v>
      </c>
      <c r="W161" s="118">
        <v>334.4</v>
      </c>
      <c r="X161" s="118"/>
      <c r="Y161" s="118">
        <v>126</v>
      </c>
      <c r="Z161" s="119">
        <v>22</v>
      </c>
      <c r="AA161" s="120"/>
      <c r="AB161" s="120"/>
      <c r="AC161" s="120"/>
      <c r="AD161" s="120"/>
      <c r="AE161" s="120"/>
      <c r="AF161" s="120"/>
      <c r="AG161" s="5" t="b">
        <f t="shared" si="26"/>
        <v>1</v>
      </c>
      <c r="AH161" s="121">
        <v>34</v>
      </c>
      <c r="AI161" s="5">
        <f t="shared" si="27"/>
        <v>2</v>
      </c>
      <c r="AJ161" s="5" t="b">
        <f>AND(A161&gt;=zakresy_produkcyjne!B$2,A161&lt;=zakresy_produkcyjne!B$3)</f>
        <v>0</v>
      </c>
      <c r="AK161" s="5" t="b">
        <f>AND(B161&gt;=zakresy_produkcyjne!C$2,B161&lt;=zakresy_produkcyjne!C$3)</f>
        <v>1</v>
      </c>
      <c r="AL161" s="5" t="b">
        <f>AND(D161&gt;=zakresy_produkcyjne!D$2,D161&lt;=zakresy_produkcyjne!D$3)</f>
        <v>1</v>
      </c>
      <c r="AM161" s="5" t="b">
        <f>AND(E161&gt;=zakresy_produkcyjne!E$2,E161&lt;=zakresy_produkcyjne!E$3)</f>
        <v>1</v>
      </c>
      <c r="AN161" s="5" t="b">
        <f>AND(F161&gt;=zakresy_produkcyjne!F$2,F161&lt;=zakresy_produkcyjne!F$3)</f>
        <v>1</v>
      </c>
      <c r="AO161" s="5" t="b">
        <f>AND(G161&gt;=zakresy_produkcyjne!G$2,G161&lt;=zakresy_produkcyjne!G$3)</f>
        <v>1</v>
      </c>
      <c r="AP161" s="5" t="b">
        <f>AND(H161&gt;=zakresy_produkcyjne!H$2,H161&lt;=zakresy_produkcyjne!H$3)</f>
        <v>1</v>
      </c>
      <c r="AQ161" s="5" t="b">
        <f>AND(P161&gt;=zakresy_produkcyjne!I$2,P161&lt;=zakresy_produkcyjne!I$3)</f>
        <v>1</v>
      </c>
      <c r="AR161" s="5" t="b">
        <f>AND(Q161&gt;=zakresy_produkcyjne!J$2,Q161&lt;=zakresy_produkcyjne!J$3)</f>
        <v>1</v>
      </c>
      <c r="AS161" s="5" t="b">
        <f>AND(R161&gt;=zakresy_produkcyjne!K$2,R161&lt;=zakresy_produkcyjne!K$3)</f>
        <v>1</v>
      </c>
      <c r="AT161" s="5" t="b">
        <f>AND(S161&gt;=zakresy_produkcyjne!L$2,S161&lt;=zakresy_produkcyjne!L$3)</f>
        <v>1</v>
      </c>
      <c r="AU161" s="5" t="b">
        <f t="shared" si="28"/>
        <v>0</v>
      </c>
      <c r="AV161" s="5" t="b">
        <f t="shared" si="29"/>
        <v>1</v>
      </c>
      <c r="AW161" s="5" t="b">
        <f t="shared" si="30"/>
        <v>0</v>
      </c>
      <c r="AX161" s="5">
        <f>AJ161*zakresy_produkcyjne!B$4+AK161*zakresy_produkcyjne!C$4+AL161*zakresy_produkcyjne!D$4+AM161*zakresy_produkcyjne!E$4+AN161*zakresy_produkcyjne!F$4+AO161*zakresy_produkcyjne!G$4+AP161*zakresy_produkcyjne!H$4+AQ161*zakresy_produkcyjne!I$4+AR161*zakresy_produkcyjne!J$4+AS161*zakresy_produkcyjne!K$4+AT161*zakresy_produkcyjne!L$4</f>
        <v>65</v>
      </c>
      <c r="AZ161" s="5">
        <v>815</v>
      </c>
      <c r="BA161" s="5">
        <v>501</v>
      </c>
      <c r="BB161" s="5">
        <v>4.2699999999999996</v>
      </c>
      <c r="BC161" s="5" t="e">
        <f ca="1">KONWERTUJ_TWARDOSC(22.3,tabela_twardosci!$C$8:$C$69,tabela_twardosci!$K$8:$K$69)</f>
        <v>#NAME?</v>
      </c>
      <c r="BD161" s="5">
        <v>24</v>
      </c>
      <c r="BE161" s="5">
        <v>110</v>
      </c>
      <c r="BK161" s="5">
        <f t="shared" si="31"/>
        <v>1073</v>
      </c>
      <c r="BL161" s="5">
        <f t="shared" si="32"/>
        <v>905</v>
      </c>
      <c r="BM161" s="5">
        <f t="shared" si="33"/>
        <v>2.7</v>
      </c>
      <c r="BN161" s="5">
        <f t="shared" si="34"/>
        <v>334.4</v>
      </c>
      <c r="BO161" s="5">
        <f t="shared" si="35"/>
        <v>126</v>
      </c>
      <c r="BP161" s="5">
        <f t="shared" si="36"/>
        <v>1073</v>
      </c>
      <c r="BQ161" s="5" t="e">
        <f>IF(T161&lt;&gt;"",POWER((#REF!*R161+#REF!)-T161,2))</f>
        <v>#REF!</v>
      </c>
    </row>
    <row r="162" spans="1:69" ht="13.9" customHeight="1" x14ac:dyDescent="0.25">
      <c r="A162" s="118">
        <v>3.62</v>
      </c>
      <c r="B162" s="118">
        <v>2.48</v>
      </c>
      <c r="C162" s="118">
        <f t="shared" si="37"/>
        <v>4.4550000000000001</v>
      </c>
      <c r="D162" s="118">
        <v>0.16</v>
      </c>
      <c r="E162" s="118">
        <v>4.4999999999999998E-2</v>
      </c>
      <c r="F162" s="118">
        <v>0.45</v>
      </c>
      <c r="G162" s="118">
        <v>0.43</v>
      </c>
      <c r="H162" s="118">
        <v>0</v>
      </c>
      <c r="I162" s="118">
        <v>8.9999999999999993E-3</v>
      </c>
      <c r="J162" s="118">
        <v>2.5000000000000001E-2</v>
      </c>
      <c r="K162" s="118">
        <v>0</v>
      </c>
      <c r="L162" s="118">
        <v>0</v>
      </c>
      <c r="M162" s="118">
        <v>0</v>
      </c>
      <c r="N162" s="118">
        <v>0</v>
      </c>
      <c r="O162" s="118">
        <v>0</v>
      </c>
      <c r="P162" s="118">
        <v>900</v>
      </c>
      <c r="Q162" s="118">
        <v>90</v>
      </c>
      <c r="R162" s="118">
        <v>356</v>
      </c>
      <c r="S162" s="118">
        <v>180</v>
      </c>
      <c r="T162" s="118">
        <v>1095</v>
      </c>
      <c r="U162" s="118">
        <v>913</v>
      </c>
      <c r="V162" s="118">
        <v>2.98</v>
      </c>
      <c r="W162" s="118">
        <v>336.8</v>
      </c>
      <c r="X162" s="118"/>
      <c r="Y162" s="118">
        <v>132</v>
      </c>
      <c r="Z162" s="119">
        <v>22</v>
      </c>
      <c r="AA162" s="120"/>
      <c r="AB162" s="120"/>
      <c r="AC162" s="120"/>
      <c r="AD162" s="120"/>
      <c r="AE162" s="120"/>
      <c r="AF162" s="120"/>
      <c r="AG162" s="5" t="b">
        <f t="shared" si="26"/>
        <v>1</v>
      </c>
      <c r="AH162" s="121">
        <v>34</v>
      </c>
      <c r="AI162" s="5">
        <f t="shared" si="27"/>
        <v>2</v>
      </c>
      <c r="AJ162" s="5" t="b">
        <f>AND(A162&gt;=zakresy_produkcyjne!B$2,A162&lt;=zakresy_produkcyjne!B$3)</f>
        <v>0</v>
      </c>
      <c r="AK162" s="5" t="b">
        <f>AND(B162&gt;=zakresy_produkcyjne!C$2,B162&lt;=zakresy_produkcyjne!C$3)</f>
        <v>1</v>
      </c>
      <c r="AL162" s="5" t="b">
        <f>AND(D162&gt;=zakresy_produkcyjne!D$2,D162&lt;=zakresy_produkcyjne!D$3)</f>
        <v>1</v>
      </c>
      <c r="AM162" s="5" t="b">
        <f>AND(E162&gt;=zakresy_produkcyjne!E$2,E162&lt;=zakresy_produkcyjne!E$3)</f>
        <v>1</v>
      </c>
      <c r="AN162" s="5" t="b">
        <f>AND(F162&gt;=zakresy_produkcyjne!F$2,F162&lt;=zakresy_produkcyjne!F$3)</f>
        <v>1</v>
      </c>
      <c r="AO162" s="5" t="b">
        <f>AND(G162&gt;=zakresy_produkcyjne!G$2,G162&lt;=zakresy_produkcyjne!G$3)</f>
        <v>1</v>
      </c>
      <c r="AP162" s="5" t="b">
        <f>AND(H162&gt;=zakresy_produkcyjne!H$2,H162&lt;=zakresy_produkcyjne!H$3)</f>
        <v>1</v>
      </c>
      <c r="AQ162" s="5" t="b">
        <f>AND(P162&gt;=zakresy_produkcyjne!I$2,P162&lt;=zakresy_produkcyjne!I$3)</f>
        <v>1</v>
      </c>
      <c r="AR162" s="5" t="b">
        <f>AND(Q162&gt;=zakresy_produkcyjne!J$2,Q162&lt;=zakresy_produkcyjne!J$3)</f>
        <v>1</v>
      </c>
      <c r="AS162" s="5" t="b">
        <f>AND(R162&gt;=zakresy_produkcyjne!K$2,R162&lt;=zakresy_produkcyjne!K$3)</f>
        <v>1</v>
      </c>
      <c r="AT162" s="5" t="b">
        <f>AND(S162&gt;=zakresy_produkcyjne!L$2,S162&lt;=zakresy_produkcyjne!L$3)</f>
        <v>1</v>
      </c>
      <c r="AU162" s="5" t="b">
        <f t="shared" si="28"/>
        <v>0</v>
      </c>
      <c r="AV162" s="5" t="b">
        <f t="shared" si="29"/>
        <v>1</v>
      </c>
      <c r="AW162" s="5" t="b">
        <f t="shared" si="30"/>
        <v>0</v>
      </c>
      <c r="AX162" s="5">
        <f>AJ162*zakresy_produkcyjne!B$4+AK162*zakresy_produkcyjne!C$4+AL162*zakresy_produkcyjne!D$4+AM162*zakresy_produkcyjne!E$4+AN162*zakresy_produkcyjne!F$4+AO162*zakresy_produkcyjne!G$4+AP162*zakresy_produkcyjne!H$4+AQ162*zakresy_produkcyjne!I$4+AR162*zakresy_produkcyjne!J$4+AS162*zakresy_produkcyjne!K$4+AT162*zakresy_produkcyjne!L$4</f>
        <v>65</v>
      </c>
      <c r="AZ162" s="5">
        <v>815</v>
      </c>
      <c r="BA162" s="5">
        <v>501</v>
      </c>
      <c r="BB162" s="5">
        <v>4.2699999999999996</v>
      </c>
      <c r="BC162" s="5" t="e">
        <f ca="1">KONWERTUJ_TWARDOSC(22.3,tabela_twardosci!$C$8:$C$69,tabela_twardosci!$K$8:$K$69)</f>
        <v>#NAME?</v>
      </c>
      <c r="BD162" s="5">
        <v>24</v>
      </c>
      <c r="BE162" s="5">
        <v>110</v>
      </c>
      <c r="BK162" s="5">
        <f t="shared" si="31"/>
        <v>1095</v>
      </c>
      <c r="BL162" s="5">
        <f t="shared" si="32"/>
        <v>913</v>
      </c>
      <c r="BM162" s="5">
        <f t="shared" si="33"/>
        <v>2.98</v>
      </c>
      <c r="BN162" s="5">
        <f t="shared" si="34"/>
        <v>336.8</v>
      </c>
      <c r="BO162" s="5">
        <f t="shared" si="35"/>
        <v>132</v>
      </c>
      <c r="BP162" s="5">
        <f t="shared" si="36"/>
        <v>1095</v>
      </c>
      <c r="BQ162" s="5" t="e">
        <f>IF(T162&lt;&gt;"",POWER((#REF!*R162+#REF!)-T162,2))</f>
        <v>#REF!</v>
      </c>
    </row>
    <row r="163" spans="1:69" ht="13.9" customHeight="1" x14ac:dyDescent="0.25">
      <c r="A163" s="118">
        <v>3.56</v>
      </c>
      <c r="B163" s="118">
        <v>2.63</v>
      </c>
      <c r="C163" s="118">
        <f t="shared" si="37"/>
        <v>4.4450000000000003</v>
      </c>
      <c r="D163" s="118">
        <v>0.15</v>
      </c>
      <c r="E163" s="118">
        <v>4.7E-2</v>
      </c>
      <c r="F163" s="118">
        <v>0.44</v>
      </c>
      <c r="G163" s="118">
        <v>0.45</v>
      </c>
      <c r="H163" s="118">
        <v>0</v>
      </c>
      <c r="I163" s="118">
        <v>0.01</v>
      </c>
      <c r="J163" s="118">
        <v>2.5000000000000001E-2</v>
      </c>
      <c r="K163" s="118">
        <v>0</v>
      </c>
      <c r="L163" s="118">
        <v>0</v>
      </c>
      <c r="M163" s="118">
        <v>0</v>
      </c>
      <c r="N163" s="118">
        <v>0</v>
      </c>
      <c r="O163" s="118">
        <v>0</v>
      </c>
      <c r="P163" s="118">
        <v>900</v>
      </c>
      <c r="Q163" s="118">
        <v>90</v>
      </c>
      <c r="R163" s="118">
        <v>300</v>
      </c>
      <c r="S163" s="118">
        <v>60</v>
      </c>
      <c r="T163" s="118">
        <v>1380</v>
      </c>
      <c r="U163" s="118">
        <v>1249</v>
      </c>
      <c r="V163" s="118">
        <v>0.42</v>
      </c>
      <c r="W163" s="118">
        <v>424.3</v>
      </c>
      <c r="X163" s="118"/>
      <c r="Y163" s="118">
        <v>80</v>
      </c>
      <c r="Z163" s="119">
        <v>22</v>
      </c>
      <c r="AA163" s="120"/>
      <c r="AB163" s="120"/>
      <c r="AC163" s="120"/>
      <c r="AD163" s="120"/>
      <c r="AE163" s="120"/>
      <c r="AF163" s="120"/>
      <c r="AG163" s="5" t="b">
        <f t="shared" si="26"/>
        <v>1</v>
      </c>
      <c r="AH163" s="121">
        <v>34</v>
      </c>
      <c r="AI163" s="5">
        <f t="shared" si="27"/>
        <v>2</v>
      </c>
      <c r="AJ163" s="5" t="b">
        <f>AND(A163&gt;=zakresy_produkcyjne!B$2,A163&lt;=zakresy_produkcyjne!B$3)</f>
        <v>1</v>
      </c>
      <c r="AK163" s="5" t="b">
        <f>AND(B163&gt;=zakresy_produkcyjne!C$2,B163&lt;=zakresy_produkcyjne!C$3)</f>
        <v>1</v>
      </c>
      <c r="AL163" s="5" t="b">
        <f>AND(D163&gt;=zakresy_produkcyjne!D$2,D163&lt;=zakresy_produkcyjne!D$3)</f>
        <v>1</v>
      </c>
      <c r="AM163" s="5" t="b">
        <f>AND(E163&gt;=zakresy_produkcyjne!E$2,E163&lt;=zakresy_produkcyjne!E$3)</f>
        <v>1</v>
      </c>
      <c r="AN163" s="5" t="b">
        <f>AND(F163&gt;=zakresy_produkcyjne!F$2,F163&lt;=zakresy_produkcyjne!F$3)</f>
        <v>1</v>
      </c>
      <c r="AO163" s="5" t="b">
        <f>AND(G163&gt;=zakresy_produkcyjne!G$2,G163&lt;=zakresy_produkcyjne!G$3)</f>
        <v>1</v>
      </c>
      <c r="AP163" s="5" t="b">
        <f>AND(H163&gt;=zakresy_produkcyjne!H$2,H163&lt;=zakresy_produkcyjne!H$3)</f>
        <v>1</v>
      </c>
      <c r="AQ163" s="5" t="b">
        <f>AND(P163&gt;=zakresy_produkcyjne!I$2,P163&lt;=zakresy_produkcyjne!I$3)</f>
        <v>1</v>
      </c>
      <c r="AR163" s="5" t="b">
        <f>AND(Q163&gt;=zakresy_produkcyjne!J$2,Q163&lt;=zakresy_produkcyjne!J$3)</f>
        <v>1</v>
      </c>
      <c r="AS163" s="5" t="b">
        <f>AND(R163&gt;=zakresy_produkcyjne!K$2,R163&lt;=zakresy_produkcyjne!K$3)</f>
        <v>1</v>
      </c>
      <c r="AT163" s="5" t="b">
        <f>AND(S163&gt;=zakresy_produkcyjne!L$2,S163&lt;=zakresy_produkcyjne!L$3)</f>
        <v>1</v>
      </c>
      <c r="AU163" s="5" t="b">
        <f t="shared" si="28"/>
        <v>1</v>
      </c>
      <c r="AV163" s="5" t="b">
        <f t="shared" si="29"/>
        <v>1</v>
      </c>
      <c r="AW163" s="5" t="b">
        <f t="shared" si="30"/>
        <v>1</v>
      </c>
      <c r="AX163" s="5">
        <f>AJ163*zakresy_produkcyjne!B$4+AK163*zakresy_produkcyjne!C$4+AL163*zakresy_produkcyjne!D$4+AM163*zakresy_produkcyjne!E$4+AN163*zakresy_produkcyjne!F$4+AO163*zakresy_produkcyjne!G$4+AP163*zakresy_produkcyjne!H$4+AQ163*zakresy_produkcyjne!I$4+AR163*zakresy_produkcyjne!J$4+AS163*zakresy_produkcyjne!K$4+AT163*zakresy_produkcyjne!L$4</f>
        <v>66</v>
      </c>
      <c r="AZ163" s="5">
        <v>735</v>
      </c>
      <c r="BA163" s="5">
        <v>457</v>
      </c>
      <c r="BB163" s="5">
        <v>4.49</v>
      </c>
      <c r="BC163" s="5" t="e">
        <f ca="1">KONWERTUJ_TWARDOSC(20.2,tabela_twardosci!$C$8:$C$69,tabela_twardosci!$K$8:$K$69)</f>
        <v>#NAME?</v>
      </c>
      <c r="BD163" s="5">
        <v>15</v>
      </c>
      <c r="BE163" s="5">
        <v>150</v>
      </c>
      <c r="BK163" s="5">
        <f t="shared" si="31"/>
        <v>1380</v>
      </c>
      <c r="BL163" s="5">
        <f t="shared" si="32"/>
        <v>1249</v>
      </c>
      <c r="BM163" s="5">
        <f t="shared" si="33"/>
        <v>0.42</v>
      </c>
      <c r="BN163" s="5">
        <f t="shared" si="34"/>
        <v>424.3</v>
      </c>
      <c r="BO163" s="5">
        <f t="shared" si="35"/>
        <v>80</v>
      </c>
      <c r="BP163" s="5">
        <f t="shared" si="36"/>
        <v>1380</v>
      </c>
      <c r="BQ163" s="5" t="e">
        <f>IF(T163&lt;&gt;"",POWER((#REF!*R163+#REF!)-T163,2))</f>
        <v>#REF!</v>
      </c>
    </row>
    <row r="164" spans="1:69" ht="13.9" customHeight="1" x14ac:dyDescent="0.25">
      <c r="A164" s="118">
        <v>3.56</v>
      </c>
      <c r="B164" s="118">
        <v>2.63</v>
      </c>
      <c r="C164" s="118">
        <f t="shared" si="37"/>
        <v>4.4450000000000003</v>
      </c>
      <c r="D164" s="118">
        <v>0.15</v>
      </c>
      <c r="E164" s="118">
        <v>4.7E-2</v>
      </c>
      <c r="F164" s="118">
        <v>0.44</v>
      </c>
      <c r="G164" s="118">
        <v>0.45</v>
      </c>
      <c r="H164" s="118">
        <v>0</v>
      </c>
      <c r="I164" s="118">
        <v>0.01</v>
      </c>
      <c r="J164" s="118">
        <v>2.5000000000000001E-2</v>
      </c>
      <c r="K164" s="118">
        <v>0</v>
      </c>
      <c r="L164" s="118">
        <v>0</v>
      </c>
      <c r="M164" s="118">
        <v>0</v>
      </c>
      <c r="N164" s="118">
        <v>0</v>
      </c>
      <c r="O164" s="118">
        <v>0</v>
      </c>
      <c r="P164" s="118">
        <v>900</v>
      </c>
      <c r="Q164" s="118">
        <v>90</v>
      </c>
      <c r="R164" s="118">
        <v>300</v>
      </c>
      <c r="S164" s="118">
        <v>120</v>
      </c>
      <c r="T164" s="118">
        <v>1543</v>
      </c>
      <c r="U164" s="118">
        <v>1313</v>
      </c>
      <c r="V164" s="118">
        <v>1.42</v>
      </c>
      <c r="W164" s="118">
        <v>434</v>
      </c>
      <c r="X164" s="118"/>
      <c r="Y164" s="118">
        <v>71</v>
      </c>
      <c r="Z164" s="119">
        <v>22</v>
      </c>
      <c r="AA164" s="120"/>
      <c r="AB164" s="120"/>
      <c r="AC164" s="120"/>
      <c r="AD164" s="120"/>
      <c r="AE164" s="120"/>
      <c r="AF164" s="120"/>
      <c r="AG164" s="5" t="b">
        <f t="shared" si="26"/>
        <v>1</v>
      </c>
      <c r="AH164" s="121">
        <v>34</v>
      </c>
      <c r="AI164" s="5">
        <f t="shared" si="27"/>
        <v>2</v>
      </c>
      <c r="AJ164" s="5" t="b">
        <f>AND(A164&gt;=zakresy_produkcyjne!B$2,A164&lt;=zakresy_produkcyjne!B$3)</f>
        <v>1</v>
      </c>
      <c r="AK164" s="5" t="b">
        <f>AND(B164&gt;=zakresy_produkcyjne!C$2,B164&lt;=zakresy_produkcyjne!C$3)</f>
        <v>1</v>
      </c>
      <c r="AL164" s="5" t="b">
        <f>AND(D164&gt;=zakresy_produkcyjne!D$2,D164&lt;=zakresy_produkcyjne!D$3)</f>
        <v>1</v>
      </c>
      <c r="AM164" s="5" t="b">
        <f>AND(E164&gt;=zakresy_produkcyjne!E$2,E164&lt;=zakresy_produkcyjne!E$3)</f>
        <v>1</v>
      </c>
      <c r="AN164" s="5" t="b">
        <f>AND(F164&gt;=zakresy_produkcyjne!F$2,F164&lt;=zakresy_produkcyjne!F$3)</f>
        <v>1</v>
      </c>
      <c r="AO164" s="5" t="b">
        <f>AND(G164&gt;=zakresy_produkcyjne!G$2,G164&lt;=zakresy_produkcyjne!G$3)</f>
        <v>1</v>
      </c>
      <c r="AP164" s="5" t="b">
        <f>AND(H164&gt;=zakresy_produkcyjne!H$2,H164&lt;=zakresy_produkcyjne!H$3)</f>
        <v>1</v>
      </c>
      <c r="AQ164" s="5" t="b">
        <f>AND(P164&gt;=zakresy_produkcyjne!I$2,P164&lt;=zakresy_produkcyjne!I$3)</f>
        <v>1</v>
      </c>
      <c r="AR164" s="5" t="b">
        <f>AND(Q164&gt;=zakresy_produkcyjne!J$2,Q164&lt;=zakresy_produkcyjne!J$3)</f>
        <v>1</v>
      </c>
      <c r="AS164" s="5" t="b">
        <f>AND(R164&gt;=zakresy_produkcyjne!K$2,R164&lt;=zakresy_produkcyjne!K$3)</f>
        <v>1</v>
      </c>
      <c r="AT164" s="5" t="b">
        <f>AND(S164&gt;=zakresy_produkcyjne!L$2,S164&lt;=zakresy_produkcyjne!L$3)</f>
        <v>1</v>
      </c>
      <c r="AU164" s="5" t="b">
        <f t="shared" si="28"/>
        <v>1</v>
      </c>
      <c r="AV164" s="5" t="b">
        <f t="shared" si="29"/>
        <v>1</v>
      </c>
      <c r="AW164" s="5" t="b">
        <f t="shared" si="30"/>
        <v>1</v>
      </c>
      <c r="AX164" s="5">
        <f>AJ164*zakresy_produkcyjne!B$4+AK164*zakresy_produkcyjne!C$4+AL164*zakresy_produkcyjne!D$4+AM164*zakresy_produkcyjne!E$4+AN164*zakresy_produkcyjne!F$4+AO164*zakresy_produkcyjne!G$4+AP164*zakresy_produkcyjne!H$4+AQ164*zakresy_produkcyjne!I$4+AR164*zakresy_produkcyjne!J$4+AS164*zakresy_produkcyjne!K$4+AT164*zakresy_produkcyjne!L$4</f>
        <v>66</v>
      </c>
      <c r="AZ164" s="5">
        <v>735</v>
      </c>
      <c r="BA164" s="5">
        <v>457</v>
      </c>
      <c r="BB164" s="5">
        <v>4.49</v>
      </c>
      <c r="BC164" s="5" t="e">
        <f ca="1">KONWERTUJ_TWARDOSC(20.2,tabela_twardosci!$C$8:$C$69,tabela_twardosci!$K$8:$K$69)</f>
        <v>#NAME?</v>
      </c>
      <c r="BD164" s="5">
        <v>15</v>
      </c>
      <c r="BE164" s="5">
        <v>150</v>
      </c>
      <c r="BK164" s="5">
        <f t="shared" si="31"/>
        <v>1543</v>
      </c>
      <c r="BL164" s="5">
        <f t="shared" si="32"/>
        <v>1313</v>
      </c>
      <c r="BM164" s="5">
        <f t="shared" si="33"/>
        <v>1.42</v>
      </c>
      <c r="BN164" s="5">
        <f t="shared" si="34"/>
        <v>434</v>
      </c>
      <c r="BO164" s="5">
        <f t="shared" si="35"/>
        <v>71</v>
      </c>
      <c r="BP164" s="5">
        <f t="shared" si="36"/>
        <v>1543</v>
      </c>
      <c r="BQ164" s="5" t="e">
        <f>IF(T164&lt;&gt;"",POWER((#REF!*R164+#REF!)-T164,2))</f>
        <v>#REF!</v>
      </c>
    </row>
    <row r="165" spans="1:69" ht="13.9" customHeight="1" x14ac:dyDescent="0.25">
      <c r="A165" s="118">
        <v>3.56</v>
      </c>
      <c r="B165" s="118">
        <v>2.63</v>
      </c>
      <c r="C165" s="118">
        <f t="shared" si="37"/>
        <v>4.4450000000000003</v>
      </c>
      <c r="D165" s="118">
        <v>0.15</v>
      </c>
      <c r="E165" s="118">
        <v>4.7E-2</v>
      </c>
      <c r="F165" s="118">
        <v>0.44</v>
      </c>
      <c r="G165" s="118">
        <v>0.45</v>
      </c>
      <c r="H165" s="118">
        <v>0</v>
      </c>
      <c r="I165" s="118">
        <v>0.01</v>
      </c>
      <c r="J165" s="118">
        <v>2.5000000000000001E-2</v>
      </c>
      <c r="K165" s="118">
        <v>0</v>
      </c>
      <c r="L165" s="118">
        <v>0</v>
      </c>
      <c r="M165" s="118">
        <v>0</v>
      </c>
      <c r="N165" s="118">
        <v>0</v>
      </c>
      <c r="O165" s="118">
        <v>0</v>
      </c>
      <c r="P165" s="118">
        <v>900</v>
      </c>
      <c r="Q165" s="118">
        <v>90</v>
      </c>
      <c r="R165" s="118">
        <v>300</v>
      </c>
      <c r="S165" s="118">
        <v>180</v>
      </c>
      <c r="T165" s="118">
        <v>1602</v>
      </c>
      <c r="U165" s="118">
        <v>1339</v>
      </c>
      <c r="V165" s="118">
        <v>2.57</v>
      </c>
      <c r="W165" s="118">
        <v>421</v>
      </c>
      <c r="X165" s="118"/>
      <c r="Y165" s="118">
        <v>76</v>
      </c>
      <c r="Z165" s="119">
        <v>22</v>
      </c>
      <c r="AA165" s="120"/>
      <c r="AB165" s="120"/>
      <c r="AC165" s="120"/>
      <c r="AD165" s="120"/>
      <c r="AE165" s="120"/>
      <c r="AF165" s="120"/>
      <c r="AG165" s="5" t="b">
        <f t="shared" si="26"/>
        <v>1</v>
      </c>
      <c r="AH165" s="121">
        <v>34</v>
      </c>
      <c r="AI165" s="5">
        <f t="shared" si="27"/>
        <v>2</v>
      </c>
      <c r="AJ165" s="5" t="b">
        <f>AND(A165&gt;=zakresy_produkcyjne!B$2,A165&lt;=zakresy_produkcyjne!B$3)</f>
        <v>1</v>
      </c>
      <c r="AK165" s="5" t="b">
        <f>AND(B165&gt;=zakresy_produkcyjne!C$2,B165&lt;=zakresy_produkcyjne!C$3)</f>
        <v>1</v>
      </c>
      <c r="AL165" s="5" t="b">
        <f>AND(D165&gt;=zakresy_produkcyjne!D$2,D165&lt;=zakresy_produkcyjne!D$3)</f>
        <v>1</v>
      </c>
      <c r="AM165" s="5" t="b">
        <f>AND(E165&gt;=zakresy_produkcyjne!E$2,E165&lt;=zakresy_produkcyjne!E$3)</f>
        <v>1</v>
      </c>
      <c r="AN165" s="5" t="b">
        <f>AND(F165&gt;=zakresy_produkcyjne!F$2,F165&lt;=zakresy_produkcyjne!F$3)</f>
        <v>1</v>
      </c>
      <c r="AO165" s="5" t="b">
        <f>AND(G165&gt;=zakresy_produkcyjne!G$2,G165&lt;=zakresy_produkcyjne!G$3)</f>
        <v>1</v>
      </c>
      <c r="AP165" s="5" t="b">
        <f>AND(H165&gt;=zakresy_produkcyjne!H$2,H165&lt;=zakresy_produkcyjne!H$3)</f>
        <v>1</v>
      </c>
      <c r="AQ165" s="5" t="b">
        <f>AND(P165&gt;=zakresy_produkcyjne!I$2,P165&lt;=zakresy_produkcyjne!I$3)</f>
        <v>1</v>
      </c>
      <c r="AR165" s="5" t="b">
        <f>AND(Q165&gt;=zakresy_produkcyjne!J$2,Q165&lt;=zakresy_produkcyjne!J$3)</f>
        <v>1</v>
      </c>
      <c r="AS165" s="5" t="b">
        <f>AND(R165&gt;=zakresy_produkcyjne!K$2,R165&lt;=zakresy_produkcyjne!K$3)</f>
        <v>1</v>
      </c>
      <c r="AT165" s="5" t="b">
        <f>AND(S165&gt;=zakresy_produkcyjne!L$2,S165&lt;=zakresy_produkcyjne!L$3)</f>
        <v>1</v>
      </c>
      <c r="AU165" s="5" t="b">
        <f t="shared" si="28"/>
        <v>1</v>
      </c>
      <c r="AV165" s="5" t="b">
        <f t="shared" si="29"/>
        <v>1</v>
      </c>
      <c r="AW165" s="5" t="b">
        <f t="shared" si="30"/>
        <v>1</v>
      </c>
      <c r="AX165" s="5">
        <f>AJ165*zakresy_produkcyjne!B$4+AK165*zakresy_produkcyjne!C$4+AL165*zakresy_produkcyjne!D$4+AM165*zakresy_produkcyjne!E$4+AN165*zakresy_produkcyjne!F$4+AO165*zakresy_produkcyjne!G$4+AP165*zakresy_produkcyjne!H$4+AQ165*zakresy_produkcyjne!I$4+AR165*zakresy_produkcyjne!J$4+AS165*zakresy_produkcyjne!K$4+AT165*zakresy_produkcyjne!L$4</f>
        <v>66</v>
      </c>
      <c r="AZ165" s="5">
        <v>735</v>
      </c>
      <c r="BA165" s="5">
        <v>457</v>
      </c>
      <c r="BB165" s="5">
        <v>4.49</v>
      </c>
      <c r="BC165" s="5" t="e">
        <f ca="1">KONWERTUJ_TWARDOSC(20.2,tabela_twardosci!$C$8:$C$69,tabela_twardosci!$K$8:$K$69)</f>
        <v>#NAME?</v>
      </c>
      <c r="BD165" s="5">
        <v>15</v>
      </c>
      <c r="BE165" s="5">
        <v>150</v>
      </c>
      <c r="BK165" s="5">
        <f t="shared" si="31"/>
        <v>1602</v>
      </c>
      <c r="BL165" s="5">
        <f t="shared" si="32"/>
        <v>1339</v>
      </c>
      <c r="BM165" s="5">
        <f t="shared" si="33"/>
        <v>2.57</v>
      </c>
      <c r="BN165" s="5">
        <f t="shared" si="34"/>
        <v>421</v>
      </c>
      <c r="BO165" s="5">
        <f t="shared" si="35"/>
        <v>76</v>
      </c>
      <c r="BP165" s="5">
        <f t="shared" si="36"/>
        <v>1602</v>
      </c>
      <c r="BQ165" s="5" t="e">
        <f>IF(T165&lt;&gt;"",POWER((#REF!*R165+#REF!)-T165,2))</f>
        <v>#REF!</v>
      </c>
    </row>
    <row r="166" spans="1:69" ht="13.9" customHeight="1" x14ac:dyDescent="0.25">
      <c r="A166" s="118">
        <v>3.56</v>
      </c>
      <c r="B166" s="118">
        <v>2.63</v>
      </c>
      <c r="C166" s="118">
        <f t="shared" si="37"/>
        <v>4.4450000000000003</v>
      </c>
      <c r="D166" s="118">
        <v>0.15</v>
      </c>
      <c r="E166" s="118">
        <v>4.7E-2</v>
      </c>
      <c r="F166" s="118">
        <v>0.44</v>
      </c>
      <c r="G166" s="118">
        <v>0.45</v>
      </c>
      <c r="H166" s="118">
        <v>0</v>
      </c>
      <c r="I166" s="118">
        <v>0.01</v>
      </c>
      <c r="J166" s="118">
        <v>2.5000000000000001E-2</v>
      </c>
      <c r="K166" s="118">
        <v>0</v>
      </c>
      <c r="L166" s="118">
        <v>0</v>
      </c>
      <c r="M166" s="118">
        <v>0</v>
      </c>
      <c r="N166" s="118">
        <v>0</v>
      </c>
      <c r="O166" s="118">
        <v>0</v>
      </c>
      <c r="P166" s="118">
        <v>900</v>
      </c>
      <c r="Q166" s="118">
        <v>90</v>
      </c>
      <c r="R166" s="118">
        <v>359</v>
      </c>
      <c r="S166" s="118">
        <v>60</v>
      </c>
      <c r="T166" s="118">
        <v>1125</v>
      </c>
      <c r="U166" s="118">
        <v>901</v>
      </c>
      <c r="V166" s="118">
        <v>4.42</v>
      </c>
      <c r="W166" s="118">
        <v>332.8</v>
      </c>
      <c r="X166" s="118"/>
      <c r="Y166" s="118">
        <v>120</v>
      </c>
      <c r="Z166" s="119">
        <v>22</v>
      </c>
      <c r="AA166" s="120"/>
      <c r="AB166" s="120"/>
      <c r="AC166" s="120"/>
      <c r="AD166" s="120"/>
      <c r="AE166" s="120"/>
      <c r="AF166" s="120"/>
      <c r="AG166" s="5" t="b">
        <f t="shared" si="26"/>
        <v>1</v>
      </c>
      <c r="AH166" s="121">
        <v>34</v>
      </c>
      <c r="AI166" s="5">
        <f t="shared" si="27"/>
        <v>2</v>
      </c>
      <c r="AJ166" s="5" t="b">
        <f>AND(A166&gt;=zakresy_produkcyjne!B$2,A166&lt;=zakresy_produkcyjne!B$3)</f>
        <v>1</v>
      </c>
      <c r="AK166" s="5" t="b">
        <f>AND(B166&gt;=zakresy_produkcyjne!C$2,B166&lt;=zakresy_produkcyjne!C$3)</f>
        <v>1</v>
      </c>
      <c r="AL166" s="5" t="b">
        <f>AND(D166&gt;=zakresy_produkcyjne!D$2,D166&lt;=zakresy_produkcyjne!D$3)</f>
        <v>1</v>
      </c>
      <c r="AM166" s="5" t="b">
        <f>AND(E166&gt;=zakresy_produkcyjne!E$2,E166&lt;=zakresy_produkcyjne!E$3)</f>
        <v>1</v>
      </c>
      <c r="AN166" s="5" t="b">
        <f>AND(F166&gt;=zakresy_produkcyjne!F$2,F166&lt;=zakresy_produkcyjne!F$3)</f>
        <v>1</v>
      </c>
      <c r="AO166" s="5" t="b">
        <f>AND(G166&gt;=zakresy_produkcyjne!G$2,G166&lt;=zakresy_produkcyjne!G$3)</f>
        <v>1</v>
      </c>
      <c r="AP166" s="5" t="b">
        <f>AND(H166&gt;=zakresy_produkcyjne!H$2,H166&lt;=zakresy_produkcyjne!H$3)</f>
        <v>1</v>
      </c>
      <c r="AQ166" s="5" t="b">
        <f>AND(P166&gt;=zakresy_produkcyjne!I$2,P166&lt;=zakresy_produkcyjne!I$3)</f>
        <v>1</v>
      </c>
      <c r="AR166" s="5" t="b">
        <f>AND(Q166&gt;=zakresy_produkcyjne!J$2,Q166&lt;=zakresy_produkcyjne!J$3)</f>
        <v>1</v>
      </c>
      <c r="AS166" s="5" t="b">
        <f>AND(R166&gt;=zakresy_produkcyjne!K$2,R166&lt;=zakresy_produkcyjne!K$3)</f>
        <v>1</v>
      </c>
      <c r="AT166" s="5" t="b">
        <f>AND(S166&gt;=zakresy_produkcyjne!L$2,S166&lt;=zakresy_produkcyjne!L$3)</f>
        <v>1</v>
      </c>
      <c r="AU166" s="5" t="b">
        <f t="shared" si="28"/>
        <v>1</v>
      </c>
      <c r="AV166" s="5" t="b">
        <f t="shared" si="29"/>
        <v>1</v>
      </c>
      <c r="AW166" s="5" t="b">
        <f t="shared" si="30"/>
        <v>1</v>
      </c>
      <c r="AX166" s="5">
        <f>AJ166*zakresy_produkcyjne!B$4+AK166*zakresy_produkcyjne!C$4+AL166*zakresy_produkcyjne!D$4+AM166*zakresy_produkcyjne!E$4+AN166*zakresy_produkcyjne!F$4+AO166*zakresy_produkcyjne!G$4+AP166*zakresy_produkcyjne!H$4+AQ166*zakresy_produkcyjne!I$4+AR166*zakresy_produkcyjne!J$4+AS166*zakresy_produkcyjne!K$4+AT166*zakresy_produkcyjne!L$4</f>
        <v>66</v>
      </c>
      <c r="AZ166" s="5">
        <v>735</v>
      </c>
      <c r="BA166" s="5">
        <v>457</v>
      </c>
      <c r="BB166" s="5">
        <v>4.49</v>
      </c>
      <c r="BC166" s="5" t="e">
        <f ca="1">KONWERTUJ_TWARDOSC(20.2,tabela_twardosci!$C$8:$C$69,tabela_twardosci!$K$8:$K$69)</f>
        <v>#NAME?</v>
      </c>
      <c r="BD166" s="5">
        <v>15</v>
      </c>
      <c r="BE166" s="5">
        <v>150</v>
      </c>
      <c r="BK166" s="5">
        <f t="shared" si="31"/>
        <v>1125</v>
      </c>
      <c r="BL166" s="5">
        <f t="shared" si="32"/>
        <v>901</v>
      </c>
      <c r="BM166" s="5">
        <f t="shared" si="33"/>
        <v>4.42</v>
      </c>
      <c r="BN166" s="5">
        <f t="shared" si="34"/>
        <v>332.8</v>
      </c>
      <c r="BO166" s="5">
        <f t="shared" si="35"/>
        <v>120</v>
      </c>
      <c r="BP166" s="5">
        <f t="shared" si="36"/>
        <v>1125</v>
      </c>
      <c r="BQ166" s="5" t="e">
        <f>IF(T166&lt;&gt;"",POWER((#REF!*R166+#REF!)-T166,2))</f>
        <v>#REF!</v>
      </c>
    </row>
    <row r="167" spans="1:69" ht="13.9" customHeight="1" x14ac:dyDescent="0.25">
      <c r="A167" s="118">
        <v>3.56</v>
      </c>
      <c r="B167" s="118">
        <v>2.63</v>
      </c>
      <c r="C167" s="118">
        <f t="shared" si="37"/>
        <v>4.4450000000000003</v>
      </c>
      <c r="D167" s="118">
        <v>0.15</v>
      </c>
      <c r="E167" s="118">
        <v>4.7E-2</v>
      </c>
      <c r="F167" s="118">
        <v>0.44</v>
      </c>
      <c r="G167" s="118">
        <v>0.45</v>
      </c>
      <c r="H167" s="118">
        <v>0</v>
      </c>
      <c r="I167" s="118">
        <v>0.01</v>
      </c>
      <c r="J167" s="118">
        <v>2.5000000000000001E-2</v>
      </c>
      <c r="K167" s="118">
        <v>0</v>
      </c>
      <c r="L167" s="118">
        <v>0</v>
      </c>
      <c r="M167" s="118">
        <v>0</v>
      </c>
      <c r="N167" s="118">
        <v>0</v>
      </c>
      <c r="O167" s="118">
        <v>0</v>
      </c>
      <c r="P167" s="118">
        <v>900</v>
      </c>
      <c r="Q167" s="118">
        <v>90</v>
      </c>
      <c r="R167" s="118">
        <v>359</v>
      </c>
      <c r="S167" s="118">
        <v>120</v>
      </c>
      <c r="T167" s="118">
        <v>1116</v>
      </c>
      <c r="U167" s="118">
        <v>921</v>
      </c>
      <c r="V167" s="118">
        <v>3.41</v>
      </c>
      <c r="W167" s="118">
        <v>337.6</v>
      </c>
      <c r="X167" s="118"/>
      <c r="Y167" s="118">
        <v>130</v>
      </c>
      <c r="Z167" s="119">
        <v>22</v>
      </c>
      <c r="AA167" s="120"/>
      <c r="AB167" s="120"/>
      <c r="AC167" s="120"/>
      <c r="AD167" s="120"/>
      <c r="AE167" s="120"/>
      <c r="AF167" s="120"/>
      <c r="AG167" s="5" t="b">
        <f t="shared" si="26"/>
        <v>1</v>
      </c>
      <c r="AH167" s="121">
        <v>34</v>
      </c>
      <c r="AI167" s="5">
        <f t="shared" si="27"/>
        <v>2</v>
      </c>
      <c r="AJ167" s="5" t="b">
        <f>AND(A167&gt;=zakresy_produkcyjne!B$2,A167&lt;=zakresy_produkcyjne!B$3)</f>
        <v>1</v>
      </c>
      <c r="AK167" s="5" t="b">
        <f>AND(B167&gt;=zakresy_produkcyjne!C$2,B167&lt;=zakresy_produkcyjne!C$3)</f>
        <v>1</v>
      </c>
      <c r="AL167" s="5" t="b">
        <f>AND(D167&gt;=zakresy_produkcyjne!D$2,D167&lt;=zakresy_produkcyjne!D$3)</f>
        <v>1</v>
      </c>
      <c r="AM167" s="5" t="b">
        <f>AND(E167&gt;=zakresy_produkcyjne!E$2,E167&lt;=zakresy_produkcyjne!E$3)</f>
        <v>1</v>
      </c>
      <c r="AN167" s="5" t="b">
        <f>AND(F167&gt;=zakresy_produkcyjne!F$2,F167&lt;=zakresy_produkcyjne!F$3)</f>
        <v>1</v>
      </c>
      <c r="AO167" s="5" t="b">
        <f>AND(G167&gt;=zakresy_produkcyjne!G$2,G167&lt;=zakresy_produkcyjne!G$3)</f>
        <v>1</v>
      </c>
      <c r="AP167" s="5" t="b">
        <f>AND(H167&gt;=zakresy_produkcyjne!H$2,H167&lt;=zakresy_produkcyjne!H$3)</f>
        <v>1</v>
      </c>
      <c r="AQ167" s="5" t="b">
        <f>AND(P167&gt;=zakresy_produkcyjne!I$2,P167&lt;=zakresy_produkcyjne!I$3)</f>
        <v>1</v>
      </c>
      <c r="AR167" s="5" t="b">
        <f>AND(Q167&gt;=zakresy_produkcyjne!J$2,Q167&lt;=zakresy_produkcyjne!J$3)</f>
        <v>1</v>
      </c>
      <c r="AS167" s="5" t="b">
        <f>AND(R167&gt;=zakresy_produkcyjne!K$2,R167&lt;=zakresy_produkcyjne!K$3)</f>
        <v>1</v>
      </c>
      <c r="AT167" s="5" t="b">
        <f>AND(S167&gt;=zakresy_produkcyjne!L$2,S167&lt;=zakresy_produkcyjne!L$3)</f>
        <v>1</v>
      </c>
      <c r="AU167" s="5" t="b">
        <f t="shared" si="28"/>
        <v>1</v>
      </c>
      <c r="AV167" s="5" t="b">
        <f t="shared" si="29"/>
        <v>1</v>
      </c>
      <c r="AW167" s="5" t="b">
        <f t="shared" si="30"/>
        <v>1</v>
      </c>
      <c r="AX167" s="5">
        <f>AJ167*zakresy_produkcyjne!B$4+AK167*zakresy_produkcyjne!C$4+AL167*zakresy_produkcyjne!D$4+AM167*zakresy_produkcyjne!E$4+AN167*zakresy_produkcyjne!F$4+AO167*zakresy_produkcyjne!G$4+AP167*zakresy_produkcyjne!H$4+AQ167*zakresy_produkcyjne!I$4+AR167*zakresy_produkcyjne!J$4+AS167*zakresy_produkcyjne!K$4+AT167*zakresy_produkcyjne!L$4</f>
        <v>66</v>
      </c>
      <c r="AZ167" s="5">
        <v>735</v>
      </c>
      <c r="BA167" s="5">
        <v>457</v>
      </c>
      <c r="BB167" s="5">
        <v>4.49</v>
      </c>
      <c r="BC167" s="5" t="e">
        <f ca="1">KONWERTUJ_TWARDOSC(20.2,tabela_twardosci!$C$8:$C$69,tabela_twardosci!$K$8:$K$69)</f>
        <v>#NAME?</v>
      </c>
      <c r="BD167" s="5">
        <v>15</v>
      </c>
      <c r="BE167" s="5">
        <v>150</v>
      </c>
      <c r="BK167" s="5">
        <f t="shared" si="31"/>
        <v>1116</v>
      </c>
      <c r="BL167" s="5">
        <f t="shared" si="32"/>
        <v>921</v>
      </c>
      <c r="BM167" s="5">
        <f t="shared" si="33"/>
        <v>3.41</v>
      </c>
      <c r="BN167" s="5">
        <f t="shared" si="34"/>
        <v>337.6</v>
      </c>
      <c r="BO167" s="5">
        <f t="shared" si="35"/>
        <v>130</v>
      </c>
      <c r="BP167" s="5">
        <f t="shared" si="36"/>
        <v>1116</v>
      </c>
      <c r="BQ167" s="5" t="e">
        <f>IF(T167&lt;&gt;"",POWER((#REF!*R167+#REF!)-T167,2))</f>
        <v>#REF!</v>
      </c>
    </row>
    <row r="168" spans="1:69" ht="13.9" customHeight="1" x14ac:dyDescent="0.25">
      <c r="A168" s="118">
        <v>3.56</v>
      </c>
      <c r="B168" s="118">
        <v>2.63</v>
      </c>
      <c r="C168" s="118">
        <f t="shared" si="37"/>
        <v>4.4450000000000003</v>
      </c>
      <c r="D168" s="118">
        <v>0.15</v>
      </c>
      <c r="E168" s="118">
        <v>4.7E-2</v>
      </c>
      <c r="F168" s="118">
        <v>0.44</v>
      </c>
      <c r="G168" s="118">
        <v>0.45</v>
      </c>
      <c r="H168" s="118">
        <v>0</v>
      </c>
      <c r="I168" s="118">
        <v>0.01</v>
      </c>
      <c r="J168" s="118">
        <v>2.5000000000000001E-2</v>
      </c>
      <c r="K168" s="118">
        <v>0</v>
      </c>
      <c r="L168" s="118">
        <v>0</v>
      </c>
      <c r="M168" s="118">
        <v>0</v>
      </c>
      <c r="N168" s="118">
        <v>0</v>
      </c>
      <c r="O168" s="118">
        <v>0</v>
      </c>
      <c r="P168" s="118">
        <v>900</v>
      </c>
      <c r="Q168" s="118">
        <v>90</v>
      </c>
      <c r="R168" s="118">
        <v>359</v>
      </c>
      <c r="S168" s="118">
        <v>180</v>
      </c>
      <c r="T168" s="118">
        <v>1126</v>
      </c>
      <c r="U168" s="118">
        <v>924</v>
      </c>
      <c r="V168" s="118">
        <v>3.69</v>
      </c>
      <c r="W168" s="118">
        <v>336.8</v>
      </c>
      <c r="X168" s="118"/>
      <c r="Y168" s="118">
        <v>134</v>
      </c>
      <c r="Z168" s="119">
        <v>22</v>
      </c>
      <c r="AA168" s="120"/>
      <c r="AB168" s="120"/>
      <c r="AC168" s="120"/>
      <c r="AD168" s="120"/>
      <c r="AE168" s="120"/>
      <c r="AF168" s="120"/>
      <c r="AG168" s="5" t="b">
        <f t="shared" si="26"/>
        <v>1</v>
      </c>
      <c r="AH168" s="121">
        <v>34</v>
      </c>
      <c r="AI168" s="5">
        <f t="shared" si="27"/>
        <v>2</v>
      </c>
      <c r="AJ168" s="5" t="b">
        <f>AND(A168&gt;=zakresy_produkcyjne!B$2,A168&lt;=zakresy_produkcyjne!B$3)</f>
        <v>1</v>
      </c>
      <c r="AK168" s="5" t="b">
        <f>AND(B168&gt;=zakresy_produkcyjne!C$2,B168&lt;=zakresy_produkcyjne!C$3)</f>
        <v>1</v>
      </c>
      <c r="AL168" s="5" t="b">
        <f>AND(D168&gt;=zakresy_produkcyjne!D$2,D168&lt;=zakresy_produkcyjne!D$3)</f>
        <v>1</v>
      </c>
      <c r="AM168" s="5" t="b">
        <f>AND(E168&gt;=zakresy_produkcyjne!E$2,E168&lt;=zakresy_produkcyjne!E$3)</f>
        <v>1</v>
      </c>
      <c r="AN168" s="5" t="b">
        <f>AND(F168&gt;=zakresy_produkcyjne!F$2,F168&lt;=zakresy_produkcyjne!F$3)</f>
        <v>1</v>
      </c>
      <c r="AO168" s="5" t="b">
        <f>AND(G168&gt;=zakresy_produkcyjne!G$2,G168&lt;=zakresy_produkcyjne!G$3)</f>
        <v>1</v>
      </c>
      <c r="AP168" s="5" t="b">
        <f>AND(H168&gt;=zakresy_produkcyjne!H$2,H168&lt;=zakresy_produkcyjne!H$3)</f>
        <v>1</v>
      </c>
      <c r="AQ168" s="5" t="b">
        <f>AND(P168&gt;=zakresy_produkcyjne!I$2,P168&lt;=zakresy_produkcyjne!I$3)</f>
        <v>1</v>
      </c>
      <c r="AR168" s="5" t="b">
        <f>AND(Q168&gt;=zakresy_produkcyjne!J$2,Q168&lt;=zakresy_produkcyjne!J$3)</f>
        <v>1</v>
      </c>
      <c r="AS168" s="5" t="b">
        <f>AND(R168&gt;=zakresy_produkcyjne!K$2,R168&lt;=zakresy_produkcyjne!K$3)</f>
        <v>1</v>
      </c>
      <c r="AT168" s="5" t="b">
        <f>AND(S168&gt;=zakresy_produkcyjne!L$2,S168&lt;=zakresy_produkcyjne!L$3)</f>
        <v>1</v>
      </c>
      <c r="AU168" s="5" t="b">
        <f t="shared" si="28"/>
        <v>1</v>
      </c>
      <c r="AV168" s="5" t="b">
        <f t="shared" si="29"/>
        <v>1</v>
      </c>
      <c r="AW168" s="5" t="b">
        <f t="shared" si="30"/>
        <v>1</v>
      </c>
      <c r="AX168" s="5">
        <f>AJ168*zakresy_produkcyjne!B$4+AK168*zakresy_produkcyjne!C$4+AL168*zakresy_produkcyjne!D$4+AM168*zakresy_produkcyjne!E$4+AN168*zakresy_produkcyjne!F$4+AO168*zakresy_produkcyjne!G$4+AP168*zakresy_produkcyjne!H$4+AQ168*zakresy_produkcyjne!I$4+AR168*zakresy_produkcyjne!J$4+AS168*zakresy_produkcyjne!K$4+AT168*zakresy_produkcyjne!L$4</f>
        <v>66</v>
      </c>
      <c r="AZ168" s="5">
        <v>735</v>
      </c>
      <c r="BA168" s="5">
        <v>457</v>
      </c>
      <c r="BB168" s="5">
        <v>4.49</v>
      </c>
      <c r="BC168" s="5" t="e">
        <f ca="1">KONWERTUJ_TWARDOSC(20.2,tabela_twardosci!$C$8:$C$69,tabela_twardosci!$K$8:$K$69)</f>
        <v>#NAME?</v>
      </c>
      <c r="BD168" s="5">
        <v>15</v>
      </c>
      <c r="BE168" s="5">
        <v>150</v>
      </c>
      <c r="BK168" s="5">
        <f t="shared" si="31"/>
        <v>1126</v>
      </c>
      <c r="BL168" s="5">
        <f t="shared" si="32"/>
        <v>924</v>
      </c>
      <c r="BM168" s="5">
        <f t="shared" si="33"/>
        <v>3.69</v>
      </c>
      <c r="BN168" s="5">
        <f t="shared" si="34"/>
        <v>336.8</v>
      </c>
      <c r="BO168" s="5">
        <f t="shared" si="35"/>
        <v>134</v>
      </c>
      <c r="BP168" s="5">
        <f t="shared" si="36"/>
        <v>1126</v>
      </c>
      <c r="BQ168" s="5" t="e">
        <f>IF(T168&lt;&gt;"",POWER((#REF!*R168+#REF!)-T168,2))</f>
        <v>#REF!</v>
      </c>
    </row>
    <row r="169" spans="1:69" ht="13.9" customHeight="1" x14ac:dyDescent="0.25">
      <c r="A169" s="118">
        <v>3.58</v>
      </c>
      <c r="B169" s="118">
        <v>2.57</v>
      </c>
      <c r="C169" s="118">
        <f t="shared" si="37"/>
        <v>4.4526666666666666</v>
      </c>
      <c r="D169" s="118">
        <v>0.34</v>
      </c>
      <c r="E169" s="118">
        <v>4.2999999999999997E-2</v>
      </c>
      <c r="F169" s="118">
        <v>0.46</v>
      </c>
      <c r="G169" s="118">
        <v>0.45</v>
      </c>
      <c r="H169" s="118">
        <v>0.19</v>
      </c>
      <c r="I169" s="118">
        <v>7.0000000000000001E-3</v>
      </c>
      <c r="J169" s="118">
        <v>4.8000000000000001E-2</v>
      </c>
      <c r="K169" s="118">
        <v>0</v>
      </c>
      <c r="L169" s="118">
        <v>0</v>
      </c>
      <c r="M169" s="118">
        <v>0</v>
      </c>
      <c r="N169" s="118">
        <v>0</v>
      </c>
      <c r="O169" s="118">
        <v>0</v>
      </c>
      <c r="P169" s="118">
        <v>900</v>
      </c>
      <c r="Q169" s="118">
        <v>90</v>
      </c>
      <c r="R169" s="118">
        <v>300</v>
      </c>
      <c r="S169" s="118">
        <v>60</v>
      </c>
      <c r="T169" s="118">
        <v>1329</v>
      </c>
      <c r="U169" s="118">
        <v>1108</v>
      </c>
      <c r="V169" s="118">
        <v>0.72</v>
      </c>
      <c r="W169" s="118">
        <v>418.8</v>
      </c>
      <c r="X169" s="118"/>
      <c r="Y169" s="118">
        <v>92</v>
      </c>
      <c r="Z169" s="119">
        <v>22</v>
      </c>
      <c r="AA169" s="120"/>
      <c r="AB169" s="120"/>
      <c r="AC169" s="120"/>
      <c r="AD169" s="120"/>
      <c r="AE169" s="120"/>
      <c r="AF169" s="120"/>
      <c r="AG169" s="5" t="b">
        <f t="shared" si="26"/>
        <v>1</v>
      </c>
      <c r="AH169" s="121">
        <v>34</v>
      </c>
      <c r="AI169" s="5">
        <f t="shared" si="27"/>
        <v>2</v>
      </c>
      <c r="AJ169" s="5" t="b">
        <f>AND(A169&gt;=zakresy_produkcyjne!B$2,A169&lt;=zakresy_produkcyjne!B$3)</f>
        <v>1</v>
      </c>
      <c r="AK169" s="5" t="b">
        <f>AND(B169&gt;=zakresy_produkcyjne!C$2,B169&lt;=zakresy_produkcyjne!C$3)</f>
        <v>1</v>
      </c>
      <c r="AL169" s="5" t="b">
        <f>AND(D169&gt;=zakresy_produkcyjne!D$2,D169&lt;=zakresy_produkcyjne!D$3)</f>
        <v>1</v>
      </c>
      <c r="AM169" s="5" t="b">
        <f>AND(E169&gt;=zakresy_produkcyjne!E$2,E169&lt;=zakresy_produkcyjne!E$3)</f>
        <v>1</v>
      </c>
      <c r="AN169" s="5" t="b">
        <f>AND(F169&gt;=zakresy_produkcyjne!F$2,F169&lt;=zakresy_produkcyjne!F$3)</f>
        <v>1</v>
      </c>
      <c r="AO169" s="5" t="b">
        <f>AND(G169&gt;=zakresy_produkcyjne!G$2,G169&lt;=zakresy_produkcyjne!G$3)</f>
        <v>1</v>
      </c>
      <c r="AP169" s="5" t="b">
        <f>AND(H169&gt;=zakresy_produkcyjne!H$2,H169&lt;=zakresy_produkcyjne!H$3)</f>
        <v>1</v>
      </c>
      <c r="AQ169" s="5" t="b">
        <f>AND(P169&gt;=zakresy_produkcyjne!I$2,P169&lt;=zakresy_produkcyjne!I$3)</f>
        <v>1</v>
      </c>
      <c r="AR169" s="5" t="b">
        <f>AND(Q169&gt;=zakresy_produkcyjne!J$2,Q169&lt;=zakresy_produkcyjne!J$3)</f>
        <v>1</v>
      </c>
      <c r="AS169" s="5" t="b">
        <f>AND(R169&gt;=zakresy_produkcyjne!K$2,R169&lt;=zakresy_produkcyjne!K$3)</f>
        <v>1</v>
      </c>
      <c r="AT169" s="5" t="b">
        <f>AND(S169&gt;=zakresy_produkcyjne!L$2,S169&lt;=zakresy_produkcyjne!L$3)</f>
        <v>1</v>
      </c>
      <c r="AU169" s="5" t="b">
        <f t="shared" si="28"/>
        <v>1</v>
      </c>
      <c r="AV169" s="5" t="b">
        <f t="shared" si="29"/>
        <v>1</v>
      </c>
      <c r="AW169" s="5" t="b">
        <f t="shared" si="30"/>
        <v>1</v>
      </c>
      <c r="AX169" s="5">
        <f>AJ169*zakresy_produkcyjne!B$4+AK169*zakresy_produkcyjne!C$4+AL169*zakresy_produkcyjne!D$4+AM169*zakresy_produkcyjne!E$4+AN169*zakresy_produkcyjne!F$4+AO169*zakresy_produkcyjne!G$4+AP169*zakresy_produkcyjne!H$4+AQ169*zakresy_produkcyjne!I$4+AR169*zakresy_produkcyjne!J$4+AS169*zakresy_produkcyjne!K$4+AT169*zakresy_produkcyjne!L$4</f>
        <v>66</v>
      </c>
      <c r="AZ169" s="5">
        <v>785</v>
      </c>
      <c r="BA169" s="5">
        <v>501</v>
      </c>
      <c r="BB169" s="5">
        <v>2.81</v>
      </c>
      <c r="BC169" s="5" t="e">
        <f ca="1">KONWERTUJ_TWARDOSC(22,tabela_twardosci!$C$8:$C$69,tabela_twardosci!$K$8:$K$69)</f>
        <v>#NAME?</v>
      </c>
      <c r="BD169" s="5">
        <v>27</v>
      </c>
      <c r="BE169" s="5">
        <v>200</v>
      </c>
      <c r="BK169" s="5">
        <f t="shared" si="31"/>
        <v>1329</v>
      </c>
      <c r="BL169" s="5">
        <f t="shared" si="32"/>
        <v>1108</v>
      </c>
      <c r="BM169" s="5">
        <f t="shared" si="33"/>
        <v>0.72</v>
      </c>
      <c r="BN169" s="5">
        <f t="shared" si="34"/>
        <v>418.8</v>
      </c>
      <c r="BO169" s="5">
        <f t="shared" si="35"/>
        <v>92</v>
      </c>
      <c r="BP169" s="5">
        <f t="shared" si="36"/>
        <v>1329</v>
      </c>
      <c r="BQ169" s="5" t="e">
        <f>IF(T169&lt;&gt;"",POWER((#REF!*R169+#REF!)-T169,2))</f>
        <v>#REF!</v>
      </c>
    </row>
    <row r="170" spans="1:69" ht="13.9" customHeight="1" x14ac:dyDescent="0.25">
      <c r="A170" s="118">
        <v>3.58</v>
      </c>
      <c r="B170" s="118">
        <v>2.57</v>
      </c>
      <c r="C170" s="118">
        <f t="shared" si="37"/>
        <v>4.4526666666666666</v>
      </c>
      <c r="D170" s="118">
        <v>0.34</v>
      </c>
      <c r="E170" s="118">
        <v>4.2999999999999997E-2</v>
      </c>
      <c r="F170" s="118">
        <v>0.46</v>
      </c>
      <c r="G170" s="118">
        <v>0.45</v>
      </c>
      <c r="H170" s="118">
        <v>0.19</v>
      </c>
      <c r="I170" s="118">
        <v>7.0000000000000001E-3</v>
      </c>
      <c r="J170" s="118">
        <v>4.8000000000000001E-2</v>
      </c>
      <c r="K170" s="118">
        <v>0</v>
      </c>
      <c r="L170" s="118">
        <v>0</v>
      </c>
      <c r="M170" s="118">
        <v>0</v>
      </c>
      <c r="N170" s="118">
        <v>0</v>
      </c>
      <c r="O170" s="118">
        <v>0</v>
      </c>
      <c r="P170" s="118">
        <v>900</v>
      </c>
      <c r="Q170" s="118">
        <v>90</v>
      </c>
      <c r="R170" s="118">
        <v>300</v>
      </c>
      <c r="S170" s="118">
        <v>120</v>
      </c>
      <c r="T170" s="118">
        <v>1197</v>
      </c>
      <c r="U170" s="118">
        <v>1181</v>
      </c>
      <c r="V170" s="118">
        <v>0.24</v>
      </c>
      <c r="W170" s="118">
        <v>411.4</v>
      </c>
      <c r="X170" s="118"/>
      <c r="Y170" s="118">
        <v>95</v>
      </c>
      <c r="Z170" s="119">
        <v>22</v>
      </c>
      <c r="AA170" s="120"/>
      <c r="AB170" s="120"/>
      <c r="AC170" s="120"/>
      <c r="AD170" s="120"/>
      <c r="AE170" s="120"/>
      <c r="AF170" s="120"/>
      <c r="AG170" s="5" t="b">
        <f t="shared" si="26"/>
        <v>1</v>
      </c>
      <c r="AH170" s="121">
        <v>34</v>
      </c>
      <c r="AI170" s="5">
        <f t="shared" si="27"/>
        <v>2</v>
      </c>
      <c r="AJ170" s="5" t="b">
        <f>AND(A170&gt;=zakresy_produkcyjne!B$2,A170&lt;=zakresy_produkcyjne!B$3)</f>
        <v>1</v>
      </c>
      <c r="AK170" s="5" t="b">
        <f>AND(B170&gt;=zakresy_produkcyjne!C$2,B170&lt;=zakresy_produkcyjne!C$3)</f>
        <v>1</v>
      </c>
      <c r="AL170" s="5" t="b">
        <f>AND(D170&gt;=zakresy_produkcyjne!D$2,D170&lt;=zakresy_produkcyjne!D$3)</f>
        <v>1</v>
      </c>
      <c r="AM170" s="5" t="b">
        <f>AND(E170&gt;=zakresy_produkcyjne!E$2,E170&lt;=zakresy_produkcyjne!E$3)</f>
        <v>1</v>
      </c>
      <c r="AN170" s="5" t="b">
        <f>AND(F170&gt;=zakresy_produkcyjne!F$2,F170&lt;=zakresy_produkcyjne!F$3)</f>
        <v>1</v>
      </c>
      <c r="AO170" s="5" t="b">
        <f>AND(G170&gt;=zakresy_produkcyjne!G$2,G170&lt;=zakresy_produkcyjne!G$3)</f>
        <v>1</v>
      </c>
      <c r="AP170" s="5" t="b">
        <f>AND(H170&gt;=zakresy_produkcyjne!H$2,H170&lt;=zakresy_produkcyjne!H$3)</f>
        <v>1</v>
      </c>
      <c r="AQ170" s="5" t="b">
        <f>AND(P170&gt;=zakresy_produkcyjne!I$2,P170&lt;=zakresy_produkcyjne!I$3)</f>
        <v>1</v>
      </c>
      <c r="AR170" s="5" t="b">
        <f>AND(Q170&gt;=zakresy_produkcyjne!J$2,Q170&lt;=zakresy_produkcyjne!J$3)</f>
        <v>1</v>
      </c>
      <c r="AS170" s="5" t="b">
        <f>AND(R170&gt;=zakresy_produkcyjne!K$2,R170&lt;=zakresy_produkcyjne!K$3)</f>
        <v>1</v>
      </c>
      <c r="AT170" s="5" t="b">
        <f>AND(S170&gt;=zakresy_produkcyjne!L$2,S170&lt;=zakresy_produkcyjne!L$3)</f>
        <v>1</v>
      </c>
      <c r="AU170" s="5" t="b">
        <f t="shared" si="28"/>
        <v>1</v>
      </c>
      <c r="AV170" s="5" t="b">
        <f t="shared" si="29"/>
        <v>1</v>
      </c>
      <c r="AW170" s="5" t="b">
        <f t="shared" si="30"/>
        <v>1</v>
      </c>
      <c r="AX170" s="5">
        <f>AJ170*zakresy_produkcyjne!B$4+AK170*zakresy_produkcyjne!C$4+AL170*zakresy_produkcyjne!D$4+AM170*zakresy_produkcyjne!E$4+AN170*zakresy_produkcyjne!F$4+AO170*zakresy_produkcyjne!G$4+AP170*zakresy_produkcyjne!H$4+AQ170*zakresy_produkcyjne!I$4+AR170*zakresy_produkcyjne!J$4+AS170*zakresy_produkcyjne!K$4+AT170*zakresy_produkcyjne!L$4</f>
        <v>66</v>
      </c>
      <c r="AZ170" s="5">
        <v>785</v>
      </c>
      <c r="BA170" s="5">
        <v>501</v>
      </c>
      <c r="BB170" s="5">
        <v>2.81</v>
      </c>
      <c r="BC170" s="5" t="e">
        <f ca="1">KONWERTUJ_TWARDOSC(22,tabela_twardosci!$C$8:$C$69,tabela_twardosci!$K$8:$K$69)</f>
        <v>#NAME?</v>
      </c>
      <c r="BD170" s="5">
        <v>27</v>
      </c>
      <c r="BE170" s="5">
        <v>200</v>
      </c>
      <c r="BK170" s="5">
        <f t="shared" si="31"/>
        <v>1197</v>
      </c>
      <c r="BL170" s="5">
        <f t="shared" si="32"/>
        <v>1181</v>
      </c>
      <c r="BM170" s="5">
        <f t="shared" si="33"/>
        <v>0.24</v>
      </c>
      <c r="BN170" s="5">
        <f t="shared" si="34"/>
        <v>411.4</v>
      </c>
      <c r="BO170" s="5">
        <f t="shared" si="35"/>
        <v>95</v>
      </c>
      <c r="BP170" s="5">
        <f t="shared" si="36"/>
        <v>1197</v>
      </c>
      <c r="BQ170" s="5" t="e">
        <f>IF(T170&lt;&gt;"",POWER((#REF!*R170+#REF!)-T170,2))</f>
        <v>#REF!</v>
      </c>
    </row>
    <row r="171" spans="1:69" ht="13.9" customHeight="1" x14ac:dyDescent="0.25">
      <c r="A171" s="118">
        <v>3.58</v>
      </c>
      <c r="B171" s="118">
        <v>2.57</v>
      </c>
      <c r="C171" s="118">
        <f t="shared" si="37"/>
        <v>4.4526666666666666</v>
      </c>
      <c r="D171" s="118">
        <v>0.34</v>
      </c>
      <c r="E171" s="118">
        <v>4.2999999999999997E-2</v>
      </c>
      <c r="F171" s="118">
        <v>0.46</v>
      </c>
      <c r="G171" s="118">
        <v>0.45</v>
      </c>
      <c r="H171" s="118">
        <v>0.19</v>
      </c>
      <c r="I171" s="118">
        <v>7.0000000000000001E-3</v>
      </c>
      <c r="J171" s="118">
        <v>4.8000000000000001E-2</v>
      </c>
      <c r="K171" s="118">
        <v>0</v>
      </c>
      <c r="L171" s="118">
        <v>0</v>
      </c>
      <c r="M171" s="118">
        <v>0</v>
      </c>
      <c r="N171" s="118">
        <v>0</v>
      </c>
      <c r="O171" s="118">
        <v>0</v>
      </c>
      <c r="P171" s="118">
        <v>900</v>
      </c>
      <c r="Q171" s="118">
        <v>90</v>
      </c>
      <c r="R171" s="118">
        <v>300</v>
      </c>
      <c r="S171" s="118">
        <v>180</v>
      </c>
      <c r="T171" s="118">
        <v>1359</v>
      </c>
      <c r="U171" s="118">
        <v>1195</v>
      </c>
      <c r="V171" s="118">
        <v>0.64</v>
      </c>
      <c r="W171" s="118">
        <v>413.8</v>
      </c>
      <c r="X171" s="118"/>
      <c r="Y171" s="118">
        <v>76</v>
      </c>
      <c r="Z171" s="119">
        <v>22</v>
      </c>
      <c r="AA171" s="120"/>
      <c r="AB171" s="120"/>
      <c r="AC171" s="120"/>
      <c r="AD171" s="120"/>
      <c r="AE171" s="120"/>
      <c r="AF171" s="120"/>
      <c r="AG171" s="5" t="b">
        <f t="shared" si="26"/>
        <v>1</v>
      </c>
      <c r="AH171" s="121">
        <v>34</v>
      </c>
      <c r="AI171" s="5">
        <f t="shared" si="27"/>
        <v>2</v>
      </c>
      <c r="AJ171" s="5" t="b">
        <f>AND(A171&gt;=zakresy_produkcyjne!B$2,A171&lt;=zakresy_produkcyjne!B$3)</f>
        <v>1</v>
      </c>
      <c r="AK171" s="5" t="b">
        <f>AND(B171&gt;=zakresy_produkcyjne!C$2,B171&lt;=zakresy_produkcyjne!C$3)</f>
        <v>1</v>
      </c>
      <c r="AL171" s="5" t="b">
        <f>AND(D171&gt;=zakresy_produkcyjne!D$2,D171&lt;=zakresy_produkcyjne!D$3)</f>
        <v>1</v>
      </c>
      <c r="AM171" s="5" t="b">
        <f>AND(E171&gt;=zakresy_produkcyjne!E$2,E171&lt;=zakresy_produkcyjne!E$3)</f>
        <v>1</v>
      </c>
      <c r="AN171" s="5" t="b">
        <f>AND(F171&gt;=zakresy_produkcyjne!F$2,F171&lt;=zakresy_produkcyjne!F$3)</f>
        <v>1</v>
      </c>
      <c r="AO171" s="5" t="b">
        <f>AND(G171&gt;=zakresy_produkcyjne!G$2,G171&lt;=zakresy_produkcyjne!G$3)</f>
        <v>1</v>
      </c>
      <c r="AP171" s="5" t="b">
        <f>AND(H171&gt;=zakresy_produkcyjne!H$2,H171&lt;=zakresy_produkcyjne!H$3)</f>
        <v>1</v>
      </c>
      <c r="AQ171" s="5" t="b">
        <f>AND(P171&gt;=zakresy_produkcyjne!I$2,P171&lt;=zakresy_produkcyjne!I$3)</f>
        <v>1</v>
      </c>
      <c r="AR171" s="5" t="b">
        <f>AND(Q171&gt;=zakresy_produkcyjne!J$2,Q171&lt;=zakresy_produkcyjne!J$3)</f>
        <v>1</v>
      </c>
      <c r="AS171" s="5" t="b">
        <f>AND(R171&gt;=zakresy_produkcyjne!K$2,R171&lt;=zakresy_produkcyjne!K$3)</f>
        <v>1</v>
      </c>
      <c r="AT171" s="5" t="b">
        <f>AND(S171&gt;=zakresy_produkcyjne!L$2,S171&lt;=zakresy_produkcyjne!L$3)</f>
        <v>1</v>
      </c>
      <c r="AU171" s="5" t="b">
        <f t="shared" si="28"/>
        <v>1</v>
      </c>
      <c r="AV171" s="5" t="b">
        <f t="shared" si="29"/>
        <v>1</v>
      </c>
      <c r="AW171" s="5" t="b">
        <f t="shared" si="30"/>
        <v>1</v>
      </c>
      <c r="AX171" s="5">
        <f>AJ171*zakresy_produkcyjne!B$4+AK171*zakresy_produkcyjne!C$4+AL171*zakresy_produkcyjne!D$4+AM171*zakresy_produkcyjne!E$4+AN171*zakresy_produkcyjne!F$4+AO171*zakresy_produkcyjne!G$4+AP171*zakresy_produkcyjne!H$4+AQ171*zakresy_produkcyjne!I$4+AR171*zakresy_produkcyjne!J$4+AS171*zakresy_produkcyjne!K$4+AT171*zakresy_produkcyjne!L$4</f>
        <v>66</v>
      </c>
      <c r="AZ171" s="5">
        <v>785</v>
      </c>
      <c r="BA171" s="5">
        <v>501</v>
      </c>
      <c r="BB171" s="5">
        <v>2.81</v>
      </c>
      <c r="BC171" s="5" t="e">
        <f ca="1">KONWERTUJ_TWARDOSC(22,tabela_twardosci!$C$8:$C$69,tabela_twardosci!$K$8:$K$69)</f>
        <v>#NAME?</v>
      </c>
      <c r="BD171" s="5">
        <v>27</v>
      </c>
      <c r="BE171" s="5">
        <v>200</v>
      </c>
      <c r="BK171" s="5">
        <f t="shared" si="31"/>
        <v>1359</v>
      </c>
      <c r="BL171" s="5">
        <f t="shared" si="32"/>
        <v>1195</v>
      </c>
      <c r="BM171" s="5">
        <f t="shared" si="33"/>
        <v>0.64</v>
      </c>
      <c r="BN171" s="5">
        <f t="shared" si="34"/>
        <v>413.8</v>
      </c>
      <c r="BO171" s="5">
        <f t="shared" si="35"/>
        <v>76</v>
      </c>
      <c r="BP171" s="5">
        <f t="shared" si="36"/>
        <v>1359</v>
      </c>
      <c r="BQ171" s="5" t="e">
        <f>IF(T171&lt;&gt;"",POWER((#REF!*R171+#REF!)-T171,2))</f>
        <v>#REF!</v>
      </c>
    </row>
    <row r="172" spans="1:69" ht="13.9" customHeight="1" x14ac:dyDescent="0.25">
      <c r="A172" s="118">
        <v>3.58</v>
      </c>
      <c r="B172" s="118">
        <v>2.57</v>
      </c>
      <c r="C172" s="118">
        <f t="shared" si="37"/>
        <v>4.4526666666666666</v>
      </c>
      <c r="D172" s="118">
        <v>0.34</v>
      </c>
      <c r="E172" s="118">
        <v>4.2999999999999997E-2</v>
      </c>
      <c r="F172" s="118">
        <v>0.46</v>
      </c>
      <c r="G172" s="118">
        <v>0.45</v>
      </c>
      <c r="H172" s="118">
        <v>0.19</v>
      </c>
      <c r="I172" s="118">
        <v>7.0000000000000001E-3</v>
      </c>
      <c r="J172" s="118">
        <v>4.8000000000000001E-2</v>
      </c>
      <c r="K172" s="118">
        <v>0</v>
      </c>
      <c r="L172" s="118">
        <v>0</v>
      </c>
      <c r="M172" s="118">
        <v>0</v>
      </c>
      <c r="N172" s="118">
        <v>0</v>
      </c>
      <c r="O172" s="118">
        <v>0</v>
      </c>
      <c r="P172" s="118">
        <v>900</v>
      </c>
      <c r="Q172" s="118">
        <v>90</v>
      </c>
      <c r="R172" s="118">
        <v>363</v>
      </c>
      <c r="S172" s="118">
        <v>60</v>
      </c>
      <c r="T172" s="118">
        <v>924</v>
      </c>
      <c r="U172" s="118">
        <v>778</v>
      </c>
      <c r="V172" s="118">
        <v>1.1100000000000001</v>
      </c>
      <c r="W172" s="118">
        <v>322.2</v>
      </c>
      <c r="X172" s="118"/>
      <c r="Y172" s="118">
        <v>102</v>
      </c>
      <c r="Z172" s="119">
        <v>22</v>
      </c>
      <c r="AA172" s="120"/>
      <c r="AB172" s="120"/>
      <c r="AC172" s="120"/>
      <c r="AD172" s="120"/>
      <c r="AE172" s="120"/>
      <c r="AF172" s="120"/>
      <c r="AG172" s="5" t="b">
        <f t="shared" si="26"/>
        <v>1</v>
      </c>
      <c r="AH172" s="121">
        <v>34</v>
      </c>
      <c r="AI172" s="5">
        <f t="shared" si="27"/>
        <v>2</v>
      </c>
      <c r="AJ172" s="5" t="b">
        <f>AND(A172&gt;=zakresy_produkcyjne!B$2,A172&lt;=zakresy_produkcyjne!B$3)</f>
        <v>1</v>
      </c>
      <c r="AK172" s="5" t="b">
        <f>AND(B172&gt;=zakresy_produkcyjne!C$2,B172&lt;=zakresy_produkcyjne!C$3)</f>
        <v>1</v>
      </c>
      <c r="AL172" s="5" t="b">
        <f>AND(D172&gt;=zakresy_produkcyjne!D$2,D172&lt;=zakresy_produkcyjne!D$3)</f>
        <v>1</v>
      </c>
      <c r="AM172" s="5" t="b">
        <f>AND(E172&gt;=zakresy_produkcyjne!E$2,E172&lt;=zakresy_produkcyjne!E$3)</f>
        <v>1</v>
      </c>
      <c r="AN172" s="5" t="b">
        <f>AND(F172&gt;=zakresy_produkcyjne!F$2,F172&lt;=zakresy_produkcyjne!F$3)</f>
        <v>1</v>
      </c>
      <c r="AO172" s="5" t="b">
        <f>AND(G172&gt;=zakresy_produkcyjne!G$2,G172&lt;=zakresy_produkcyjne!G$3)</f>
        <v>1</v>
      </c>
      <c r="AP172" s="5" t="b">
        <f>AND(H172&gt;=zakresy_produkcyjne!H$2,H172&lt;=zakresy_produkcyjne!H$3)</f>
        <v>1</v>
      </c>
      <c r="AQ172" s="5" t="b">
        <f>AND(P172&gt;=zakresy_produkcyjne!I$2,P172&lt;=zakresy_produkcyjne!I$3)</f>
        <v>1</v>
      </c>
      <c r="AR172" s="5" t="b">
        <f>AND(Q172&gt;=zakresy_produkcyjne!J$2,Q172&lt;=zakresy_produkcyjne!J$3)</f>
        <v>1</v>
      </c>
      <c r="AS172" s="5" t="b">
        <f>AND(R172&gt;=zakresy_produkcyjne!K$2,R172&lt;=zakresy_produkcyjne!K$3)</f>
        <v>1</v>
      </c>
      <c r="AT172" s="5" t="b">
        <f>AND(S172&gt;=zakresy_produkcyjne!L$2,S172&lt;=zakresy_produkcyjne!L$3)</f>
        <v>1</v>
      </c>
      <c r="AU172" s="5" t="b">
        <f t="shared" si="28"/>
        <v>1</v>
      </c>
      <c r="AV172" s="5" t="b">
        <f t="shared" si="29"/>
        <v>1</v>
      </c>
      <c r="AW172" s="5" t="b">
        <f t="shared" si="30"/>
        <v>1</v>
      </c>
      <c r="AX172" s="5">
        <f>AJ172*zakresy_produkcyjne!B$4+AK172*zakresy_produkcyjne!C$4+AL172*zakresy_produkcyjne!D$4+AM172*zakresy_produkcyjne!E$4+AN172*zakresy_produkcyjne!F$4+AO172*zakresy_produkcyjne!G$4+AP172*zakresy_produkcyjne!H$4+AQ172*zakresy_produkcyjne!I$4+AR172*zakresy_produkcyjne!J$4+AS172*zakresy_produkcyjne!K$4+AT172*zakresy_produkcyjne!L$4</f>
        <v>66</v>
      </c>
      <c r="AZ172" s="5">
        <v>785</v>
      </c>
      <c r="BA172" s="5">
        <v>501</v>
      </c>
      <c r="BB172" s="5">
        <v>2.81</v>
      </c>
      <c r="BC172" s="5" t="e">
        <f ca="1">KONWERTUJ_TWARDOSC(22,tabela_twardosci!$C$8:$C$69,tabela_twardosci!$K$8:$K$69)</f>
        <v>#NAME?</v>
      </c>
      <c r="BD172" s="5">
        <v>27</v>
      </c>
      <c r="BE172" s="5">
        <v>200</v>
      </c>
      <c r="BK172" s="5">
        <f t="shared" si="31"/>
        <v>924</v>
      </c>
      <c r="BL172" s="5">
        <f t="shared" si="32"/>
        <v>778</v>
      </c>
      <c r="BM172" s="5">
        <f t="shared" si="33"/>
        <v>1.1100000000000001</v>
      </c>
      <c r="BN172" s="5">
        <f t="shared" si="34"/>
        <v>322.2</v>
      </c>
      <c r="BO172" s="5">
        <f t="shared" si="35"/>
        <v>102</v>
      </c>
      <c r="BP172" s="5">
        <f t="shared" si="36"/>
        <v>924</v>
      </c>
      <c r="BQ172" s="5" t="e">
        <f>IF(T172&lt;&gt;"",POWER((#REF!*R172+#REF!)-T172,2))</f>
        <v>#REF!</v>
      </c>
    </row>
    <row r="173" spans="1:69" ht="13.9" customHeight="1" x14ac:dyDescent="0.25">
      <c r="A173" s="118">
        <v>3.58</v>
      </c>
      <c r="B173" s="118">
        <v>2.57</v>
      </c>
      <c r="C173" s="118">
        <f t="shared" si="37"/>
        <v>4.4526666666666666</v>
      </c>
      <c r="D173" s="118">
        <v>0.34</v>
      </c>
      <c r="E173" s="118">
        <v>4.2999999999999997E-2</v>
      </c>
      <c r="F173" s="118">
        <v>0.46</v>
      </c>
      <c r="G173" s="118">
        <v>0.45</v>
      </c>
      <c r="H173" s="118">
        <v>0.19</v>
      </c>
      <c r="I173" s="118">
        <v>7.0000000000000001E-3</v>
      </c>
      <c r="J173" s="118">
        <v>4.8000000000000001E-2</v>
      </c>
      <c r="K173" s="118">
        <v>0</v>
      </c>
      <c r="L173" s="118">
        <v>0</v>
      </c>
      <c r="M173" s="118">
        <v>0</v>
      </c>
      <c r="N173" s="118">
        <v>0</v>
      </c>
      <c r="O173" s="118">
        <v>0</v>
      </c>
      <c r="P173" s="118">
        <v>900</v>
      </c>
      <c r="Q173" s="118">
        <v>90</v>
      </c>
      <c r="R173" s="118">
        <v>363</v>
      </c>
      <c r="S173" s="118">
        <v>120</v>
      </c>
      <c r="T173" s="118">
        <v>883</v>
      </c>
      <c r="U173" s="118">
        <v>813</v>
      </c>
      <c r="V173" s="118">
        <v>0.43</v>
      </c>
      <c r="W173" s="118">
        <v>321.39999999999998</v>
      </c>
      <c r="X173" s="118"/>
      <c r="Y173" s="118">
        <v>121</v>
      </c>
      <c r="Z173" s="119">
        <v>22</v>
      </c>
      <c r="AA173" s="120"/>
      <c r="AB173" s="120"/>
      <c r="AC173" s="120"/>
      <c r="AD173" s="120"/>
      <c r="AE173" s="120"/>
      <c r="AF173" s="120"/>
      <c r="AG173" s="5" t="b">
        <f t="shared" si="26"/>
        <v>1</v>
      </c>
      <c r="AH173" s="121">
        <v>34</v>
      </c>
      <c r="AI173" s="5">
        <f t="shared" si="27"/>
        <v>2</v>
      </c>
      <c r="AJ173" s="5" t="b">
        <f>AND(A173&gt;=zakresy_produkcyjne!B$2,A173&lt;=zakresy_produkcyjne!B$3)</f>
        <v>1</v>
      </c>
      <c r="AK173" s="5" t="b">
        <f>AND(B173&gt;=zakresy_produkcyjne!C$2,B173&lt;=zakresy_produkcyjne!C$3)</f>
        <v>1</v>
      </c>
      <c r="AL173" s="5" t="b">
        <f>AND(D173&gt;=zakresy_produkcyjne!D$2,D173&lt;=zakresy_produkcyjne!D$3)</f>
        <v>1</v>
      </c>
      <c r="AM173" s="5" t="b">
        <f>AND(E173&gt;=zakresy_produkcyjne!E$2,E173&lt;=zakresy_produkcyjne!E$3)</f>
        <v>1</v>
      </c>
      <c r="AN173" s="5" t="b">
        <f>AND(F173&gt;=zakresy_produkcyjne!F$2,F173&lt;=zakresy_produkcyjne!F$3)</f>
        <v>1</v>
      </c>
      <c r="AO173" s="5" t="b">
        <f>AND(G173&gt;=zakresy_produkcyjne!G$2,G173&lt;=zakresy_produkcyjne!G$3)</f>
        <v>1</v>
      </c>
      <c r="AP173" s="5" t="b">
        <f>AND(H173&gt;=zakresy_produkcyjne!H$2,H173&lt;=zakresy_produkcyjne!H$3)</f>
        <v>1</v>
      </c>
      <c r="AQ173" s="5" t="b">
        <f>AND(P173&gt;=zakresy_produkcyjne!I$2,P173&lt;=zakresy_produkcyjne!I$3)</f>
        <v>1</v>
      </c>
      <c r="AR173" s="5" t="b">
        <f>AND(Q173&gt;=zakresy_produkcyjne!J$2,Q173&lt;=zakresy_produkcyjne!J$3)</f>
        <v>1</v>
      </c>
      <c r="AS173" s="5" t="b">
        <f>AND(R173&gt;=zakresy_produkcyjne!K$2,R173&lt;=zakresy_produkcyjne!K$3)</f>
        <v>1</v>
      </c>
      <c r="AT173" s="5" t="b">
        <f>AND(S173&gt;=zakresy_produkcyjne!L$2,S173&lt;=zakresy_produkcyjne!L$3)</f>
        <v>1</v>
      </c>
      <c r="AU173" s="5" t="b">
        <f t="shared" si="28"/>
        <v>1</v>
      </c>
      <c r="AV173" s="5" t="b">
        <f t="shared" si="29"/>
        <v>1</v>
      </c>
      <c r="AW173" s="5" t="b">
        <f t="shared" si="30"/>
        <v>1</v>
      </c>
      <c r="AX173" s="5">
        <f>AJ173*zakresy_produkcyjne!B$4+AK173*zakresy_produkcyjne!C$4+AL173*zakresy_produkcyjne!D$4+AM173*zakresy_produkcyjne!E$4+AN173*zakresy_produkcyjne!F$4+AO173*zakresy_produkcyjne!G$4+AP173*zakresy_produkcyjne!H$4+AQ173*zakresy_produkcyjne!I$4+AR173*zakresy_produkcyjne!J$4+AS173*zakresy_produkcyjne!K$4+AT173*zakresy_produkcyjne!L$4</f>
        <v>66</v>
      </c>
      <c r="AZ173" s="5">
        <v>785</v>
      </c>
      <c r="BA173" s="5">
        <v>501</v>
      </c>
      <c r="BB173" s="5">
        <v>2.81</v>
      </c>
      <c r="BC173" s="5" t="e">
        <f ca="1">KONWERTUJ_TWARDOSC(22,tabela_twardosci!$C$8:$C$69,tabela_twardosci!$K$8:$K$69)</f>
        <v>#NAME?</v>
      </c>
      <c r="BD173" s="5">
        <v>27</v>
      </c>
      <c r="BE173" s="5">
        <v>200</v>
      </c>
      <c r="BK173" s="5">
        <f t="shared" si="31"/>
        <v>883</v>
      </c>
      <c r="BL173" s="5">
        <f t="shared" si="32"/>
        <v>813</v>
      </c>
      <c r="BM173" s="5">
        <f t="shared" si="33"/>
        <v>0.43</v>
      </c>
      <c r="BN173" s="5">
        <f t="shared" si="34"/>
        <v>321.39999999999998</v>
      </c>
      <c r="BO173" s="5">
        <f t="shared" si="35"/>
        <v>121</v>
      </c>
      <c r="BP173" s="5">
        <f t="shared" si="36"/>
        <v>883</v>
      </c>
      <c r="BQ173" s="5" t="e">
        <f>IF(T173&lt;&gt;"",POWER((#REF!*R173+#REF!)-T173,2))</f>
        <v>#REF!</v>
      </c>
    </row>
    <row r="174" spans="1:69" ht="13.9" customHeight="1" x14ac:dyDescent="0.25">
      <c r="A174" s="118">
        <v>3.58</v>
      </c>
      <c r="B174" s="118">
        <v>2.57</v>
      </c>
      <c r="C174" s="118">
        <f t="shared" si="37"/>
        <v>4.4526666666666666</v>
      </c>
      <c r="D174" s="118">
        <v>0.34</v>
      </c>
      <c r="E174" s="118">
        <v>4.2999999999999997E-2</v>
      </c>
      <c r="F174" s="118">
        <v>0.46</v>
      </c>
      <c r="G174" s="118">
        <v>0.45</v>
      </c>
      <c r="H174" s="118">
        <v>0.19</v>
      </c>
      <c r="I174" s="118">
        <v>7.0000000000000001E-3</v>
      </c>
      <c r="J174" s="118">
        <v>4.8000000000000001E-2</v>
      </c>
      <c r="K174" s="118">
        <v>0</v>
      </c>
      <c r="L174" s="118">
        <v>0</v>
      </c>
      <c r="M174" s="118">
        <v>0</v>
      </c>
      <c r="N174" s="118">
        <v>0</v>
      </c>
      <c r="O174" s="118">
        <v>0</v>
      </c>
      <c r="P174" s="118">
        <v>900</v>
      </c>
      <c r="Q174" s="118">
        <v>90</v>
      </c>
      <c r="R174" s="118">
        <v>363</v>
      </c>
      <c r="S174" s="118">
        <v>180</v>
      </c>
      <c r="T174" s="118">
        <v>997</v>
      </c>
      <c r="U174" s="118">
        <v>821</v>
      </c>
      <c r="V174" s="118">
        <v>1.31</v>
      </c>
      <c r="W174" s="118">
        <v>310.2</v>
      </c>
      <c r="X174" s="118"/>
      <c r="Y174" s="118">
        <v>110</v>
      </c>
      <c r="Z174" s="119">
        <v>22</v>
      </c>
      <c r="AA174" s="120"/>
      <c r="AB174" s="120"/>
      <c r="AC174" s="120"/>
      <c r="AD174" s="120"/>
      <c r="AE174" s="120"/>
      <c r="AF174" s="120"/>
      <c r="AG174" s="5" t="b">
        <f t="shared" si="26"/>
        <v>1</v>
      </c>
      <c r="AH174" s="121">
        <v>34</v>
      </c>
      <c r="AI174" s="5">
        <f t="shared" si="27"/>
        <v>2</v>
      </c>
      <c r="AJ174" s="5" t="b">
        <f>AND(A174&gt;=zakresy_produkcyjne!B$2,A174&lt;=zakresy_produkcyjne!B$3)</f>
        <v>1</v>
      </c>
      <c r="AK174" s="5" t="b">
        <f>AND(B174&gt;=zakresy_produkcyjne!C$2,B174&lt;=zakresy_produkcyjne!C$3)</f>
        <v>1</v>
      </c>
      <c r="AL174" s="5" t="b">
        <f>AND(D174&gt;=zakresy_produkcyjne!D$2,D174&lt;=zakresy_produkcyjne!D$3)</f>
        <v>1</v>
      </c>
      <c r="AM174" s="5" t="b">
        <f>AND(E174&gt;=zakresy_produkcyjne!E$2,E174&lt;=zakresy_produkcyjne!E$3)</f>
        <v>1</v>
      </c>
      <c r="AN174" s="5" t="b">
        <f>AND(F174&gt;=zakresy_produkcyjne!F$2,F174&lt;=zakresy_produkcyjne!F$3)</f>
        <v>1</v>
      </c>
      <c r="AO174" s="5" t="b">
        <f>AND(G174&gt;=zakresy_produkcyjne!G$2,G174&lt;=zakresy_produkcyjne!G$3)</f>
        <v>1</v>
      </c>
      <c r="AP174" s="5" t="b">
        <f>AND(H174&gt;=zakresy_produkcyjne!H$2,H174&lt;=zakresy_produkcyjne!H$3)</f>
        <v>1</v>
      </c>
      <c r="AQ174" s="5" t="b">
        <f>AND(P174&gt;=zakresy_produkcyjne!I$2,P174&lt;=zakresy_produkcyjne!I$3)</f>
        <v>1</v>
      </c>
      <c r="AR174" s="5" t="b">
        <f>AND(Q174&gt;=zakresy_produkcyjne!J$2,Q174&lt;=zakresy_produkcyjne!J$3)</f>
        <v>1</v>
      </c>
      <c r="AS174" s="5" t="b">
        <f>AND(R174&gt;=zakresy_produkcyjne!K$2,R174&lt;=zakresy_produkcyjne!K$3)</f>
        <v>1</v>
      </c>
      <c r="AT174" s="5" t="b">
        <f>AND(S174&gt;=zakresy_produkcyjne!L$2,S174&lt;=zakresy_produkcyjne!L$3)</f>
        <v>1</v>
      </c>
      <c r="AU174" s="5" t="b">
        <f t="shared" si="28"/>
        <v>1</v>
      </c>
      <c r="AV174" s="5" t="b">
        <f t="shared" si="29"/>
        <v>1</v>
      </c>
      <c r="AW174" s="5" t="b">
        <f t="shared" si="30"/>
        <v>1</v>
      </c>
      <c r="AX174" s="5">
        <f>AJ174*zakresy_produkcyjne!B$4+AK174*zakresy_produkcyjne!C$4+AL174*zakresy_produkcyjne!D$4+AM174*zakresy_produkcyjne!E$4+AN174*zakresy_produkcyjne!F$4+AO174*zakresy_produkcyjne!G$4+AP174*zakresy_produkcyjne!H$4+AQ174*zakresy_produkcyjne!I$4+AR174*zakresy_produkcyjne!J$4+AS174*zakresy_produkcyjne!K$4+AT174*zakresy_produkcyjne!L$4</f>
        <v>66</v>
      </c>
      <c r="AZ174" s="5">
        <v>785</v>
      </c>
      <c r="BA174" s="5">
        <v>501</v>
      </c>
      <c r="BB174" s="5">
        <v>2.81</v>
      </c>
      <c r="BC174" s="5" t="e">
        <f ca="1">KONWERTUJ_TWARDOSC(22,tabela_twardosci!$C$8:$C$69,tabela_twardosci!$K$8:$K$69)</f>
        <v>#NAME?</v>
      </c>
      <c r="BD174" s="5">
        <v>27</v>
      </c>
      <c r="BE174" s="5">
        <v>200</v>
      </c>
      <c r="BK174" s="5">
        <f t="shared" si="31"/>
        <v>997</v>
      </c>
      <c r="BL174" s="5">
        <f t="shared" si="32"/>
        <v>821</v>
      </c>
      <c r="BM174" s="5">
        <f t="shared" si="33"/>
        <v>1.31</v>
      </c>
      <c r="BN174" s="5">
        <f t="shared" si="34"/>
        <v>310.2</v>
      </c>
      <c r="BO174" s="5">
        <f t="shared" si="35"/>
        <v>110</v>
      </c>
      <c r="BP174" s="5">
        <f t="shared" si="36"/>
        <v>997</v>
      </c>
      <c r="BQ174" s="5" t="e">
        <f>IF(T174&lt;&gt;"",POWER((#REF!*R174+#REF!)-T174,2))</f>
        <v>#REF!</v>
      </c>
    </row>
    <row r="175" spans="1:69" ht="13.9" customHeight="1" x14ac:dyDescent="0.2">
      <c r="A175" s="122">
        <v>3.58</v>
      </c>
      <c r="B175" s="122">
        <v>2.1</v>
      </c>
      <c r="C175" s="122">
        <f t="shared" si="37"/>
        <v>4.293333333333333</v>
      </c>
      <c r="D175" s="122">
        <v>0.22</v>
      </c>
      <c r="E175" s="122">
        <v>3.9E-2</v>
      </c>
      <c r="F175" s="122">
        <v>0</v>
      </c>
      <c r="G175" s="122">
        <v>0</v>
      </c>
      <c r="H175" s="122">
        <v>0</v>
      </c>
      <c r="I175" s="122">
        <v>6.0000000000000001E-3</v>
      </c>
      <c r="J175" s="122">
        <v>0.04</v>
      </c>
      <c r="K175" s="122">
        <v>0</v>
      </c>
      <c r="L175" s="122">
        <v>0</v>
      </c>
      <c r="M175" s="122">
        <v>0</v>
      </c>
      <c r="N175" s="122">
        <v>0</v>
      </c>
      <c r="O175" s="122">
        <v>0</v>
      </c>
      <c r="P175" s="122">
        <v>900</v>
      </c>
      <c r="Q175" s="122">
        <v>30</v>
      </c>
      <c r="R175" s="122">
        <v>350</v>
      </c>
      <c r="S175" s="122">
        <v>30</v>
      </c>
      <c r="T175" s="122">
        <v>1100</v>
      </c>
      <c r="U175" s="123"/>
      <c r="V175" s="122">
        <v>4</v>
      </c>
      <c r="W175" s="122">
        <v>380</v>
      </c>
      <c r="X175" s="122"/>
      <c r="Y175" s="122">
        <v>74</v>
      </c>
      <c r="Z175" s="124">
        <v>23</v>
      </c>
      <c r="AA175" s="125"/>
      <c r="AB175" s="125"/>
      <c r="AC175" s="125"/>
      <c r="AD175" s="125"/>
      <c r="AE175" s="125"/>
      <c r="AF175" s="125"/>
      <c r="AG175" s="5" t="b">
        <f t="shared" si="26"/>
        <v>0</v>
      </c>
      <c r="AH175" s="5">
        <v>15</v>
      </c>
      <c r="AI175" s="5">
        <f t="shared" si="27"/>
        <v>1</v>
      </c>
      <c r="AJ175" s="5" t="b">
        <f>AND(A175&gt;=zakresy_produkcyjne!B$2,A175&lt;=zakresy_produkcyjne!B$3)</f>
        <v>1</v>
      </c>
      <c r="AK175" s="5" t="b">
        <f>AND(B175&gt;=zakresy_produkcyjne!C$2,B175&lt;=zakresy_produkcyjne!C$3)</f>
        <v>0</v>
      </c>
      <c r="AL175" s="5" t="b">
        <f>AND(D175&gt;=zakresy_produkcyjne!D$2,D175&lt;=zakresy_produkcyjne!D$3)</f>
        <v>1</v>
      </c>
      <c r="AM175" s="5" t="b">
        <f>AND(E175&gt;=zakresy_produkcyjne!E$2,E175&lt;=zakresy_produkcyjne!E$3)</f>
        <v>1</v>
      </c>
      <c r="AN175" s="5" t="b">
        <f>AND(F175&gt;=zakresy_produkcyjne!F$2,F175&lt;=zakresy_produkcyjne!F$3)</f>
        <v>1</v>
      </c>
      <c r="AO175" s="5" t="b">
        <f>AND(G175&gt;=zakresy_produkcyjne!G$2,G175&lt;=zakresy_produkcyjne!G$3)</f>
        <v>1</v>
      </c>
      <c r="AP175" s="5" t="b">
        <f>AND(H175&gt;=zakresy_produkcyjne!H$2,H175&lt;=zakresy_produkcyjne!H$3)</f>
        <v>1</v>
      </c>
      <c r="AQ175" s="5" t="b">
        <f>AND(P175&gt;=zakresy_produkcyjne!I$2,P175&lt;=zakresy_produkcyjne!I$3)</f>
        <v>1</v>
      </c>
      <c r="AR175" s="5" t="b">
        <f>AND(Q175&gt;=zakresy_produkcyjne!J$2,Q175&lt;=zakresy_produkcyjne!J$3)</f>
        <v>0</v>
      </c>
      <c r="AS175" s="5" t="b">
        <f>AND(R175&gt;=zakresy_produkcyjne!K$2,R175&lt;=zakresy_produkcyjne!K$3)</f>
        <v>1</v>
      </c>
      <c r="AT175" s="5" t="b">
        <f>AND(S175&gt;=zakresy_produkcyjne!L$2,S175&lt;=zakresy_produkcyjne!L$3)</f>
        <v>1</v>
      </c>
      <c r="AU175" s="5" t="b">
        <f t="shared" si="28"/>
        <v>0</v>
      </c>
      <c r="AV175" s="5" t="b">
        <f t="shared" si="29"/>
        <v>0</v>
      </c>
      <c r="AW175" s="5" t="b">
        <f t="shared" si="30"/>
        <v>0</v>
      </c>
      <c r="AX175" s="5">
        <f>AJ175*zakresy_produkcyjne!B$4+AK175*zakresy_produkcyjne!C$4+AL175*zakresy_produkcyjne!D$4+AM175*zakresy_produkcyjne!E$4+AN175*zakresy_produkcyjne!F$4+AO175*zakresy_produkcyjne!G$4+AP175*zakresy_produkcyjne!H$4+AQ175*zakresy_produkcyjne!I$4+AR175*zakresy_produkcyjne!J$4+AS175*zakresy_produkcyjne!K$4+AT175*zakresy_produkcyjne!L$4</f>
        <v>55</v>
      </c>
      <c r="AZ175" s="5">
        <v>420</v>
      </c>
      <c r="BB175" s="5">
        <v>16</v>
      </c>
      <c r="BC175" s="5">
        <v>185</v>
      </c>
      <c r="BD175" s="5">
        <v>115</v>
      </c>
      <c r="BK175" s="5">
        <f t="shared" si="31"/>
        <v>1100</v>
      </c>
      <c r="BL175" s="5">
        <f t="shared" si="32"/>
        <v>0</v>
      </c>
      <c r="BM175" s="5">
        <f t="shared" si="33"/>
        <v>4</v>
      </c>
      <c r="BN175" s="5">
        <f t="shared" si="34"/>
        <v>380</v>
      </c>
      <c r="BO175" s="5">
        <f t="shared" si="35"/>
        <v>74</v>
      </c>
      <c r="BP175" s="5">
        <f t="shared" si="36"/>
        <v>1100</v>
      </c>
      <c r="BQ175" s="5" t="e">
        <f>IF(T175&lt;&gt;"",POWER((#REF!*R175+#REF!)-T175,2))</f>
        <v>#REF!</v>
      </c>
    </row>
    <row r="176" spans="1:69" ht="13.9" customHeight="1" x14ac:dyDescent="0.2">
      <c r="A176" s="122">
        <v>3.58</v>
      </c>
      <c r="B176" s="122">
        <v>2.1</v>
      </c>
      <c r="C176" s="122">
        <f t="shared" si="37"/>
        <v>4.293333333333333</v>
      </c>
      <c r="D176" s="122">
        <v>0.22</v>
      </c>
      <c r="E176" s="122">
        <v>3.9E-2</v>
      </c>
      <c r="F176" s="122">
        <v>0</v>
      </c>
      <c r="G176" s="122">
        <v>0</v>
      </c>
      <c r="H176" s="122">
        <v>0</v>
      </c>
      <c r="I176" s="122">
        <v>6.0000000000000001E-3</v>
      </c>
      <c r="J176" s="122">
        <v>0.04</v>
      </c>
      <c r="K176" s="122">
        <v>0</v>
      </c>
      <c r="L176" s="122">
        <v>0</v>
      </c>
      <c r="M176" s="122">
        <v>0</v>
      </c>
      <c r="N176" s="122">
        <v>0</v>
      </c>
      <c r="O176" s="122">
        <v>0</v>
      </c>
      <c r="P176" s="122">
        <v>900</v>
      </c>
      <c r="Q176" s="122">
        <v>30</v>
      </c>
      <c r="R176" s="122">
        <v>350</v>
      </c>
      <c r="S176" s="122">
        <v>60</v>
      </c>
      <c r="T176" s="122">
        <v>1200</v>
      </c>
      <c r="U176" s="123"/>
      <c r="V176" s="122">
        <v>6.5</v>
      </c>
      <c r="W176" s="122">
        <v>370</v>
      </c>
      <c r="X176" s="122"/>
      <c r="Y176" s="122">
        <v>85</v>
      </c>
      <c r="Z176" s="124">
        <v>23</v>
      </c>
      <c r="AA176" s="125"/>
      <c r="AB176" s="125"/>
      <c r="AC176" s="125"/>
      <c r="AD176" s="125"/>
      <c r="AE176" s="125"/>
      <c r="AF176" s="125"/>
      <c r="AG176" s="5" t="b">
        <f t="shared" si="26"/>
        <v>0</v>
      </c>
      <c r="AH176" s="5">
        <v>15</v>
      </c>
      <c r="AI176" s="5">
        <f t="shared" si="27"/>
        <v>1</v>
      </c>
      <c r="AJ176" s="5" t="b">
        <f>AND(A176&gt;=zakresy_produkcyjne!B$2,A176&lt;=zakresy_produkcyjne!B$3)</f>
        <v>1</v>
      </c>
      <c r="AK176" s="5" t="b">
        <f>AND(B176&gt;=zakresy_produkcyjne!C$2,B176&lt;=zakresy_produkcyjne!C$3)</f>
        <v>0</v>
      </c>
      <c r="AL176" s="5" t="b">
        <f>AND(D176&gt;=zakresy_produkcyjne!D$2,D176&lt;=zakresy_produkcyjne!D$3)</f>
        <v>1</v>
      </c>
      <c r="AM176" s="5" t="b">
        <f>AND(E176&gt;=zakresy_produkcyjne!E$2,E176&lt;=zakresy_produkcyjne!E$3)</f>
        <v>1</v>
      </c>
      <c r="AN176" s="5" t="b">
        <f>AND(F176&gt;=zakresy_produkcyjne!F$2,F176&lt;=zakresy_produkcyjne!F$3)</f>
        <v>1</v>
      </c>
      <c r="AO176" s="5" t="b">
        <f>AND(G176&gt;=zakresy_produkcyjne!G$2,G176&lt;=zakresy_produkcyjne!G$3)</f>
        <v>1</v>
      </c>
      <c r="AP176" s="5" t="b">
        <f>AND(H176&gt;=zakresy_produkcyjne!H$2,H176&lt;=zakresy_produkcyjne!H$3)</f>
        <v>1</v>
      </c>
      <c r="AQ176" s="5" t="b">
        <f>AND(P176&gt;=zakresy_produkcyjne!I$2,P176&lt;=zakresy_produkcyjne!I$3)</f>
        <v>1</v>
      </c>
      <c r="AR176" s="5" t="b">
        <f>AND(Q176&gt;=zakresy_produkcyjne!J$2,Q176&lt;=zakresy_produkcyjne!J$3)</f>
        <v>0</v>
      </c>
      <c r="AS176" s="5" t="b">
        <f>AND(R176&gt;=zakresy_produkcyjne!K$2,R176&lt;=zakresy_produkcyjne!K$3)</f>
        <v>1</v>
      </c>
      <c r="AT176" s="5" t="b">
        <f>AND(S176&gt;=zakresy_produkcyjne!L$2,S176&lt;=zakresy_produkcyjne!L$3)</f>
        <v>1</v>
      </c>
      <c r="AU176" s="5" t="b">
        <f t="shared" si="28"/>
        <v>0</v>
      </c>
      <c r="AV176" s="5" t="b">
        <f t="shared" si="29"/>
        <v>0</v>
      </c>
      <c r="AW176" s="5" t="b">
        <f t="shared" si="30"/>
        <v>0</v>
      </c>
      <c r="AX176" s="5">
        <f>AJ176*zakresy_produkcyjne!B$4+AK176*zakresy_produkcyjne!C$4+AL176*zakresy_produkcyjne!D$4+AM176*zakresy_produkcyjne!E$4+AN176*zakresy_produkcyjne!F$4+AO176*zakresy_produkcyjne!G$4+AP176*zakresy_produkcyjne!H$4+AQ176*zakresy_produkcyjne!I$4+AR176*zakresy_produkcyjne!J$4+AS176*zakresy_produkcyjne!K$4+AT176*zakresy_produkcyjne!L$4</f>
        <v>55</v>
      </c>
      <c r="AZ176" s="5">
        <v>420</v>
      </c>
      <c r="BB176" s="5">
        <v>16</v>
      </c>
      <c r="BC176" s="5">
        <v>185</v>
      </c>
      <c r="BD176" s="5">
        <v>115</v>
      </c>
      <c r="BK176" s="5">
        <f t="shared" si="31"/>
        <v>1200</v>
      </c>
      <c r="BL176" s="5">
        <f t="shared" si="32"/>
        <v>0</v>
      </c>
      <c r="BM176" s="5">
        <f t="shared" si="33"/>
        <v>6.5</v>
      </c>
      <c r="BN176" s="5">
        <f t="shared" si="34"/>
        <v>370</v>
      </c>
      <c r="BO176" s="5">
        <f t="shared" si="35"/>
        <v>85</v>
      </c>
      <c r="BP176" s="5">
        <f t="shared" si="36"/>
        <v>1200</v>
      </c>
      <c r="BQ176" s="5" t="e">
        <f>IF(T176&lt;&gt;"",POWER((#REF!*R176+#REF!)-T176,2))</f>
        <v>#REF!</v>
      </c>
    </row>
    <row r="177" spans="1:69" ht="13.9" customHeight="1" x14ac:dyDescent="0.2">
      <c r="A177" s="122">
        <v>3.58</v>
      </c>
      <c r="B177" s="122">
        <v>2.1</v>
      </c>
      <c r="C177" s="122">
        <f t="shared" si="37"/>
        <v>4.293333333333333</v>
      </c>
      <c r="D177" s="122">
        <v>0.22</v>
      </c>
      <c r="E177" s="122">
        <v>3.9E-2</v>
      </c>
      <c r="F177" s="122">
        <v>0</v>
      </c>
      <c r="G177" s="122">
        <v>0</v>
      </c>
      <c r="H177" s="122">
        <v>0</v>
      </c>
      <c r="I177" s="122">
        <v>6.0000000000000001E-3</v>
      </c>
      <c r="J177" s="122">
        <v>0.04</v>
      </c>
      <c r="K177" s="122">
        <v>0</v>
      </c>
      <c r="L177" s="122">
        <v>0</v>
      </c>
      <c r="M177" s="122">
        <v>0</v>
      </c>
      <c r="N177" s="122">
        <v>0</v>
      </c>
      <c r="O177" s="122">
        <v>0</v>
      </c>
      <c r="P177" s="122">
        <v>900</v>
      </c>
      <c r="Q177" s="122">
        <v>30</v>
      </c>
      <c r="R177" s="122">
        <v>350</v>
      </c>
      <c r="S177" s="122">
        <v>120</v>
      </c>
      <c r="T177" s="122">
        <v>1060</v>
      </c>
      <c r="U177" s="123"/>
      <c r="V177" s="122">
        <v>3.6</v>
      </c>
      <c r="W177" s="122">
        <v>380</v>
      </c>
      <c r="X177" s="122"/>
      <c r="Y177" s="122">
        <v>70</v>
      </c>
      <c r="Z177" s="124">
        <v>23</v>
      </c>
      <c r="AA177" s="125"/>
      <c r="AB177" s="125"/>
      <c r="AC177" s="125"/>
      <c r="AD177" s="125"/>
      <c r="AE177" s="125"/>
      <c r="AF177" s="125"/>
      <c r="AG177" s="5" t="b">
        <f t="shared" si="26"/>
        <v>0</v>
      </c>
      <c r="AH177" s="5">
        <v>15</v>
      </c>
      <c r="AI177" s="5">
        <f t="shared" si="27"/>
        <v>1</v>
      </c>
      <c r="AJ177" s="5" t="b">
        <f>AND(A177&gt;=zakresy_produkcyjne!B$2,A177&lt;=zakresy_produkcyjne!B$3)</f>
        <v>1</v>
      </c>
      <c r="AK177" s="5" t="b">
        <f>AND(B177&gt;=zakresy_produkcyjne!C$2,B177&lt;=zakresy_produkcyjne!C$3)</f>
        <v>0</v>
      </c>
      <c r="AL177" s="5" t="b">
        <f>AND(D177&gt;=zakresy_produkcyjne!D$2,D177&lt;=zakresy_produkcyjne!D$3)</f>
        <v>1</v>
      </c>
      <c r="AM177" s="5" t="b">
        <f>AND(E177&gt;=zakresy_produkcyjne!E$2,E177&lt;=zakresy_produkcyjne!E$3)</f>
        <v>1</v>
      </c>
      <c r="AN177" s="5" t="b">
        <f>AND(F177&gt;=zakresy_produkcyjne!F$2,F177&lt;=zakresy_produkcyjne!F$3)</f>
        <v>1</v>
      </c>
      <c r="AO177" s="5" t="b">
        <f>AND(G177&gt;=zakresy_produkcyjne!G$2,G177&lt;=zakresy_produkcyjne!G$3)</f>
        <v>1</v>
      </c>
      <c r="AP177" s="5" t="b">
        <f>AND(H177&gt;=zakresy_produkcyjne!H$2,H177&lt;=zakresy_produkcyjne!H$3)</f>
        <v>1</v>
      </c>
      <c r="AQ177" s="5" t="b">
        <f>AND(P177&gt;=zakresy_produkcyjne!I$2,P177&lt;=zakresy_produkcyjne!I$3)</f>
        <v>1</v>
      </c>
      <c r="AR177" s="5" t="b">
        <f>AND(Q177&gt;=zakresy_produkcyjne!J$2,Q177&lt;=zakresy_produkcyjne!J$3)</f>
        <v>0</v>
      </c>
      <c r="AS177" s="5" t="b">
        <f>AND(R177&gt;=zakresy_produkcyjne!K$2,R177&lt;=zakresy_produkcyjne!K$3)</f>
        <v>1</v>
      </c>
      <c r="AT177" s="5" t="b">
        <f>AND(S177&gt;=zakresy_produkcyjne!L$2,S177&lt;=zakresy_produkcyjne!L$3)</f>
        <v>1</v>
      </c>
      <c r="AU177" s="5" t="b">
        <f t="shared" si="28"/>
        <v>0</v>
      </c>
      <c r="AV177" s="5" t="b">
        <f t="shared" si="29"/>
        <v>0</v>
      </c>
      <c r="AW177" s="5" t="b">
        <f t="shared" si="30"/>
        <v>0</v>
      </c>
      <c r="AX177" s="5">
        <f>AJ177*zakresy_produkcyjne!B$4+AK177*zakresy_produkcyjne!C$4+AL177*zakresy_produkcyjne!D$4+AM177*zakresy_produkcyjne!E$4+AN177*zakresy_produkcyjne!F$4+AO177*zakresy_produkcyjne!G$4+AP177*zakresy_produkcyjne!H$4+AQ177*zakresy_produkcyjne!I$4+AR177*zakresy_produkcyjne!J$4+AS177*zakresy_produkcyjne!K$4+AT177*zakresy_produkcyjne!L$4</f>
        <v>55</v>
      </c>
      <c r="AZ177" s="5">
        <v>420</v>
      </c>
      <c r="BB177" s="5">
        <v>16</v>
      </c>
      <c r="BC177" s="5">
        <v>185</v>
      </c>
      <c r="BD177" s="5">
        <v>115</v>
      </c>
      <c r="BK177" s="5">
        <f t="shared" si="31"/>
        <v>1060</v>
      </c>
      <c r="BL177" s="5">
        <f t="shared" si="32"/>
        <v>0</v>
      </c>
      <c r="BM177" s="5">
        <f t="shared" si="33"/>
        <v>3.6</v>
      </c>
      <c r="BN177" s="5">
        <f t="shared" si="34"/>
        <v>380</v>
      </c>
      <c r="BO177" s="5">
        <f t="shared" si="35"/>
        <v>70</v>
      </c>
      <c r="BP177" s="5">
        <f t="shared" si="36"/>
        <v>1060</v>
      </c>
      <c r="BQ177" s="5" t="e">
        <f>IF(T177&lt;&gt;"",POWER((#REF!*R177+#REF!)-T177,2))</f>
        <v>#REF!</v>
      </c>
    </row>
    <row r="178" spans="1:69" ht="13.9" customHeight="1" x14ac:dyDescent="0.2">
      <c r="A178" s="122">
        <v>3.58</v>
      </c>
      <c r="B178" s="122">
        <v>2.1</v>
      </c>
      <c r="C178" s="122">
        <f t="shared" si="37"/>
        <v>4.293333333333333</v>
      </c>
      <c r="D178" s="122">
        <v>0.22</v>
      </c>
      <c r="E178" s="122">
        <v>3.9E-2</v>
      </c>
      <c r="F178" s="122">
        <v>0</v>
      </c>
      <c r="G178" s="122">
        <v>0</v>
      </c>
      <c r="H178" s="122">
        <v>0</v>
      </c>
      <c r="I178" s="122">
        <v>6.0000000000000001E-3</v>
      </c>
      <c r="J178" s="122">
        <v>0.04</v>
      </c>
      <c r="K178" s="122">
        <v>0</v>
      </c>
      <c r="L178" s="122">
        <v>0</v>
      </c>
      <c r="M178" s="122">
        <v>0</v>
      </c>
      <c r="N178" s="122">
        <v>0</v>
      </c>
      <c r="O178" s="122">
        <v>0</v>
      </c>
      <c r="P178" s="122">
        <v>900</v>
      </c>
      <c r="Q178" s="122">
        <v>30</v>
      </c>
      <c r="R178" s="122">
        <v>350</v>
      </c>
      <c r="S178" s="122">
        <v>180</v>
      </c>
      <c r="T178" s="122">
        <v>1040</v>
      </c>
      <c r="U178" s="123"/>
      <c r="V178" s="122">
        <v>2</v>
      </c>
      <c r="W178" s="122">
        <v>380</v>
      </c>
      <c r="X178" s="122"/>
      <c r="Y178" s="122">
        <v>35</v>
      </c>
      <c r="Z178" s="124">
        <v>23</v>
      </c>
      <c r="AA178" s="125"/>
      <c r="AB178" s="125"/>
      <c r="AC178" s="125"/>
      <c r="AD178" s="125"/>
      <c r="AE178" s="125"/>
      <c r="AF178" s="125"/>
      <c r="AG178" s="5" t="b">
        <f t="shared" si="26"/>
        <v>0</v>
      </c>
      <c r="AH178" s="5">
        <v>15</v>
      </c>
      <c r="AI178" s="5">
        <f t="shared" si="27"/>
        <v>1</v>
      </c>
      <c r="AJ178" s="5" t="b">
        <f>AND(A178&gt;=zakresy_produkcyjne!B$2,A178&lt;=zakresy_produkcyjne!B$3)</f>
        <v>1</v>
      </c>
      <c r="AK178" s="5" t="b">
        <f>AND(B178&gt;=zakresy_produkcyjne!C$2,B178&lt;=zakresy_produkcyjne!C$3)</f>
        <v>0</v>
      </c>
      <c r="AL178" s="5" t="b">
        <f>AND(D178&gt;=zakresy_produkcyjne!D$2,D178&lt;=zakresy_produkcyjne!D$3)</f>
        <v>1</v>
      </c>
      <c r="AM178" s="5" t="b">
        <f>AND(E178&gt;=zakresy_produkcyjne!E$2,E178&lt;=zakresy_produkcyjne!E$3)</f>
        <v>1</v>
      </c>
      <c r="AN178" s="5" t="b">
        <f>AND(F178&gt;=zakresy_produkcyjne!F$2,F178&lt;=zakresy_produkcyjne!F$3)</f>
        <v>1</v>
      </c>
      <c r="AO178" s="5" t="b">
        <f>AND(G178&gt;=zakresy_produkcyjne!G$2,G178&lt;=zakresy_produkcyjne!G$3)</f>
        <v>1</v>
      </c>
      <c r="AP178" s="5" t="b">
        <f>AND(H178&gt;=zakresy_produkcyjne!H$2,H178&lt;=zakresy_produkcyjne!H$3)</f>
        <v>1</v>
      </c>
      <c r="AQ178" s="5" t="b">
        <f>AND(P178&gt;=zakresy_produkcyjne!I$2,P178&lt;=zakresy_produkcyjne!I$3)</f>
        <v>1</v>
      </c>
      <c r="AR178" s="5" t="b">
        <f>AND(Q178&gt;=zakresy_produkcyjne!J$2,Q178&lt;=zakresy_produkcyjne!J$3)</f>
        <v>0</v>
      </c>
      <c r="AS178" s="5" t="b">
        <f>AND(R178&gt;=zakresy_produkcyjne!K$2,R178&lt;=zakresy_produkcyjne!K$3)</f>
        <v>1</v>
      </c>
      <c r="AT178" s="5" t="b">
        <f>AND(S178&gt;=zakresy_produkcyjne!L$2,S178&lt;=zakresy_produkcyjne!L$3)</f>
        <v>1</v>
      </c>
      <c r="AU178" s="5" t="b">
        <f t="shared" si="28"/>
        <v>0</v>
      </c>
      <c r="AV178" s="5" t="b">
        <f t="shared" si="29"/>
        <v>0</v>
      </c>
      <c r="AW178" s="5" t="b">
        <f t="shared" si="30"/>
        <v>0</v>
      </c>
      <c r="AX178" s="5">
        <f>AJ178*zakresy_produkcyjne!B$4+AK178*zakresy_produkcyjne!C$4+AL178*zakresy_produkcyjne!D$4+AM178*zakresy_produkcyjne!E$4+AN178*zakresy_produkcyjne!F$4+AO178*zakresy_produkcyjne!G$4+AP178*zakresy_produkcyjne!H$4+AQ178*zakresy_produkcyjne!I$4+AR178*zakresy_produkcyjne!J$4+AS178*zakresy_produkcyjne!K$4+AT178*zakresy_produkcyjne!L$4</f>
        <v>55</v>
      </c>
      <c r="AZ178" s="5">
        <v>420</v>
      </c>
      <c r="BB178" s="5">
        <v>16</v>
      </c>
      <c r="BC178" s="5">
        <v>185</v>
      </c>
      <c r="BD178" s="5">
        <v>115</v>
      </c>
      <c r="BK178" s="5">
        <f t="shared" si="31"/>
        <v>1040</v>
      </c>
      <c r="BL178" s="5">
        <f t="shared" si="32"/>
        <v>0</v>
      </c>
      <c r="BM178" s="5">
        <f t="shared" si="33"/>
        <v>2</v>
      </c>
      <c r="BN178" s="5">
        <f t="shared" si="34"/>
        <v>380</v>
      </c>
      <c r="BO178" s="5">
        <f t="shared" si="35"/>
        <v>35</v>
      </c>
      <c r="BP178" s="5">
        <f t="shared" si="36"/>
        <v>1040</v>
      </c>
      <c r="BQ178" s="5" t="e">
        <f>IF(T178&lt;&gt;"",POWER((#REF!*R178+#REF!)-T178,2))</f>
        <v>#REF!</v>
      </c>
    </row>
    <row r="179" spans="1:69" ht="13.9" customHeight="1" x14ac:dyDescent="0.2">
      <c r="A179" s="122">
        <v>3.58</v>
      </c>
      <c r="B179" s="122">
        <v>2.1</v>
      </c>
      <c r="C179" s="122">
        <f t="shared" si="37"/>
        <v>4.293333333333333</v>
      </c>
      <c r="D179" s="122">
        <v>0.22</v>
      </c>
      <c r="E179" s="122">
        <v>3.9E-2</v>
      </c>
      <c r="F179" s="122">
        <v>0</v>
      </c>
      <c r="G179" s="122">
        <v>0</v>
      </c>
      <c r="H179" s="122">
        <v>0</v>
      </c>
      <c r="I179" s="122">
        <v>6.0000000000000001E-3</v>
      </c>
      <c r="J179" s="122">
        <v>0.04</v>
      </c>
      <c r="K179" s="122">
        <v>0</v>
      </c>
      <c r="L179" s="122">
        <v>0</v>
      </c>
      <c r="M179" s="122">
        <v>0</v>
      </c>
      <c r="N179" s="122">
        <v>0</v>
      </c>
      <c r="O179" s="122">
        <v>0</v>
      </c>
      <c r="P179" s="122">
        <v>900</v>
      </c>
      <c r="Q179" s="122">
        <v>30</v>
      </c>
      <c r="R179" s="122">
        <v>400</v>
      </c>
      <c r="S179" s="122">
        <v>30</v>
      </c>
      <c r="T179" s="125">
        <v>850</v>
      </c>
      <c r="U179" s="126"/>
      <c r="V179" s="125">
        <v>7.6</v>
      </c>
      <c r="W179" s="125">
        <v>320</v>
      </c>
      <c r="X179" s="125"/>
      <c r="Y179" s="125">
        <v>74</v>
      </c>
      <c r="Z179" s="124">
        <v>23</v>
      </c>
      <c r="AA179" s="125"/>
      <c r="AB179" s="125"/>
      <c r="AC179" s="125"/>
      <c r="AD179" s="125"/>
      <c r="AE179" s="125"/>
      <c r="AF179" s="125"/>
      <c r="AG179" s="5" t="b">
        <f t="shared" si="26"/>
        <v>0</v>
      </c>
      <c r="AH179" s="5">
        <v>15</v>
      </c>
      <c r="AI179" s="5">
        <f t="shared" si="27"/>
        <v>1</v>
      </c>
      <c r="AJ179" s="5" t="b">
        <f>AND(A179&gt;=zakresy_produkcyjne!B$2,A179&lt;=zakresy_produkcyjne!B$3)</f>
        <v>1</v>
      </c>
      <c r="AK179" s="5" t="b">
        <f>AND(B179&gt;=zakresy_produkcyjne!C$2,B179&lt;=zakresy_produkcyjne!C$3)</f>
        <v>0</v>
      </c>
      <c r="AL179" s="5" t="b">
        <f>AND(D179&gt;=zakresy_produkcyjne!D$2,D179&lt;=zakresy_produkcyjne!D$3)</f>
        <v>1</v>
      </c>
      <c r="AM179" s="5" t="b">
        <f>AND(E179&gt;=zakresy_produkcyjne!E$2,E179&lt;=zakresy_produkcyjne!E$3)</f>
        <v>1</v>
      </c>
      <c r="AN179" s="5" t="b">
        <f>AND(F179&gt;=zakresy_produkcyjne!F$2,F179&lt;=zakresy_produkcyjne!F$3)</f>
        <v>1</v>
      </c>
      <c r="AO179" s="5" t="b">
        <f>AND(G179&gt;=zakresy_produkcyjne!G$2,G179&lt;=zakresy_produkcyjne!G$3)</f>
        <v>1</v>
      </c>
      <c r="AP179" s="5" t="b">
        <f>AND(H179&gt;=zakresy_produkcyjne!H$2,H179&lt;=zakresy_produkcyjne!H$3)</f>
        <v>1</v>
      </c>
      <c r="AQ179" s="5" t="b">
        <f>AND(P179&gt;=zakresy_produkcyjne!I$2,P179&lt;=zakresy_produkcyjne!I$3)</f>
        <v>1</v>
      </c>
      <c r="AR179" s="5" t="b">
        <f>AND(Q179&gt;=zakresy_produkcyjne!J$2,Q179&lt;=zakresy_produkcyjne!J$3)</f>
        <v>0</v>
      </c>
      <c r="AS179" s="5" t="b">
        <f>AND(R179&gt;=zakresy_produkcyjne!K$2,R179&lt;=zakresy_produkcyjne!K$3)</f>
        <v>1</v>
      </c>
      <c r="AT179" s="5" t="b">
        <f>AND(S179&gt;=zakresy_produkcyjne!L$2,S179&lt;=zakresy_produkcyjne!L$3)</f>
        <v>1</v>
      </c>
      <c r="AU179" s="5" t="b">
        <f t="shared" si="28"/>
        <v>0</v>
      </c>
      <c r="AV179" s="5" t="b">
        <f t="shared" si="29"/>
        <v>0</v>
      </c>
      <c r="AW179" s="5" t="b">
        <f t="shared" si="30"/>
        <v>0</v>
      </c>
      <c r="AX179" s="5">
        <f>AJ179*zakresy_produkcyjne!B$4+AK179*zakresy_produkcyjne!C$4+AL179*zakresy_produkcyjne!D$4+AM179*zakresy_produkcyjne!E$4+AN179*zakresy_produkcyjne!F$4+AO179*zakresy_produkcyjne!G$4+AP179*zakresy_produkcyjne!H$4+AQ179*zakresy_produkcyjne!I$4+AR179*zakresy_produkcyjne!J$4+AS179*zakresy_produkcyjne!K$4+AT179*zakresy_produkcyjne!L$4</f>
        <v>55</v>
      </c>
      <c r="AZ179" s="5">
        <v>420</v>
      </c>
      <c r="BB179" s="5">
        <v>16</v>
      </c>
      <c r="BC179" s="5">
        <v>185</v>
      </c>
      <c r="BD179" s="5">
        <v>115</v>
      </c>
      <c r="BK179" s="5">
        <f t="shared" si="31"/>
        <v>850</v>
      </c>
      <c r="BL179" s="5">
        <f t="shared" si="32"/>
        <v>0</v>
      </c>
      <c r="BM179" s="5">
        <f t="shared" si="33"/>
        <v>7.6</v>
      </c>
      <c r="BN179" s="5">
        <f t="shared" si="34"/>
        <v>320</v>
      </c>
      <c r="BO179" s="5">
        <f t="shared" si="35"/>
        <v>74</v>
      </c>
      <c r="BP179" s="5">
        <f t="shared" si="36"/>
        <v>850</v>
      </c>
      <c r="BQ179" s="5" t="e">
        <f>IF(T179&lt;&gt;"",POWER((#REF!*R179+#REF!)-T179,2))</f>
        <v>#REF!</v>
      </c>
    </row>
    <row r="180" spans="1:69" ht="13.9" customHeight="1" x14ac:dyDescent="0.2">
      <c r="A180" s="122">
        <v>3.58</v>
      </c>
      <c r="B180" s="122">
        <v>2.1</v>
      </c>
      <c r="C180" s="122">
        <f t="shared" si="37"/>
        <v>4.293333333333333</v>
      </c>
      <c r="D180" s="122">
        <v>0.22</v>
      </c>
      <c r="E180" s="122">
        <v>3.9E-2</v>
      </c>
      <c r="F180" s="122">
        <v>0</v>
      </c>
      <c r="G180" s="122">
        <v>0</v>
      </c>
      <c r="H180" s="122">
        <v>0</v>
      </c>
      <c r="I180" s="122">
        <v>6.0000000000000001E-3</v>
      </c>
      <c r="J180" s="122">
        <v>0.04</v>
      </c>
      <c r="K180" s="122">
        <v>0</v>
      </c>
      <c r="L180" s="122">
        <v>0</v>
      </c>
      <c r="M180" s="122">
        <v>0</v>
      </c>
      <c r="N180" s="122">
        <v>0</v>
      </c>
      <c r="O180" s="122">
        <v>0</v>
      </c>
      <c r="P180" s="122">
        <v>900</v>
      </c>
      <c r="Q180" s="122">
        <v>30</v>
      </c>
      <c r="R180" s="122">
        <v>400</v>
      </c>
      <c r="S180" s="122">
        <v>60</v>
      </c>
      <c r="T180" s="125">
        <v>1000</v>
      </c>
      <c r="U180" s="126"/>
      <c r="V180" s="125">
        <v>10</v>
      </c>
      <c r="W180" s="125">
        <v>304</v>
      </c>
      <c r="X180" s="125"/>
      <c r="Y180" s="125">
        <v>110</v>
      </c>
      <c r="Z180" s="124">
        <v>23</v>
      </c>
      <c r="AA180" s="125"/>
      <c r="AB180" s="125"/>
      <c r="AC180" s="125"/>
      <c r="AD180" s="125"/>
      <c r="AE180" s="125"/>
      <c r="AF180" s="125"/>
      <c r="AG180" s="5" t="b">
        <f t="shared" si="26"/>
        <v>0</v>
      </c>
      <c r="AH180" s="5">
        <v>15</v>
      </c>
      <c r="AI180" s="5">
        <f t="shared" si="27"/>
        <v>1</v>
      </c>
      <c r="AJ180" s="5" t="b">
        <f>AND(A180&gt;=zakresy_produkcyjne!B$2,A180&lt;=zakresy_produkcyjne!B$3)</f>
        <v>1</v>
      </c>
      <c r="AK180" s="5" t="b">
        <f>AND(B180&gt;=zakresy_produkcyjne!C$2,B180&lt;=zakresy_produkcyjne!C$3)</f>
        <v>0</v>
      </c>
      <c r="AL180" s="5" t="b">
        <f>AND(D180&gt;=zakresy_produkcyjne!D$2,D180&lt;=zakresy_produkcyjne!D$3)</f>
        <v>1</v>
      </c>
      <c r="AM180" s="5" t="b">
        <f>AND(E180&gt;=zakresy_produkcyjne!E$2,E180&lt;=zakresy_produkcyjne!E$3)</f>
        <v>1</v>
      </c>
      <c r="AN180" s="5" t="b">
        <f>AND(F180&gt;=zakresy_produkcyjne!F$2,F180&lt;=zakresy_produkcyjne!F$3)</f>
        <v>1</v>
      </c>
      <c r="AO180" s="5" t="b">
        <f>AND(G180&gt;=zakresy_produkcyjne!G$2,G180&lt;=zakresy_produkcyjne!G$3)</f>
        <v>1</v>
      </c>
      <c r="AP180" s="5" t="b">
        <f>AND(H180&gt;=zakresy_produkcyjne!H$2,H180&lt;=zakresy_produkcyjne!H$3)</f>
        <v>1</v>
      </c>
      <c r="AQ180" s="5" t="b">
        <f>AND(P180&gt;=zakresy_produkcyjne!I$2,P180&lt;=zakresy_produkcyjne!I$3)</f>
        <v>1</v>
      </c>
      <c r="AR180" s="5" t="b">
        <f>AND(Q180&gt;=zakresy_produkcyjne!J$2,Q180&lt;=zakresy_produkcyjne!J$3)</f>
        <v>0</v>
      </c>
      <c r="AS180" s="5" t="b">
        <f>AND(R180&gt;=zakresy_produkcyjne!K$2,R180&lt;=zakresy_produkcyjne!K$3)</f>
        <v>1</v>
      </c>
      <c r="AT180" s="5" t="b">
        <f>AND(S180&gt;=zakresy_produkcyjne!L$2,S180&lt;=zakresy_produkcyjne!L$3)</f>
        <v>1</v>
      </c>
      <c r="AU180" s="5" t="b">
        <f t="shared" si="28"/>
        <v>0</v>
      </c>
      <c r="AV180" s="5" t="b">
        <f t="shared" si="29"/>
        <v>0</v>
      </c>
      <c r="AW180" s="5" t="b">
        <f t="shared" si="30"/>
        <v>0</v>
      </c>
      <c r="AX180" s="5">
        <f>AJ180*zakresy_produkcyjne!B$4+AK180*zakresy_produkcyjne!C$4+AL180*zakresy_produkcyjne!D$4+AM180*zakresy_produkcyjne!E$4+AN180*zakresy_produkcyjne!F$4+AO180*zakresy_produkcyjne!G$4+AP180*zakresy_produkcyjne!H$4+AQ180*zakresy_produkcyjne!I$4+AR180*zakresy_produkcyjne!J$4+AS180*zakresy_produkcyjne!K$4+AT180*zakresy_produkcyjne!L$4</f>
        <v>55</v>
      </c>
      <c r="AZ180" s="5">
        <v>420</v>
      </c>
      <c r="BB180" s="5">
        <v>16</v>
      </c>
      <c r="BC180" s="5">
        <v>185</v>
      </c>
      <c r="BD180" s="5">
        <v>115</v>
      </c>
      <c r="BK180" s="5">
        <f t="shared" si="31"/>
        <v>1000</v>
      </c>
      <c r="BL180" s="5">
        <f t="shared" si="32"/>
        <v>0</v>
      </c>
      <c r="BM180" s="5">
        <f t="shared" si="33"/>
        <v>10</v>
      </c>
      <c r="BN180" s="5">
        <f t="shared" si="34"/>
        <v>304</v>
      </c>
      <c r="BO180" s="5">
        <f t="shared" si="35"/>
        <v>110</v>
      </c>
      <c r="BP180" s="5">
        <f t="shared" si="36"/>
        <v>1000</v>
      </c>
      <c r="BQ180" s="5" t="e">
        <f>IF(T180&lt;&gt;"",POWER((#REF!*R180+#REF!)-T180,2))</f>
        <v>#REF!</v>
      </c>
    </row>
    <row r="181" spans="1:69" ht="13.9" customHeight="1" x14ac:dyDescent="0.2">
      <c r="A181" s="122">
        <v>3.58</v>
      </c>
      <c r="B181" s="122">
        <v>2.1</v>
      </c>
      <c r="C181" s="122">
        <f t="shared" si="37"/>
        <v>4.293333333333333</v>
      </c>
      <c r="D181" s="122">
        <v>0.22</v>
      </c>
      <c r="E181" s="122">
        <v>3.9E-2</v>
      </c>
      <c r="F181" s="122">
        <v>0</v>
      </c>
      <c r="G181" s="122">
        <v>0</v>
      </c>
      <c r="H181" s="122">
        <v>0</v>
      </c>
      <c r="I181" s="122">
        <v>6.0000000000000001E-3</v>
      </c>
      <c r="J181" s="122">
        <v>0.04</v>
      </c>
      <c r="K181" s="122">
        <v>0</v>
      </c>
      <c r="L181" s="122">
        <v>0</v>
      </c>
      <c r="M181" s="122">
        <v>0</v>
      </c>
      <c r="N181" s="122">
        <v>0</v>
      </c>
      <c r="O181" s="122">
        <v>0</v>
      </c>
      <c r="P181" s="122">
        <v>900</v>
      </c>
      <c r="Q181" s="122">
        <v>30</v>
      </c>
      <c r="R181" s="122">
        <v>400</v>
      </c>
      <c r="S181" s="122">
        <v>120</v>
      </c>
      <c r="T181" s="125">
        <v>1005</v>
      </c>
      <c r="U181" s="126"/>
      <c r="V181" s="125">
        <v>6.6</v>
      </c>
      <c r="W181" s="125">
        <v>310</v>
      </c>
      <c r="X181" s="125"/>
      <c r="Y181" s="125">
        <v>72</v>
      </c>
      <c r="Z181" s="124">
        <v>23</v>
      </c>
      <c r="AA181" s="125"/>
      <c r="AB181" s="125"/>
      <c r="AC181" s="125"/>
      <c r="AD181" s="125"/>
      <c r="AE181" s="125"/>
      <c r="AF181" s="125"/>
      <c r="AG181" s="5" t="b">
        <f t="shared" si="26"/>
        <v>0</v>
      </c>
      <c r="AH181" s="5">
        <v>15</v>
      </c>
      <c r="AI181" s="5">
        <f t="shared" si="27"/>
        <v>1</v>
      </c>
      <c r="AJ181" s="5" t="b">
        <f>AND(A181&gt;=zakresy_produkcyjne!B$2,A181&lt;=zakresy_produkcyjne!B$3)</f>
        <v>1</v>
      </c>
      <c r="AK181" s="5" t="b">
        <f>AND(B181&gt;=zakresy_produkcyjne!C$2,B181&lt;=zakresy_produkcyjne!C$3)</f>
        <v>0</v>
      </c>
      <c r="AL181" s="5" t="b">
        <f>AND(D181&gt;=zakresy_produkcyjne!D$2,D181&lt;=zakresy_produkcyjne!D$3)</f>
        <v>1</v>
      </c>
      <c r="AM181" s="5" t="b">
        <f>AND(E181&gt;=zakresy_produkcyjne!E$2,E181&lt;=zakresy_produkcyjne!E$3)</f>
        <v>1</v>
      </c>
      <c r="AN181" s="5" t="b">
        <f>AND(F181&gt;=zakresy_produkcyjne!F$2,F181&lt;=zakresy_produkcyjne!F$3)</f>
        <v>1</v>
      </c>
      <c r="AO181" s="5" t="b">
        <f>AND(G181&gt;=zakresy_produkcyjne!G$2,G181&lt;=zakresy_produkcyjne!G$3)</f>
        <v>1</v>
      </c>
      <c r="AP181" s="5" t="b">
        <f>AND(H181&gt;=zakresy_produkcyjne!H$2,H181&lt;=zakresy_produkcyjne!H$3)</f>
        <v>1</v>
      </c>
      <c r="AQ181" s="5" t="b">
        <f>AND(P181&gt;=zakresy_produkcyjne!I$2,P181&lt;=zakresy_produkcyjne!I$3)</f>
        <v>1</v>
      </c>
      <c r="AR181" s="5" t="b">
        <f>AND(Q181&gt;=zakresy_produkcyjne!J$2,Q181&lt;=zakresy_produkcyjne!J$3)</f>
        <v>0</v>
      </c>
      <c r="AS181" s="5" t="b">
        <f>AND(R181&gt;=zakresy_produkcyjne!K$2,R181&lt;=zakresy_produkcyjne!K$3)</f>
        <v>1</v>
      </c>
      <c r="AT181" s="5" t="b">
        <f>AND(S181&gt;=zakresy_produkcyjne!L$2,S181&lt;=zakresy_produkcyjne!L$3)</f>
        <v>1</v>
      </c>
      <c r="AU181" s="5" t="b">
        <f t="shared" si="28"/>
        <v>0</v>
      </c>
      <c r="AV181" s="5" t="b">
        <f t="shared" si="29"/>
        <v>0</v>
      </c>
      <c r="AW181" s="5" t="b">
        <f t="shared" si="30"/>
        <v>0</v>
      </c>
      <c r="AX181" s="5">
        <f>AJ181*zakresy_produkcyjne!B$4+AK181*zakresy_produkcyjne!C$4+AL181*zakresy_produkcyjne!D$4+AM181*zakresy_produkcyjne!E$4+AN181*zakresy_produkcyjne!F$4+AO181*zakresy_produkcyjne!G$4+AP181*zakresy_produkcyjne!H$4+AQ181*zakresy_produkcyjne!I$4+AR181*zakresy_produkcyjne!J$4+AS181*zakresy_produkcyjne!K$4+AT181*zakresy_produkcyjne!L$4</f>
        <v>55</v>
      </c>
      <c r="AZ181" s="5">
        <v>420</v>
      </c>
      <c r="BB181" s="5">
        <v>16</v>
      </c>
      <c r="BC181" s="5">
        <v>185</v>
      </c>
      <c r="BD181" s="5">
        <v>115</v>
      </c>
      <c r="BK181" s="5">
        <f t="shared" si="31"/>
        <v>1005</v>
      </c>
      <c r="BL181" s="5">
        <f t="shared" si="32"/>
        <v>0</v>
      </c>
      <c r="BM181" s="5">
        <f t="shared" si="33"/>
        <v>6.6</v>
      </c>
      <c r="BN181" s="5">
        <f t="shared" si="34"/>
        <v>310</v>
      </c>
      <c r="BO181" s="5">
        <f t="shared" si="35"/>
        <v>72</v>
      </c>
      <c r="BP181" s="5">
        <f t="shared" si="36"/>
        <v>1005</v>
      </c>
      <c r="BQ181" s="5" t="e">
        <f>IF(T181&lt;&gt;"",POWER((#REF!*R181+#REF!)-T181,2))</f>
        <v>#REF!</v>
      </c>
    </row>
    <row r="182" spans="1:69" ht="13.9" customHeight="1" x14ac:dyDescent="0.2">
      <c r="A182" s="122">
        <v>3.58</v>
      </c>
      <c r="B182" s="122">
        <v>2.1</v>
      </c>
      <c r="C182" s="122">
        <f t="shared" si="37"/>
        <v>4.293333333333333</v>
      </c>
      <c r="D182" s="122">
        <v>0.22</v>
      </c>
      <c r="E182" s="122">
        <v>3.9E-2</v>
      </c>
      <c r="F182" s="122">
        <v>0</v>
      </c>
      <c r="G182" s="122">
        <v>0</v>
      </c>
      <c r="H182" s="122">
        <v>0</v>
      </c>
      <c r="I182" s="122">
        <v>6.0000000000000001E-3</v>
      </c>
      <c r="J182" s="122">
        <v>0.04</v>
      </c>
      <c r="K182" s="122">
        <v>0</v>
      </c>
      <c r="L182" s="122">
        <v>0</v>
      </c>
      <c r="M182" s="122">
        <v>0</v>
      </c>
      <c r="N182" s="122">
        <v>0</v>
      </c>
      <c r="O182" s="122">
        <v>0</v>
      </c>
      <c r="P182" s="122">
        <v>900</v>
      </c>
      <c r="Q182" s="122">
        <v>30</v>
      </c>
      <c r="R182" s="122">
        <v>400</v>
      </c>
      <c r="S182" s="122">
        <v>180</v>
      </c>
      <c r="T182" s="125">
        <v>1010</v>
      </c>
      <c r="U182" s="126"/>
      <c r="V182" s="125">
        <v>5.4</v>
      </c>
      <c r="W182" s="125">
        <v>310</v>
      </c>
      <c r="X182" s="125"/>
      <c r="Y182" s="125">
        <v>61</v>
      </c>
      <c r="Z182" s="124">
        <v>23</v>
      </c>
      <c r="AA182" s="125"/>
      <c r="AB182" s="125"/>
      <c r="AC182" s="125"/>
      <c r="AD182" s="125"/>
      <c r="AE182" s="125"/>
      <c r="AF182" s="125"/>
      <c r="AG182" s="5" t="b">
        <f t="shared" si="26"/>
        <v>0</v>
      </c>
      <c r="AH182" s="5">
        <v>15</v>
      </c>
      <c r="AI182" s="5">
        <f t="shared" si="27"/>
        <v>1</v>
      </c>
      <c r="AJ182" s="5" t="b">
        <f>AND(A182&gt;=zakresy_produkcyjne!B$2,A182&lt;=zakresy_produkcyjne!B$3)</f>
        <v>1</v>
      </c>
      <c r="AK182" s="5" t="b">
        <f>AND(B182&gt;=zakresy_produkcyjne!C$2,B182&lt;=zakresy_produkcyjne!C$3)</f>
        <v>0</v>
      </c>
      <c r="AL182" s="5" t="b">
        <f>AND(D182&gt;=zakresy_produkcyjne!D$2,D182&lt;=zakresy_produkcyjne!D$3)</f>
        <v>1</v>
      </c>
      <c r="AM182" s="5" t="b">
        <f>AND(E182&gt;=zakresy_produkcyjne!E$2,E182&lt;=zakresy_produkcyjne!E$3)</f>
        <v>1</v>
      </c>
      <c r="AN182" s="5" t="b">
        <f>AND(F182&gt;=zakresy_produkcyjne!F$2,F182&lt;=zakresy_produkcyjne!F$3)</f>
        <v>1</v>
      </c>
      <c r="AO182" s="5" t="b">
        <f>AND(G182&gt;=zakresy_produkcyjne!G$2,G182&lt;=zakresy_produkcyjne!G$3)</f>
        <v>1</v>
      </c>
      <c r="AP182" s="5" t="b">
        <f>AND(H182&gt;=zakresy_produkcyjne!H$2,H182&lt;=zakresy_produkcyjne!H$3)</f>
        <v>1</v>
      </c>
      <c r="AQ182" s="5" t="b">
        <f>AND(P182&gt;=zakresy_produkcyjne!I$2,P182&lt;=zakresy_produkcyjne!I$3)</f>
        <v>1</v>
      </c>
      <c r="AR182" s="5" t="b">
        <f>AND(Q182&gt;=zakresy_produkcyjne!J$2,Q182&lt;=zakresy_produkcyjne!J$3)</f>
        <v>0</v>
      </c>
      <c r="AS182" s="5" t="b">
        <f>AND(R182&gt;=zakresy_produkcyjne!K$2,R182&lt;=zakresy_produkcyjne!K$3)</f>
        <v>1</v>
      </c>
      <c r="AT182" s="5" t="b">
        <f>AND(S182&gt;=zakresy_produkcyjne!L$2,S182&lt;=zakresy_produkcyjne!L$3)</f>
        <v>1</v>
      </c>
      <c r="AU182" s="5" t="b">
        <f t="shared" si="28"/>
        <v>0</v>
      </c>
      <c r="AV182" s="5" t="b">
        <f t="shared" si="29"/>
        <v>0</v>
      </c>
      <c r="AW182" s="5" t="b">
        <f t="shared" si="30"/>
        <v>0</v>
      </c>
      <c r="AX182" s="5">
        <f>AJ182*zakresy_produkcyjne!B$4+AK182*zakresy_produkcyjne!C$4+AL182*zakresy_produkcyjne!D$4+AM182*zakresy_produkcyjne!E$4+AN182*zakresy_produkcyjne!F$4+AO182*zakresy_produkcyjne!G$4+AP182*zakresy_produkcyjne!H$4+AQ182*zakresy_produkcyjne!I$4+AR182*zakresy_produkcyjne!J$4+AS182*zakresy_produkcyjne!K$4+AT182*zakresy_produkcyjne!L$4</f>
        <v>55</v>
      </c>
      <c r="AZ182" s="5">
        <v>420</v>
      </c>
      <c r="BB182" s="5">
        <v>16</v>
      </c>
      <c r="BC182" s="5">
        <v>185</v>
      </c>
      <c r="BD182" s="5">
        <v>115</v>
      </c>
      <c r="BK182" s="5">
        <f t="shared" si="31"/>
        <v>1010</v>
      </c>
      <c r="BL182" s="5">
        <f t="shared" si="32"/>
        <v>0</v>
      </c>
      <c r="BM182" s="5">
        <f t="shared" si="33"/>
        <v>5.4</v>
      </c>
      <c r="BN182" s="5">
        <f t="shared" si="34"/>
        <v>310</v>
      </c>
      <c r="BO182" s="5">
        <f t="shared" si="35"/>
        <v>61</v>
      </c>
      <c r="BP182" s="5">
        <f t="shared" si="36"/>
        <v>1010</v>
      </c>
      <c r="BQ182" s="5" t="e">
        <f>IF(T182&lt;&gt;"",POWER((#REF!*R182+#REF!)-T182,2))</f>
        <v>#REF!</v>
      </c>
    </row>
    <row r="183" spans="1:69" ht="13.9" customHeight="1" x14ac:dyDescent="0.2">
      <c r="A183" s="127">
        <v>3.57</v>
      </c>
      <c r="B183" s="127">
        <v>2.13</v>
      </c>
      <c r="C183" s="127">
        <f t="shared" si="37"/>
        <v>4.3</v>
      </c>
      <c r="D183" s="127">
        <v>0.26</v>
      </c>
      <c r="E183" s="127">
        <v>3.7999999999999999E-2</v>
      </c>
      <c r="F183" s="127">
        <v>0.7</v>
      </c>
      <c r="G183" s="127">
        <v>1.2</v>
      </c>
      <c r="H183" s="127">
        <v>0.2</v>
      </c>
      <c r="I183" s="127">
        <v>1.4999999999999999E-2</v>
      </c>
      <c r="J183" s="127">
        <v>0.06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850</v>
      </c>
      <c r="Q183" s="127">
        <v>120</v>
      </c>
      <c r="R183" s="127">
        <v>280</v>
      </c>
      <c r="S183" s="127">
        <v>180</v>
      </c>
      <c r="T183" s="127">
        <v>1486</v>
      </c>
      <c r="U183" s="127">
        <v>1418</v>
      </c>
      <c r="V183" s="127">
        <v>1</v>
      </c>
      <c r="W183" s="127">
        <v>403.6</v>
      </c>
      <c r="X183" s="127"/>
      <c r="Y183" s="127">
        <v>40.1</v>
      </c>
      <c r="Z183" s="127">
        <v>24</v>
      </c>
      <c r="AA183" s="127"/>
      <c r="AB183" s="127">
        <v>43.4</v>
      </c>
      <c r="AC183" s="127"/>
      <c r="AD183" s="127"/>
      <c r="AE183" s="127"/>
      <c r="AF183" s="127"/>
      <c r="AG183" s="5" t="b">
        <f t="shared" si="26"/>
        <v>1</v>
      </c>
      <c r="AH183" s="5">
        <v>25</v>
      </c>
      <c r="AI183" s="5">
        <f t="shared" si="27"/>
        <v>1</v>
      </c>
      <c r="AJ183" s="5" t="b">
        <f>AND(A183&gt;=zakresy_produkcyjne!B$2,A183&lt;=zakresy_produkcyjne!B$3)</f>
        <v>1</v>
      </c>
      <c r="AK183" s="5" t="b">
        <f>AND(B183&gt;=zakresy_produkcyjne!C$2,B183&lt;=zakresy_produkcyjne!C$3)</f>
        <v>0</v>
      </c>
      <c r="AL183" s="5" t="b">
        <f>AND(D183&gt;=zakresy_produkcyjne!D$2,D183&lt;=zakresy_produkcyjne!D$3)</f>
        <v>1</v>
      </c>
      <c r="AM183" s="5" t="b">
        <f>AND(E183&gt;=zakresy_produkcyjne!E$2,E183&lt;=zakresy_produkcyjne!E$3)</f>
        <v>1</v>
      </c>
      <c r="AN183" s="5" t="b">
        <f>AND(F183&gt;=zakresy_produkcyjne!F$2,F183&lt;=zakresy_produkcyjne!F$3)</f>
        <v>1</v>
      </c>
      <c r="AO183" s="5" t="b">
        <f>AND(G183&gt;=zakresy_produkcyjne!G$2,G183&lt;=zakresy_produkcyjne!G$3)</f>
        <v>1</v>
      </c>
      <c r="AP183" s="5" t="b">
        <f>AND(H183&gt;=zakresy_produkcyjne!H$2,H183&lt;=zakresy_produkcyjne!H$3)</f>
        <v>1</v>
      </c>
      <c r="AQ183" s="5" t="b">
        <f>AND(P183&gt;=zakresy_produkcyjne!I$2,P183&lt;=zakresy_produkcyjne!I$3)</f>
        <v>0</v>
      </c>
      <c r="AR183" s="5" t="b">
        <f>AND(Q183&gt;=zakresy_produkcyjne!J$2,Q183&lt;=zakresy_produkcyjne!J$3)</f>
        <v>1</v>
      </c>
      <c r="AS183" s="5" t="b">
        <f>AND(R183&gt;=zakresy_produkcyjne!K$2,R183&lt;=zakresy_produkcyjne!K$3)</f>
        <v>1</v>
      </c>
      <c r="AT183" s="5" t="b">
        <f>AND(S183&gt;=zakresy_produkcyjne!L$2,S183&lt;=zakresy_produkcyjne!L$3)</f>
        <v>1</v>
      </c>
      <c r="AU183" s="5" t="b">
        <f t="shared" si="28"/>
        <v>0</v>
      </c>
      <c r="AV183" s="5" t="b">
        <f t="shared" si="29"/>
        <v>0</v>
      </c>
      <c r="AW183" s="5" t="b">
        <f t="shared" si="30"/>
        <v>0</v>
      </c>
      <c r="AX183" s="5">
        <f>AJ183*zakresy_produkcyjne!B$4+AK183*zakresy_produkcyjne!C$4+AL183*zakresy_produkcyjne!D$4+AM183*zakresy_produkcyjne!E$4+AN183*zakresy_produkcyjne!F$4+AO183*zakresy_produkcyjne!G$4+AP183*zakresy_produkcyjne!H$4+AQ183*zakresy_produkcyjne!I$4+AR183*zakresy_produkcyjne!J$4+AS183*zakresy_produkcyjne!K$4+AT183*zakresy_produkcyjne!L$4</f>
        <v>54</v>
      </c>
      <c r="BK183" s="5">
        <f t="shared" si="31"/>
        <v>1486</v>
      </c>
      <c r="BL183" s="5">
        <f t="shared" si="32"/>
        <v>1418</v>
      </c>
      <c r="BM183" s="5">
        <f t="shared" si="33"/>
        <v>1</v>
      </c>
      <c r="BN183" s="5">
        <f t="shared" si="34"/>
        <v>403.6</v>
      </c>
      <c r="BO183" s="5">
        <f t="shared" si="35"/>
        <v>40.1</v>
      </c>
      <c r="BP183" s="5">
        <f t="shared" si="36"/>
        <v>1486</v>
      </c>
      <c r="BQ183" s="5" t="e">
        <f>IF(T183&lt;&gt;"",POWER((#REF!*R183+#REF!)-T183,2))</f>
        <v>#REF!</v>
      </c>
    </row>
    <row r="184" spans="1:69" ht="13.9" customHeight="1" x14ac:dyDescent="0.2">
      <c r="A184" s="127">
        <v>3.57</v>
      </c>
      <c r="B184" s="127">
        <v>2.13</v>
      </c>
      <c r="C184" s="127">
        <f t="shared" si="37"/>
        <v>4.3</v>
      </c>
      <c r="D184" s="127">
        <v>0.26</v>
      </c>
      <c r="E184" s="127">
        <v>3.7999999999999999E-2</v>
      </c>
      <c r="F184" s="127">
        <v>0.7</v>
      </c>
      <c r="G184" s="127">
        <v>1.2</v>
      </c>
      <c r="H184" s="127">
        <v>0.2</v>
      </c>
      <c r="I184" s="127">
        <v>1.4999999999999999E-2</v>
      </c>
      <c r="J184" s="127">
        <v>0.06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850</v>
      </c>
      <c r="Q184" s="127">
        <v>120</v>
      </c>
      <c r="R184" s="127">
        <v>300</v>
      </c>
      <c r="S184" s="127">
        <v>180</v>
      </c>
      <c r="T184" s="127">
        <v>1430</v>
      </c>
      <c r="U184" s="127">
        <v>1283</v>
      </c>
      <c r="V184" s="127">
        <v>1.7</v>
      </c>
      <c r="W184" s="127">
        <v>364.7</v>
      </c>
      <c r="X184" s="127"/>
      <c r="Y184" s="127">
        <v>56.2</v>
      </c>
      <c r="Z184" s="127">
        <v>24</v>
      </c>
      <c r="AA184" s="127"/>
      <c r="AB184" s="127">
        <v>39.299999999999997</v>
      </c>
      <c r="AC184" s="127"/>
      <c r="AD184" s="127"/>
      <c r="AE184" s="127"/>
      <c r="AF184" s="127"/>
      <c r="AG184" s="5" t="b">
        <f t="shared" si="26"/>
        <v>1</v>
      </c>
      <c r="AH184" s="5">
        <v>25</v>
      </c>
      <c r="AI184" s="5">
        <f t="shared" si="27"/>
        <v>1</v>
      </c>
      <c r="AJ184" s="5" t="b">
        <f>AND(A184&gt;=zakresy_produkcyjne!B$2,A184&lt;=zakresy_produkcyjne!B$3)</f>
        <v>1</v>
      </c>
      <c r="AK184" s="5" t="b">
        <f>AND(B184&gt;=zakresy_produkcyjne!C$2,B184&lt;=zakresy_produkcyjne!C$3)</f>
        <v>0</v>
      </c>
      <c r="AL184" s="5" t="b">
        <f>AND(D184&gt;=zakresy_produkcyjne!D$2,D184&lt;=zakresy_produkcyjne!D$3)</f>
        <v>1</v>
      </c>
      <c r="AM184" s="5" t="b">
        <f>AND(E184&gt;=zakresy_produkcyjne!E$2,E184&lt;=zakresy_produkcyjne!E$3)</f>
        <v>1</v>
      </c>
      <c r="AN184" s="5" t="b">
        <f>AND(F184&gt;=zakresy_produkcyjne!F$2,F184&lt;=zakresy_produkcyjne!F$3)</f>
        <v>1</v>
      </c>
      <c r="AO184" s="5" t="b">
        <f>AND(G184&gt;=zakresy_produkcyjne!G$2,G184&lt;=zakresy_produkcyjne!G$3)</f>
        <v>1</v>
      </c>
      <c r="AP184" s="5" t="b">
        <f>AND(H184&gt;=zakresy_produkcyjne!H$2,H184&lt;=zakresy_produkcyjne!H$3)</f>
        <v>1</v>
      </c>
      <c r="AQ184" s="5" t="b">
        <f>AND(P184&gt;=zakresy_produkcyjne!I$2,P184&lt;=zakresy_produkcyjne!I$3)</f>
        <v>0</v>
      </c>
      <c r="AR184" s="5" t="b">
        <f>AND(Q184&gt;=zakresy_produkcyjne!J$2,Q184&lt;=zakresy_produkcyjne!J$3)</f>
        <v>1</v>
      </c>
      <c r="AS184" s="5" t="b">
        <f>AND(R184&gt;=zakresy_produkcyjne!K$2,R184&lt;=zakresy_produkcyjne!K$3)</f>
        <v>1</v>
      </c>
      <c r="AT184" s="5" t="b">
        <f>AND(S184&gt;=zakresy_produkcyjne!L$2,S184&lt;=zakresy_produkcyjne!L$3)</f>
        <v>1</v>
      </c>
      <c r="AU184" s="5" t="b">
        <f t="shared" si="28"/>
        <v>0</v>
      </c>
      <c r="AV184" s="5" t="b">
        <f t="shared" si="29"/>
        <v>0</v>
      </c>
      <c r="AW184" s="5" t="b">
        <f t="shared" si="30"/>
        <v>0</v>
      </c>
      <c r="AX184" s="5">
        <f>AJ184*zakresy_produkcyjne!B$4+AK184*zakresy_produkcyjne!C$4+AL184*zakresy_produkcyjne!D$4+AM184*zakresy_produkcyjne!E$4+AN184*zakresy_produkcyjne!F$4+AO184*zakresy_produkcyjne!G$4+AP184*zakresy_produkcyjne!H$4+AQ184*zakresy_produkcyjne!I$4+AR184*zakresy_produkcyjne!J$4+AS184*zakresy_produkcyjne!K$4+AT184*zakresy_produkcyjne!L$4</f>
        <v>54</v>
      </c>
      <c r="BK184" s="5">
        <f t="shared" si="31"/>
        <v>1430</v>
      </c>
      <c r="BL184" s="5">
        <f t="shared" si="32"/>
        <v>1283</v>
      </c>
      <c r="BM184" s="5">
        <f t="shared" si="33"/>
        <v>1.7</v>
      </c>
      <c r="BN184" s="5">
        <f t="shared" si="34"/>
        <v>364.7</v>
      </c>
      <c r="BO184" s="5">
        <f t="shared" si="35"/>
        <v>56.2</v>
      </c>
      <c r="BP184" s="5">
        <f t="shared" si="36"/>
        <v>1430</v>
      </c>
      <c r="BQ184" s="5" t="e">
        <f>IF(T184&lt;&gt;"",POWER((#REF!*R184+#REF!)-T184,2))</f>
        <v>#REF!</v>
      </c>
    </row>
    <row r="185" spans="1:69" ht="13.9" customHeight="1" x14ac:dyDescent="0.2">
      <c r="A185" s="127">
        <v>3.57</v>
      </c>
      <c r="B185" s="127">
        <v>2.13</v>
      </c>
      <c r="C185" s="127">
        <f t="shared" si="37"/>
        <v>4.3</v>
      </c>
      <c r="D185" s="127">
        <v>0.26</v>
      </c>
      <c r="E185" s="127">
        <v>3.7999999999999999E-2</v>
      </c>
      <c r="F185" s="127">
        <v>0.7</v>
      </c>
      <c r="G185" s="127">
        <v>1.2</v>
      </c>
      <c r="H185" s="127">
        <v>0.2</v>
      </c>
      <c r="I185" s="127">
        <v>1.4999999999999999E-2</v>
      </c>
      <c r="J185" s="127">
        <v>0.06</v>
      </c>
      <c r="K185" s="127">
        <v>0</v>
      </c>
      <c r="L185" s="127">
        <v>0</v>
      </c>
      <c r="M185" s="127">
        <v>0</v>
      </c>
      <c r="N185" s="127">
        <v>0</v>
      </c>
      <c r="O185" s="127">
        <v>0</v>
      </c>
      <c r="P185" s="127">
        <v>900</v>
      </c>
      <c r="Q185" s="127">
        <v>120</v>
      </c>
      <c r="R185" s="127">
        <v>320</v>
      </c>
      <c r="S185" s="127">
        <v>120</v>
      </c>
      <c r="T185" s="127">
        <v>1205</v>
      </c>
      <c r="U185" s="127">
        <v>1178</v>
      </c>
      <c r="V185" s="127">
        <v>2.4</v>
      </c>
      <c r="W185" s="127">
        <v>340.4</v>
      </c>
      <c r="X185" s="127"/>
      <c r="Y185" s="127">
        <v>62.6</v>
      </c>
      <c r="Z185" s="127">
        <v>24</v>
      </c>
      <c r="AA185" s="127"/>
      <c r="AB185" s="127">
        <v>36.6</v>
      </c>
      <c r="AC185" s="127"/>
      <c r="AD185" s="127"/>
      <c r="AE185" s="127"/>
      <c r="AF185" s="127"/>
      <c r="AG185" s="5" t="b">
        <f t="shared" si="26"/>
        <v>1</v>
      </c>
      <c r="AH185" s="5">
        <v>25</v>
      </c>
      <c r="AI185" s="5">
        <f t="shared" si="27"/>
        <v>1</v>
      </c>
      <c r="AJ185" s="5" t="b">
        <f>AND(A185&gt;=zakresy_produkcyjne!B$2,A185&lt;=zakresy_produkcyjne!B$3)</f>
        <v>1</v>
      </c>
      <c r="AK185" s="5" t="b">
        <f>AND(B185&gt;=zakresy_produkcyjne!C$2,B185&lt;=zakresy_produkcyjne!C$3)</f>
        <v>0</v>
      </c>
      <c r="AL185" s="5" t="b">
        <f>AND(D185&gt;=zakresy_produkcyjne!D$2,D185&lt;=zakresy_produkcyjne!D$3)</f>
        <v>1</v>
      </c>
      <c r="AM185" s="5" t="b">
        <f>AND(E185&gt;=zakresy_produkcyjne!E$2,E185&lt;=zakresy_produkcyjne!E$3)</f>
        <v>1</v>
      </c>
      <c r="AN185" s="5" t="b">
        <f>AND(F185&gt;=zakresy_produkcyjne!F$2,F185&lt;=zakresy_produkcyjne!F$3)</f>
        <v>1</v>
      </c>
      <c r="AO185" s="5" t="b">
        <f>AND(G185&gt;=zakresy_produkcyjne!G$2,G185&lt;=zakresy_produkcyjne!G$3)</f>
        <v>1</v>
      </c>
      <c r="AP185" s="5" t="b">
        <f>AND(H185&gt;=zakresy_produkcyjne!H$2,H185&lt;=zakresy_produkcyjne!H$3)</f>
        <v>1</v>
      </c>
      <c r="AQ185" s="5" t="b">
        <f>AND(P185&gt;=zakresy_produkcyjne!I$2,P185&lt;=zakresy_produkcyjne!I$3)</f>
        <v>1</v>
      </c>
      <c r="AR185" s="5" t="b">
        <f>AND(Q185&gt;=zakresy_produkcyjne!J$2,Q185&lt;=zakresy_produkcyjne!J$3)</f>
        <v>1</v>
      </c>
      <c r="AS185" s="5" t="b">
        <f>AND(R185&gt;=zakresy_produkcyjne!K$2,R185&lt;=zakresy_produkcyjne!K$3)</f>
        <v>1</v>
      </c>
      <c r="AT185" s="5" t="b">
        <f>AND(S185&gt;=zakresy_produkcyjne!L$2,S185&lt;=zakresy_produkcyjne!L$3)</f>
        <v>1</v>
      </c>
      <c r="AU185" s="5" t="b">
        <f t="shared" si="28"/>
        <v>0</v>
      </c>
      <c r="AV185" s="5" t="b">
        <f t="shared" si="29"/>
        <v>1</v>
      </c>
      <c r="AW185" s="5" t="b">
        <f t="shared" si="30"/>
        <v>0</v>
      </c>
      <c r="AX185" s="5">
        <f>AJ185*zakresy_produkcyjne!B$4+AK185*zakresy_produkcyjne!C$4+AL185*zakresy_produkcyjne!D$4+AM185*zakresy_produkcyjne!E$4+AN185*zakresy_produkcyjne!F$4+AO185*zakresy_produkcyjne!G$4+AP185*zakresy_produkcyjne!H$4+AQ185*zakresy_produkcyjne!I$4+AR185*zakresy_produkcyjne!J$4+AS185*zakresy_produkcyjne!K$4+AT185*zakresy_produkcyjne!L$4</f>
        <v>63</v>
      </c>
      <c r="BK185" s="5">
        <f t="shared" si="31"/>
        <v>1205</v>
      </c>
      <c r="BL185" s="5">
        <f t="shared" si="32"/>
        <v>1178</v>
      </c>
      <c r="BM185" s="5">
        <f t="shared" si="33"/>
        <v>2.4</v>
      </c>
      <c r="BN185" s="5">
        <f t="shared" si="34"/>
        <v>340.4</v>
      </c>
      <c r="BO185" s="5">
        <f t="shared" si="35"/>
        <v>62.6</v>
      </c>
      <c r="BP185" s="5">
        <f t="shared" si="36"/>
        <v>1205</v>
      </c>
      <c r="BQ185" s="5" t="e">
        <f>IF(T185&lt;&gt;"",POWER((#REF!*R185+#REF!)-T185,2))</f>
        <v>#REF!</v>
      </c>
    </row>
    <row r="186" spans="1:69" ht="13.9" customHeight="1" x14ac:dyDescent="0.2">
      <c r="A186" s="127">
        <v>3.57</v>
      </c>
      <c r="B186" s="127">
        <v>2.13</v>
      </c>
      <c r="C186" s="127">
        <f t="shared" si="37"/>
        <v>4.3</v>
      </c>
      <c r="D186" s="127">
        <v>0.26</v>
      </c>
      <c r="E186" s="127">
        <v>3.7999999999999999E-2</v>
      </c>
      <c r="F186" s="127">
        <v>0.7</v>
      </c>
      <c r="G186" s="127">
        <v>1.2</v>
      </c>
      <c r="H186" s="127">
        <v>0.2</v>
      </c>
      <c r="I186" s="127">
        <v>1.4999999999999999E-2</v>
      </c>
      <c r="J186" s="127">
        <v>0.06</v>
      </c>
      <c r="K186" s="127">
        <v>0</v>
      </c>
      <c r="L186" s="127">
        <v>0</v>
      </c>
      <c r="M186" s="127">
        <v>0</v>
      </c>
      <c r="N186" s="127">
        <v>0</v>
      </c>
      <c r="O186" s="127">
        <v>0</v>
      </c>
      <c r="P186" s="127">
        <v>900</v>
      </c>
      <c r="Q186" s="127">
        <v>120</v>
      </c>
      <c r="R186" s="127">
        <v>340</v>
      </c>
      <c r="S186" s="127">
        <v>120</v>
      </c>
      <c r="T186" s="127">
        <v>1202</v>
      </c>
      <c r="U186" s="127">
        <v>1025</v>
      </c>
      <c r="V186" s="127">
        <v>6.5</v>
      </c>
      <c r="W186" s="127">
        <v>308.60000000000002</v>
      </c>
      <c r="X186" s="127"/>
      <c r="Y186" s="127">
        <v>79.400000000000006</v>
      </c>
      <c r="Z186" s="127">
        <v>24</v>
      </c>
      <c r="AA186" s="127"/>
      <c r="AB186" s="127">
        <v>32.700000000000003</v>
      </c>
      <c r="AC186" s="127"/>
      <c r="AD186" s="127"/>
      <c r="AE186" s="127"/>
      <c r="AF186" s="127"/>
      <c r="AG186" s="5" t="b">
        <f t="shared" si="26"/>
        <v>1</v>
      </c>
      <c r="AH186" s="5">
        <v>25</v>
      </c>
      <c r="AI186" s="5">
        <f t="shared" si="27"/>
        <v>1</v>
      </c>
      <c r="AJ186" s="5" t="b">
        <f>AND(A186&gt;=zakresy_produkcyjne!B$2,A186&lt;=zakresy_produkcyjne!B$3)</f>
        <v>1</v>
      </c>
      <c r="AK186" s="5" t="b">
        <f>AND(B186&gt;=zakresy_produkcyjne!C$2,B186&lt;=zakresy_produkcyjne!C$3)</f>
        <v>0</v>
      </c>
      <c r="AL186" s="5" t="b">
        <f>AND(D186&gt;=zakresy_produkcyjne!D$2,D186&lt;=zakresy_produkcyjne!D$3)</f>
        <v>1</v>
      </c>
      <c r="AM186" s="5" t="b">
        <f>AND(E186&gt;=zakresy_produkcyjne!E$2,E186&lt;=zakresy_produkcyjne!E$3)</f>
        <v>1</v>
      </c>
      <c r="AN186" s="5" t="b">
        <f>AND(F186&gt;=zakresy_produkcyjne!F$2,F186&lt;=zakresy_produkcyjne!F$3)</f>
        <v>1</v>
      </c>
      <c r="AO186" s="5" t="b">
        <f>AND(G186&gt;=zakresy_produkcyjne!G$2,G186&lt;=zakresy_produkcyjne!G$3)</f>
        <v>1</v>
      </c>
      <c r="AP186" s="5" t="b">
        <f>AND(H186&gt;=zakresy_produkcyjne!H$2,H186&lt;=zakresy_produkcyjne!H$3)</f>
        <v>1</v>
      </c>
      <c r="AQ186" s="5" t="b">
        <f>AND(P186&gt;=zakresy_produkcyjne!I$2,P186&lt;=zakresy_produkcyjne!I$3)</f>
        <v>1</v>
      </c>
      <c r="AR186" s="5" t="b">
        <f>AND(Q186&gt;=zakresy_produkcyjne!J$2,Q186&lt;=zakresy_produkcyjne!J$3)</f>
        <v>1</v>
      </c>
      <c r="AS186" s="5" t="b">
        <f>AND(R186&gt;=zakresy_produkcyjne!K$2,R186&lt;=zakresy_produkcyjne!K$3)</f>
        <v>1</v>
      </c>
      <c r="AT186" s="5" t="b">
        <f>AND(S186&gt;=zakresy_produkcyjne!L$2,S186&lt;=zakresy_produkcyjne!L$3)</f>
        <v>1</v>
      </c>
      <c r="AU186" s="5" t="b">
        <f t="shared" si="28"/>
        <v>0</v>
      </c>
      <c r="AV186" s="5" t="b">
        <f t="shared" si="29"/>
        <v>1</v>
      </c>
      <c r="AW186" s="5" t="b">
        <f t="shared" si="30"/>
        <v>0</v>
      </c>
      <c r="AX186" s="5">
        <f>AJ186*zakresy_produkcyjne!B$4+AK186*zakresy_produkcyjne!C$4+AL186*zakresy_produkcyjne!D$4+AM186*zakresy_produkcyjne!E$4+AN186*zakresy_produkcyjne!F$4+AO186*zakresy_produkcyjne!G$4+AP186*zakresy_produkcyjne!H$4+AQ186*zakresy_produkcyjne!I$4+AR186*zakresy_produkcyjne!J$4+AS186*zakresy_produkcyjne!K$4+AT186*zakresy_produkcyjne!L$4</f>
        <v>63</v>
      </c>
      <c r="BK186" s="5">
        <f t="shared" si="31"/>
        <v>1202</v>
      </c>
      <c r="BL186" s="5">
        <f t="shared" si="32"/>
        <v>1025</v>
      </c>
      <c r="BM186" s="5">
        <f t="shared" si="33"/>
        <v>6.5</v>
      </c>
      <c r="BN186" s="5">
        <f t="shared" si="34"/>
        <v>308.60000000000002</v>
      </c>
      <c r="BO186" s="5">
        <f t="shared" si="35"/>
        <v>79.400000000000006</v>
      </c>
      <c r="BP186" s="5">
        <f t="shared" si="36"/>
        <v>1202</v>
      </c>
      <c r="BQ186" s="5" t="e">
        <f>IF(T186&lt;&gt;"",POWER((#REF!*R186+#REF!)-T186,2))</f>
        <v>#REF!</v>
      </c>
    </row>
    <row r="187" spans="1:69" ht="13.9" customHeight="1" x14ac:dyDescent="0.2">
      <c r="A187" s="127">
        <v>3.57</v>
      </c>
      <c r="B187" s="127">
        <v>2.13</v>
      </c>
      <c r="C187" s="127">
        <f t="shared" si="37"/>
        <v>4.3</v>
      </c>
      <c r="D187" s="127">
        <v>0.26</v>
      </c>
      <c r="E187" s="127">
        <v>3.7999999999999999E-2</v>
      </c>
      <c r="F187" s="127">
        <v>0.7</v>
      </c>
      <c r="G187" s="127">
        <v>1.2</v>
      </c>
      <c r="H187" s="127">
        <v>0.2</v>
      </c>
      <c r="I187" s="127">
        <v>1.4999999999999999E-2</v>
      </c>
      <c r="J187" s="127">
        <v>0.06</v>
      </c>
      <c r="K187" s="127">
        <v>0</v>
      </c>
      <c r="L187" s="127">
        <v>0</v>
      </c>
      <c r="M187" s="127">
        <v>0</v>
      </c>
      <c r="N187" s="127">
        <v>0</v>
      </c>
      <c r="O187" s="127">
        <v>0</v>
      </c>
      <c r="P187" s="127">
        <v>950</v>
      </c>
      <c r="Q187" s="127">
        <v>120</v>
      </c>
      <c r="R187" s="127">
        <v>360</v>
      </c>
      <c r="S187" s="127">
        <v>90</v>
      </c>
      <c r="T187" s="127">
        <v>1032</v>
      </c>
      <c r="U187" s="127">
        <v>780</v>
      </c>
      <c r="V187" s="127">
        <v>5.7</v>
      </c>
      <c r="W187" s="127">
        <v>252.5</v>
      </c>
      <c r="X187" s="127"/>
      <c r="Y187" s="127">
        <v>86.2</v>
      </c>
      <c r="Z187" s="127">
        <v>24</v>
      </c>
      <c r="AA187" s="127"/>
      <c r="AB187" s="127">
        <v>24.9</v>
      </c>
      <c r="AC187" s="127"/>
      <c r="AD187" s="127"/>
      <c r="AE187" s="127"/>
      <c r="AF187" s="127"/>
      <c r="AG187" s="5" t="b">
        <f t="shared" si="26"/>
        <v>1</v>
      </c>
      <c r="AH187" s="5">
        <v>25</v>
      </c>
      <c r="AI187" s="5">
        <f t="shared" si="27"/>
        <v>1</v>
      </c>
      <c r="AJ187" s="5" t="b">
        <f>AND(A187&gt;=zakresy_produkcyjne!B$2,A187&lt;=zakresy_produkcyjne!B$3)</f>
        <v>1</v>
      </c>
      <c r="AK187" s="5" t="b">
        <f>AND(B187&gt;=zakresy_produkcyjne!C$2,B187&lt;=zakresy_produkcyjne!C$3)</f>
        <v>0</v>
      </c>
      <c r="AL187" s="5" t="b">
        <f>AND(D187&gt;=zakresy_produkcyjne!D$2,D187&lt;=zakresy_produkcyjne!D$3)</f>
        <v>1</v>
      </c>
      <c r="AM187" s="5" t="b">
        <f>AND(E187&gt;=zakresy_produkcyjne!E$2,E187&lt;=zakresy_produkcyjne!E$3)</f>
        <v>1</v>
      </c>
      <c r="AN187" s="5" t="b">
        <f>AND(F187&gt;=zakresy_produkcyjne!F$2,F187&lt;=zakresy_produkcyjne!F$3)</f>
        <v>1</v>
      </c>
      <c r="AO187" s="5" t="b">
        <f>AND(G187&gt;=zakresy_produkcyjne!G$2,G187&lt;=zakresy_produkcyjne!G$3)</f>
        <v>1</v>
      </c>
      <c r="AP187" s="5" t="b">
        <f>AND(H187&gt;=zakresy_produkcyjne!H$2,H187&lt;=zakresy_produkcyjne!H$3)</f>
        <v>1</v>
      </c>
      <c r="AQ187" s="5" t="b">
        <f>AND(P187&gt;=zakresy_produkcyjne!I$2,P187&lt;=zakresy_produkcyjne!I$3)</f>
        <v>1</v>
      </c>
      <c r="AR187" s="5" t="b">
        <f>AND(Q187&gt;=zakresy_produkcyjne!J$2,Q187&lt;=zakresy_produkcyjne!J$3)</f>
        <v>1</v>
      </c>
      <c r="AS187" s="5" t="b">
        <f>AND(R187&gt;=zakresy_produkcyjne!K$2,R187&lt;=zakresy_produkcyjne!K$3)</f>
        <v>1</v>
      </c>
      <c r="AT187" s="5" t="b">
        <f>AND(S187&gt;=zakresy_produkcyjne!L$2,S187&lt;=zakresy_produkcyjne!L$3)</f>
        <v>1</v>
      </c>
      <c r="AU187" s="5" t="b">
        <f t="shared" si="28"/>
        <v>0</v>
      </c>
      <c r="AV187" s="5" t="b">
        <f t="shared" si="29"/>
        <v>1</v>
      </c>
      <c r="AW187" s="5" t="b">
        <f t="shared" si="30"/>
        <v>0</v>
      </c>
      <c r="AX187" s="5">
        <f>AJ187*zakresy_produkcyjne!B$4+AK187*zakresy_produkcyjne!C$4+AL187*zakresy_produkcyjne!D$4+AM187*zakresy_produkcyjne!E$4+AN187*zakresy_produkcyjne!F$4+AO187*zakresy_produkcyjne!G$4+AP187*zakresy_produkcyjne!H$4+AQ187*zakresy_produkcyjne!I$4+AR187*zakresy_produkcyjne!J$4+AS187*zakresy_produkcyjne!K$4+AT187*zakresy_produkcyjne!L$4</f>
        <v>63</v>
      </c>
      <c r="BK187" s="5">
        <f t="shared" si="31"/>
        <v>1032</v>
      </c>
      <c r="BL187" s="5">
        <f t="shared" si="32"/>
        <v>780</v>
      </c>
      <c r="BM187" s="5">
        <f t="shared" si="33"/>
        <v>5.7</v>
      </c>
      <c r="BN187" s="5">
        <f t="shared" si="34"/>
        <v>252.5</v>
      </c>
      <c r="BO187" s="5">
        <f t="shared" si="35"/>
        <v>86.2</v>
      </c>
      <c r="BP187" s="5">
        <f t="shared" si="36"/>
        <v>1032</v>
      </c>
      <c r="BQ187" s="5" t="e">
        <f>IF(T187&lt;&gt;"",POWER((#REF!*R187+#REF!)-T187,2))</f>
        <v>#REF!</v>
      </c>
    </row>
    <row r="188" spans="1:69" ht="13.9" customHeight="1" x14ac:dyDescent="0.2">
      <c r="A188" s="127">
        <v>3.57</v>
      </c>
      <c r="B188" s="127">
        <v>2.13</v>
      </c>
      <c r="C188" s="127">
        <f t="shared" si="37"/>
        <v>4.3</v>
      </c>
      <c r="D188" s="127">
        <v>0.26</v>
      </c>
      <c r="E188" s="127">
        <v>3.7999999999999999E-2</v>
      </c>
      <c r="F188" s="127">
        <v>0.7</v>
      </c>
      <c r="G188" s="127">
        <v>1.2</v>
      </c>
      <c r="H188" s="127">
        <v>0.2</v>
      </c>
      <c r="I188" s="127">
        <v>1.4999999999999999E-2</v>
      </c>
      <c r="J188" s="127">
        <v>0.06</v>
      </c>
      <c r="K188" s="127">
        <v>0</v>
      </c>
      <c r="L188" s="127">
        <v>0</v>
      </c>
      <c r="M188" s="127">
        <v>0</v>
      </c>
      <c r="N188" s="127">
        <v>0</v>
      </c>
      <c r="O188" s="127">
        <v>0</v>
      </c>
      <c r="P188" s="127">
        <v>950</v>
      </c>
      <c r="Q188" s="127">
        <v>120</v>
      </c>
      <c r="R188" s="127">
        <v>380</v>
      </c>
      <c r="S188" s="127">
        <v>90</v>
      </c>
      <c r="T188" s="127">
        <v>862</v>
      </c>
      <c r="U188" s="127">
        <v>635</v>
      </c>
      <c r="V188" s="127">
        <v>2.8</v>
      </c>
      <c r="W188" s="127">
        <v>231</v>
      </c>
      <c r="X188" s="127"/>
      <c r="Y188" s="127">
        <v>43.5</v>
      </c>
      <c r="Z188" s="127">
        <v>24</v>
      </c>
      <c r="AA188" s="127"/>
      <c r="AB188" s="127">
        <v>21.5</v>
      </c>
      <c r="AC188" s="127"/>
      <c r="AD188" s="127"/>
      <c r="AE188" s="127"/>
      <c r="AF188" s="127"/>
      <c r="AG188" s="5" t="b">
        <f t="shared" si="26"/>
        <v>1</v>
      </c>
      <c r="AH188" s="5">
        <v>25</v>
      </c>
      <c r="AI188" s="5">
        <f t="shared" si="27"/>
        <v>1</v>
      </c>
      <c r="AJ188" s="5" t="b">
        <f>AND(A188&gt;=zakresy_produkcyjne!B$2,A188&lt;=zakresy_produkcyjne!B$3)</f>
        <v>1</v>
      </c>
      <c r="AK188" s="5" t="b">
        <f>AND(B188&gt;=zakresy_produkcyjne!C$2,B188&lt;=zakresy_produkcyjne!C$3)</f>
        <v>0</v>
      </c>
      <c r="AL188" s="5" t="b">
        <f>AND(D188&gt;=zakresy_produkcyjne!D$2,D188&lt;=zakresy_produkcyjne!D$3)</f>
        <v>1</v>
      </c>
      <c r="AM188" s="5" t="b">
        <f>AND(E188&gt;=zakresy_produkcyjne!E$2,E188&lt;=zakresy_produkcyjne!E$3)</f>
        <v>1</v>
      </c>
      <c r="AN188" s="5" t="b">
        <f>AND(F188&gt;=zakresy_produkcyjne!F$2,F188&lt;=zakresy_produkcyjne!F$3)</f>
        <v>1</v>
      </c>
      <c r="AO188" s="5" t="b">
        <f>AND(G188&gt;=zakresy_produkcyjne!G$2,G188&lt;=zakresy_produkcyjne!G$3)</f>
        <v>1</v>
      </c>
      <c r="AP188" s="5" t="b">
        <f>AND(H188&gt;=zakresy_produkcyjne!H$2,H188&lt;=zakresy_produkcyjne!H$3)</f>
        <v>1</v>
      </c>
      <c r="AQ188" s="5" t="b">
        <f>AND(P188&gt;=zakresy_produkcyjne!I$2,P188&lt;=zakresy_produkcyjne!I$3)</f>
        <v>1</v>
      </c>
      <c r="AR188" s="5" t="b">
        <f>AND(Q188&gt;=zakresy_produkcyjne!J$2,Q188&lt;=zakresy_produkcyjne!J$3)</f>
        <v>1</v>
      </c>
      <c r="AS188" s="5" t="b">
        <f>AND(R188&gt;=zakresy_produkcyjne!K$2,R188&lt;=zakresy_produkcyjne!K$3)</f>
        <v>1</v>
      </c>
      <c r="AT188" s="5" t="b">
        <f>AND(S188&gt;=zakresy_produkcyjne!L$2,S188&lt;=zakresy_produkcyjne!L$3)</f>
        <v>1</v>
      </c>
      <c r="AU188" s="5" t="b">
        <f t="shared" si="28"/>
        <v>0</v>
      </c>
      <c r="AV188" s="5" t="b">
        <f t="shared" si="29"/>
        <v>1</v>
      </c>
      <c r="AW188" s="5" t="b">
        <f t="shared" si="30"/>
        <v>0</v>
      </c>
      <c r="AX188" s="5">
        <f>AJ188*zakresy_produkcyjne!B$4+AK188*zakresy_produkcyjne!C$4+AL188*zakresy_produkcyjne!D$4+AM188*zakresy_produkcyjne!E$4+AN188*zakresy_produkcyjne!F$4+AO188*zakresy_produkcyjne!G$4+AP188*zakresy_produkcyjne!H$4+AQ188*zakresy_produkcyjne!I$4+AR188*zakresy_produkcyjne!J$4+AS188*zakresy_produkcyjne!K$4+AT188*zakresy_produkcyjne!L$4</f>
        <v>63</v>
      </c>
      <c r="BK188" s="5">
        <f t="shared" si="31"/>
        <v>862</v>
      </c>
      <c r="BL188" s="5">
        <f t="shared" si="32"/>
        <v>635</v>
      </c>
      <c r="BM188" s="5">
        <f t="shared" si="33"/>
        <v>2.8</v>
      </c>
      <c r="BN188" s="5">
        <f t="shared" si="34"/>
        <v>231</v>
      </c>
      <c r="BO188" s="5">
        <f t="shared" si="35"/>
        <v>43.5</v>
      </c>
      <c r="BP188" s="5">
        <f t="shared" si="36"/>
        <v>862</v>
      </c>
      <c r="BQ188" s="5" t="e">
        <f>IF(T188&lt;&gt;"",POWER((#REF!*R188+#REF!)-T188,2))</f>
        <v>#REF!</v>
      </c>
    </row>
    <row r="189" spans="1:69" ht="13.9" customHeight="1" x14ac:dyDescent="0.2">
      <c r="A189" s="128">
        <v>3.53</v>
      </c>
      <c r="B189" s="128">
        <v>2.5299999999999998</v>
      </c>
      <c r="C189" s="128">
        <f t="shared" si="37"/>
        <v>4.3793333333333333</v>
      </c>
      <c r="D189" s="128">
        <v>0.34699999999999998</v>
      </c>
      <c r="E189" s="128">
        <v>3.1E-2</v>
      </c>
      <c r="F189" s="128">
        <v>0</v>
      </c>
      <c r="G189" s="128">
        <v>4.4999999999999998E-2</v>
      </c>
      <c r="H189" s="128">
        <v>0</v>
      </c>
      <c r="I189" s="128">
        <v>1.4999999999999999E-2</v>
      </c>
      <c r="J189" s="128">
        <v>1.7999999999999999E-2</v>
      </c>
      <c r="K189" s="128">
        <v>0</v>
      </c>
      <c r="L189" s="128">
        <v>5.5E-2</v>
      </c>
      <c r="M189" s="128">
        <v>0</v>
      </c>
      <c r="N189" s="128">
        <v>0</v>
      </c>
      <c r="O189" s="128">
        <v>0</v>
      </c>
      <c r="P189" s="128">
        <v>900</v>
      </c>
      <c r="Q189" s="128">
        <v>120</v>
      </c>
      <c r="R189" s="128">
        <v>300</v>
      </c>
      <c r="S189" s="128">
        <v>60</v>
      </c>
      <c r="T189" s="128">
        <v>1513</v>
      </c>
      <c r="U189" s="128">
        <v>1395</v>
      </c>
      <c r="V189" s="128">
        <v>3.8</v>
      </c>
      <c r="W189" s="128">
        <v>433.538461538462</v>
      </c>
      <c r="X189" s="128"/>
      <c r="Y189" s="128">
        <v>65</v>
      </c>
      <c r="Z189" s="128">
        <v>25</v>
      </c>
      <c r="AA189" s="128"/>
      <c r="AB189" s="128"/>
      <c r="AC189" s="128"/>
      <c r="AD189" s="128"/>
      <c r="AE189" s="128"/>
      <c r="AF189" s="128">
        <v>460</v>
      </c>
      <c r="AG189" s="5" t="b">
        <f t="shared" si="26"/>
        <v>1</v>
      </c>
      <c r="AH189" s="5">
        <v>25</v>
      </c>
      <c r="AI189" s="5">
        <f t="shared" si="27"/>
        <v>1</v>
      </c>
      <c r="AJ189" s="5" t="b">
        <f>AND(A189&gt;=zakresy_produkcyjne!B$2,A189&lt;=zakresy_produkcyjne!B$3)</f>
        <v>1</v>
      </c>
      <c r="AK189" s="5" t="b">
        <f>AND(B189&gt;=zakresy_produkcyjne!C$2,B189&lt;=zakresy_produkcyjne!C$3)</f>
        <v>1</v>
      </c>
      <c r="AL189" s="5" t="b">
        <f>AND(D189&gt;=zakresy_produkcyjne!D$2,D189&lt;=zakresy_produkcyjne!D$3)</f>
        <v>1</v>
      </c>
      <c r="AM189" s="5" t="b">
        <f>AND(E189&gt;=zakresy_produkcyjne!E$2,E189&lt;=zakresy_produkcyjne!E$3)</f>
        <v>0</v>
      </c>
      <c r="AN189" s="5" t="b">
        <f>AND(F189&gt;=zakresy_produkcyjne!F$2,F189&lt;=zakresy_produkcyjne!F$3)</f>
        <v>1</v>
      </c>
      <c r="AO189" s="5" t="b">
        <f>AND(G189&gt;=zakresy_produkcyjne!G$2,G189&lt;=zakresy_produkcyjne!G$3)</f>
        <v>1</v>
      </c>
      <c r="AP189" s="5" t="b">
        <f>AND(H189&gt;=zakresy_produkcyjne!H$2,H189&lt;=zakresy_produkcyjne!H$3)</f>
        <v>1</v>
      </c>
      <c r="AQ189" s="5" t="b">
        <f>AND(P189&gt;=zakresy_produkcyjne!I$2,P189&lt;=zakresy_produkcyjne!I$3)</f>
        <v>1</v>
      </c>
      <c r="AR189" s="5" t="b">
        <f>AND(Q189&gt;=zakresy_produkcyjne!J$2,Q189&lt;=zakresy_produkcyjne!J$3)</f>
        <v>1</v>
      </c>
      <c r="AS189" s="5" t="b">
        <f>AND(R189&gt;=zakresy_produkcyjne!K$2,R189&lt;=zakresy_produkcyjne!K$3)</f>
        <v>1</v>
      </c>
      <c r="AT189" s="5" t="b">
        <f>AND(S189&gt;=zakresy_produkcyjne!L$2,S189&lt;=zakresy_produkcyjne!L$3)</f>
        <v>1</v>
      </c>
      <c r="AU189" s="5" t="b">
        <f t="shared" si="28"/>
        <v>0</v>
      </c>
      <c r="AV189" s="5" t="b">
        <f t="shared" si="29"/>
        <v>1</v>
      </c>
      <c r="AW189" s="5" t="b">
        <f t="shared" si="30"/>
        <v>0</v>
      </c>
      <c r="AX189" s="5">
        <f>AJ189*zakresy_produkcyjne!B$4+AK189*zakresy_produkcyjne!C$4+AL189*zakresy_produkcyjne!D$4+AM189*zakresy_produkcyjne!E$4+AN189*zakresy_produkcyjne!F$4+AO189*zakresy_produkcyjne!G$4+AP189*zakresy_produkcyjne!H$4+AQ189*zakresy_produkcyjne!I$4+AR189*zakresy_produkcyjne!J$4+AS189*zakresy_produkcyjne!K$4+AT189*zakresy_produkcyjne!L$4</f>
        <v>64</v>
      </c>
      <c r="BK189" s="5">
        <f t="shared" si="31"/>
        <v>1513</v>
      </c>
      <c r="BL189" s="5">
        <f t="shared" si="32"/>
        <v>1395</v>
      </c>
      <c r="BM189" s="5">
        <f t="shared" si="33"/>
        <v>3.8</v>
      </c>
      <c r="BN189" s="5">
        <f t="shared" si="34"/>
        <v>433.538461538462</v>
      </c>
      <c r="BO189" s="5">
        <f t="shared" si="35"/>
        <v>65</v>
      </c>
      <c r="BP189" s="5">
        <f t="shared" si="36"/>
        <v>1513</v>
      </c>
      <c r="BQ189" s="5" t="e">
        <f>IF(T189&lt;&gt;"",POWER((#REF!*R189+#REF!)-T189,2))</f>
        <v>#REF!</v>
      </c>
    </row>
    <row r="190" spans="1:69" ht="13.9" customHeight="1" x14ac:dyDescent="0.2">
      <c r="A190" s="128">
        <v>3.53</v>
      </c>
      <c r="B190" s="128">
        <v>2.5299999999999998</v>
      </c>
      <c r="C190" s="128">
        <f t="shared" si="37"/>
        <v>4.3793333333333333</v>
      </c>
      <c r="D190" s="128">
        <v>0.34699999999999998</v>
      </c>
      <c r="E190" s="128">
        <v>3.1E-2</v>
      </c>
      <c r="F190" s="128">
        <v>0</v>
      </c>
      <c r="G190" s="128">
        <v>4.4999999999999998E-2</v>
      </c>
      <c r="H190" s="128">
        <v>0</v>
      </c>
      <c r="I190" s="128">
        <v>1.4999999999999999E-2</v>
      </c>
      <c r="J190" s="128">
        <v>1.7999999999999999E-2</v>
      </c>
      <c r="K190" s="128">
        <v>0</v>
      </c>
      <c r="L190" s="128">
        <v>5.5E-2</v>
      </c>
      <c r="M190" s="128">
        <v>0</v>
      </c>
      <c r="N190" s="128">
        <v>0</v>
      </c>
      <c r="O190" s="128">
        <v>0</v>
      </c>
      <c r="P190" s="128">
        <v>900</v>
      </c>
      <c r="Q190" s="128">
        <v>120</v>
      </c>
      <c r="R190" s="128">
        <v>400</v>
      </c>
      <c r="S190" s="128">
        <v>60</v>
      </c>
      <c r="T190" s="128">
        <v>1032</v>
      </c>
      <c r="U190" s="128">
        <v>759</v>
      </c>
      <c r="V190" s="128">
        <v>13.1</v>
      </c>
      <c r="W190" s="128">
        <v>280.75</v>
      </c>
      <c r="X190" s="128"/>
      <c r="Y190" s="128">
        <v>140</v>
      </c>
      <c r="Z190" s="128">
        <v>25</v>
      </c>
      <c r="AA190" s="128"/>
      <c r="AB190" s="128"/>
      <c r="AC190" s="128"/>
      <c r="AD190" s="128"/>
      <c r="AE190" s="128"/>
      <c r="AF190" s="128">
        <v>296</v>
      </c>
      <c r="AG190" s="5" t="b">
        <f t="shared" si="26"/>
        <v>1</v>
      </c>
      <c r="AH190" s="5">
        <v>25</v>
      </c>
      <c r="AI190" s="5">
        <f t="shared" si="27"/>
        <v>1</v>
      </c>
      <c r="AJ190" s="5" t="b">
        <f>AND(A190&gt;=zakresy_produkcyjne!B$2,A190&lt;=zakresy_produkcyjne!B$3)</f>
        <v>1</v>
      </c>
      <c r="AK190" s="5" t="b">
        <f>AND(B190&gt;=zakresy_produkcyjne!C$2,B190&lt;=zakresy_produkcyjne!C$3)</f>
        <v>1</v>
      </c>
      <c r="AL190" s="5" t="b">
        <f>AND(D190&gt;=zakresy_produkcyjne!D$2,D190&lt;=zakresy_produkcyjne!D$3)</f>
        <v>1</v>
      </c>
      <c r="AM190" s="5" t="b">
        <f>AND(E190&gt;=zakresy_produkcyjne!E$2,E190&lt;=zakresy_produkcyjne!E$3)</f>
        <v>0</v>
      </c>
      <c r="AN190" s="5" t="b">
        <f>AND(F190&gt;=zakresy_produkcyjne!F$2,F190&lt;=zakresy_produkcyjne!F$3)</f>
        <v>1</v>
      </c>
      <c r="AO190" s="5" t="b">
        <f>AND(G190&gt;=zakresy_produkcyjne!G$2,G190&lt;=zakresy_produkcyjne!G$3)</f>
        <v>1</v>
      </c>
      <c r="AP190" s="5" t="b">
        <f>AND(H190&gt;=zakresy_produkcyjne!H$2,H190&lt;=zakresy_produkcyjne!H$3)</f>
        <v>1</v>
      </c>
      <c r="AQ190" s="5" t="b">
        <f>AND(P190&gt;=zakresy_produkcyjne!I$2,P190&lt;=zakresy_produkcyjne!I$3)</f>
        <v>1</v>
      </c>
      <c r="AR190" s="5" t="b">
        <f>AND(Q190&gt;=zakresy_produkcyjne!J$2,Q190&lt;=zakresy_produkcyjne!J$3)</f>
        <v>1</v>
      </c>
      <c r="AS190" s="5" t="b">
        <f>AND(R190&gt;=zakresy_produkcyjne!K$2,R190&lt;=zakresy_produkcyjne!K$3)</f>
        <v>1</v>
      </c>
      <c r="AT190" s="5" t="b">
        <f>AND(S190&gt;=zakresy_produkcyjne!L$2,S190&lt;=zakresy_produkcyjne!L$3)</f>
        <v>1</v>
      </c>
      <c r="AU190" s="5" t="b">
        <f t="shared" si="28"/>
        <v>0</v>
      </c>
      <c r="AV190" s="5" t="b">
        <f t="shared" si="29"/>
        <v>1</v>
      </c>
      <c r="AW190" s="5" t="b">
        <f t="shared" si="30"/>
        <v>0</v>
      </c>
      <c r="AX190" s="5">
        <f>AJ190*zakresy_produkcyjne!B$4+AK190*zakresy_produkcyjne!C$4+AL190*zakresy_produkcyjne!D$4+AM190*zakresy_produkcyjne!E$4+AN190*zakresy_produkcyjne!F$4+AO190*zakresy_produkcyjne!G$4+AP190*zakresy_produkcyjne!H$4+AQ190*zakresy_produkcyjne!I$4+AR190*zakresy_produkcyjne!J$4+AS190*zakresy_produkcyjne!K$4+AT190*zakresy_produkcyjne!L$4</f>
        <v>64</v>
      </c>
      <c r="BK190" s="5">
        <f t="shared" si="31"/>
        <v>1032</v>
      </c>
      <c r="BL190" s="5">
        <f t="shared" si="32"/>
        <v>759</v>
      </c>
      <c r="BM190" s="5">
        <f t="shared" si="33"/>
        <v>13.1</v>
      </c>
      <c r="BN190" s="5">
        <f t="shared" si="34"/>
        <v>280.75</v>
      </c>
      <c r="BO190" s="5">
        <f t="shared" si="35"/>
        <v>140</v>
      </c>
      <c r="BP190" s="5">
        <f t="shared" si="36"/>
        <v>1032</v>
      </c>
      <c r="BQ190" s="5" t="e">
        <f>IF(T190&lt;&gt;"",POWER((#REF!*R190+#REF!)-T190,2))</f>
        <v>#REF!</v>
      </c>
    </row>
    <row r="191" spans="1:69" ht="13.9" customHeight="1" x14ac:dyDescent="0.2">
      <c r="A191" s="129">
        <v>3.44</v>
      </c>
      <c r="B191" s="129">
        <v>2.41</v>
      </c>
      <c r="C191" s="129">
        <f t="shared" si="37"/>
        <v>4.2483333333333331</v>
      </c>
      <c r="D191" s="129">
        <v>0.15</v>
      </c>
      <c r="E191" s="129">
        <v>0.16400000000000001</v>
      </c>
      <c r="F191" s="129">
        <v>0</v>
      </c>
      <c r="G191" s="129">
        <v>0</v>
      </c>
      <c r="H191" s="129">
        <v>0</v>
      </c>
      <c r="I191" s="129">
        <v>7.0000000000000001E-3</v>
      </c>
      <c r="J191" s="129">
        <v>1.4999999999999999E-2</v>
      </c>
      <c r="K191" s="129">
        <v>0</v>
      </c>
      <c r="L191" s="129">
        <v>0</v>
      </c>
      <c r="M191" s="129">
        <v>0</v>
      </c>
      <c r="N191" s="129">
        <v>0</v>
      </c>
      <c r="O191" s="129">
        <v>0</v>
      </c>
      <c r="P191" s="129">
        <v>927</v>
      </c>
      <c r="Q191" s="129">
        <v>120</v>
      </c>
      <c r="R191" s="129">
        <v>260</v>
      </c>
      <c r="S191" s="129">
        <v>30</v>
      </c>
      <c r="T191" s="129">
        <v>1223</v>
      </c>
      <c r="U191" s="129">
        <v>821</v>
      </c>
      <c r="V191" s="129">
        <v>1.58</v>
      </c>
      <c r="W191" s="129">
        <v>437.5</v>
      </c>
      <c r="X191" s="129"/>
      <c r="Y191" s="129"/>
      <c r="Z191" s="130">
        <v>27</v>
      </c>
      <c r="AA191" s="129"/>
      <c r="AB191" s="129">
        <v>46.5</v>
      </c>
      <c r="AC191" s="129"/>
      <c r="AD191" s="129"/>
      <c r="AE191" s="129"/>
      <c r="AF191" s="129"/>
      <c r="AG191" s="5" t="b">
        <f t="shared" si="26"/>
        <v>0</v>
      </c>
      <c r="AH191" s="5">
        <v>100</v>
      </c>
      <c r="AI191" s="5">
        <f t="shared" si="27"/>
        <v>3</v>
      </c>
      <c r="AJ191" s="5" t="b">
        <f>AND(A191&gt;=zakresy_produkcyjne!B$2,A191&lt;=zakresy_produkcyjne!B$3)</f>
        <v>1</v>
      </c>
      <c r="AK191" s="5" t="b">
        <f>AND(B191&gt;=zakresy_produkcyjne!C$2,B191&lt;=zakresy_produkcyjne!C$3)</f>
        <v>1</v>
      </c>
      <c r="AL191" s="5" t="b">
        <f>AND(D191&gt;=zakresy_produkcyjne!D$2,D191&lt;=zakresy_produkcyjne!D$3)</f>
        <v>1</v>
      </c>
      <c r="AM191" s="5" t="b">
        <f>AND(E191&gt;=zakresy_produkcyjne!E$2,E191&lt;=zakresy_produkcyjne!E$3)</f>
        <v>0</v>
      </c>
      <c r="AN191" s="5" t="b">
        <f>AND(F191&gt;=zakresy_produkcyjne!F$2,F191&lt;=zakresy_produkcyjne!F$3)</f>
        <v>1</v>
      </c>
      <c r="AO191" s="5" t="b">
        <f>AND(G191&gt;=zakresy_produkcyjne!G$2,G191&lt;=zakresy_produkcyjne!G$3)</f>
        <v>1</v>
      </c>
      <c r="AP191" s="5" t="b">
        <f>AND(H191&gt;=zakresy_produkcyjne!H$2,H191&lt;=zakresy_produkcyjne!H$3)</f>
        <v>1</v>
      </c>
      <c r="AQ191" s="5" t="b">
        <f>AND(P191&gt;=zakresy_produkcyjne!I$2,P191&lt;=zakresy_produkcyjne!I$3)</f>
        <v>1</v>
      </c>
      <c r="AR191" s="5" t="b">
        <f>AND(Q191&gt;=zakresy_produkcyjne!J$2,Q191&lt;=zakresy_produkcyjne!J$3)</f>
        <v>1</v>
      </c>
      <c r="AS191" s="5" t="b">
        <f>AND(R191&gt;=zakresy_produkcyjne!K$2,R191&lt;=zakresy_produkcyjne!K$3)</f>
        <v>1</v>
      </c>
      <c r="AT191" s="5" t="b">
        <f>AND(S191&gt;=zakresy_produkcyjne!L$2,S191&lt;=zakresy_produkcyjne!L$3)</f>
        <v>1</v>
      </c>
      <c r="AU191" s="5" t="b">
        <f t="shared" si="28"/>
        <v>0</v>
      </c>
      <c r="AV191" s="5" t="b">
        <f t="shared" si="29"/>
        <v>1</v>
      </c>
      <c r="AW191" s="5" t="b">
        <f t="shared" si="30"/>
        <v>0</v>
      </c>
      <c r="AX191" s="5">
        <f>AJ191*zakresy_produkcyjne!B$4+AK191*zakresy_produkcyjne!C$4+AL191*zakresy_produkcyjne!D$4+AM191*zakresy_produkcyjne!E$4+AN191*zakresy_produkcyjne!F$4+AO191*zakresy_produkcyjne!G$4+AP191*zakresy_produkcyjne!H$4+AQ191*zakresy_produkcyjne!I$4+AR191*zakresy_produkcyjne!J$4+AS191*zakresy_produkcyjne!K$4+AT191*zakresy_produkcyjne!L$4</f>
        <v>64</v>
      </c>
      <c r="BK191" s="5">
        <f t="shared" si="31"/>
        <v>1223</v>
      </c>
      <c r="BL191" s="5">
        <f t="shared" si="32"/>
        <v>821</v>
      </c>
      <c r="BM191" s="5">
        <f t="shared" si="33"/>
        <v>1.58</v>
      </c>
      <c r="BN191" s="5">
        <f t="shared" si="34"/>
        <v>437.5</v>
      </c>
      <c r="BO191" s="5">
        <f t="shared" si="35"/>
        <v>0</v>
      </c>
      <c r="BP191" s="5">
        <f t="shared" si="36"/>
        <v>1223</v>
      </c>
      <c r="BQ191" s="5" t="e">
        <f>IF(T191&lt;&gt;"",POWER((#REF!*R191+#REF!)-T191,2))</f>
        <v>#REF!</v>
      </c>
    </row>
    <row r="192" spans="1:69" ht="13.9" customHeight="1" x14ac:dyDescent="0.2">
      <c r="A192" s="129">
        <v>3.44</v>
      </c>
      <c r="B192" s="129">
        <v>2.41</v>
      </c>
      <c r="C192" s="129">
        <f t="shared" si="37"/>
        <v>4.2483333333333331</v>
      </c>
      <c r="D192" s="129">
        <v>0.15</v>
      </c>
      <c r="E192" s="129">
        <v>0.16400000000000001</v>
      </c>
      <c r="F192" s="129">
        <v>0</v>
      </c>
      <c r="G192" s="129">
        <v>0</v>
      </c>
      <c r="H192" s="129">
        <v>0</v>
      </c>
      <c r="I192" s="129">
        <v>7.0000000000000001E-3</v>
      </c>
      <c r="J192" s="129">
        <v>1.4999999999999999E-2</v>
      </c>
      <c r="K192" s="129">
        <v>0</v>
      </c>
      <c r="L192" s="129">
        <v>0</v>
      </c>
      <c r="M192" s="129">
        <v>0</v>
      </c>
      <c r="N192" s="129">
        <v>0</v>
      </c>
      <c r="O192" s="129">
        <v>0</v>
      </c>
      <c r="P192" s="129">
        <v>927</v>
      </c>
      <c r="Q192" s="129">
        <v>120</v>
      </c>
      <c r="R192" s="129">
        <v>260</v>
      </c>
      <c r="S192" s="129">
        <v>60</v>
      </c>
      <c r="T192" s="129">
        <v>1433</v>
      </c>
      <c r="U192" s="129">
        <v>1156</v>
      </c>
      <c r="V192" s="129">
        <v>1.6</v>
      </c>
      <c r="W192" s="129">
        <v>448.4</v>
      </c>
      <c r="X192" s="129"/>
      <c r="Y192" s="129"/>
      <c r="Z192" s="130">
        <v>27</v>
      </c>
      <c r="AA192" s="129"/>
      <c r="AB192" s="129">
        <v>47.8</v>
      </c>
      <c r="AC192" s="129"/>
      <c r="AD192" s="129"/>
      <c r="AE192" s="129"/>
      <c r="AF192" s="129"/>
      <c r="AG192" s="5" t="b">
        <f t="shared" si="26"/>
        <v>0</v>
      </c>
      <c r="AH192" s="5">
        <v>100</v>
      </c>
      <c r="AI192" s="5">
        <f t="shared" si="27"/>
        <v>3</v>
      </c>
      <c r="AJ192" s="5" t="b">
        <f>AND(A192&gt;=zakresy_produkcyjne!B$2,A192&lt;=zakresy_produkcyjne!B$3)</f>
        <v>1</v>
      </c>
      <c r="AK192" s="5" t="b">
        <f>AND(B192&gt;=zakresy_produkcyjne!C$2,B192&lt;=zakresy_produkcyjne!C$3)</f>
        <v>1</v>
      </c>
      <c r="AL192" s="5" t="b">
        <f>AND(D192&gt;=zakresy_produkcyjne!D$2,D192&lt;=zakresy_produkcyjne!D$3)</f>
        <v>1</v>
      </c>
      <c r="AM192" s="5" t="b">
        <f>AND(E192&gt;=zakresy_produkcyjne!E$2,E192&lt;=zakresy_produkcyjne!E$3)</f>
        <v>0</v>
      </c>
      <c r="AN192" s="5" t="b">
        <f>AND(F192&gt;=zakresy_produkcyjne!F$2,F192&lt;=zakresy_produkcyjne!F$3)</f>
        <v>1</v>
      </c>
      <c r="AO192" s="5" t="b">
        <f>AND(G192&gt;=zakresy_produkcyjne!G$2,G192&lt;=zakresy_produkcyjne!G$3)</f>
        <v>1</v>
      </c>
      <c r="AP192" s="5" t="b">
        <f>AND(H192&gt;=zakresy_produkcyjne!H$2,H192&lt;=zakresy_produkcyjne!H$3)</f>
        <v>1</v>
      </c>
      <c r="AQ192" s="5" t="b">
        <f>AND(P192&gt;=zakresy_produkcyjne!I$2,P192&lt;=zakresy_produkcyjne!I$3)</f>
        <v>1</v>
      </c>
      <c r="AR192" s="5" t="b">
        <f>AND(Q192&gt;=zakresy_produkcyjne!J$2,Q192&lt;=zakresy_produkcyjne!J$3)</f>
        <v>1</v>
      </c>
      <c r="AS192" s="5" t="b">
        <f>AND(R192&gt;=zakresy_produkcyjne!K$2,R192&lt;=zakresy_produkcyjne!K$3)</f>
        <v>1</v>
      </c>
      <c r="AT192" s="5" t="b">
        <f>AND(S192&gt;=zakresy_produkcyjne!L$2,S192&lt;=zakresy_produkcyjne!L$3)</f>
        <v>1</v>
      </c>
      <c r="AU192" s="5" t="b">
        <f t="shared" si="28"/>
        <v>0</v>
      </c>
      <c r="AV192" s="5" t="b">
        <f t="shared" si="29"/>
        <v>1</v>
      </c>
      <c r="AW192" s="5" t="b">
        <f t="shared" si="30"/>
        <v>0</v>
      </c>
      <c r="AX192" s="5">
        <f>AJ192*zakresy_produkcyjne!B$4+AK192*zakresy_produkcyjne!C$4+AL192*zakresy_produkcyjne!D$4+AM192*zakresy_produkcyjne!E$4+AN192*zakresy_produkcyjne!F$4+AO192*zakresy_produkcyjne!G$4+AP192*zakresy_produkcyjne!H$4+AQ192*zakresy_produkcyjne!I$4+AR192*zakresy_produkcyjne!J$4+AS192*zakresy_produkcyjne!K$4+AT192*zakresy_produkcyjne!L$4</f>
        <v>64</v>
      </c>
      <c r="BK192" s="5">
        <f t="shared" si="31"/>
        <v>1433</v>
      </c>
      <c r="BL192" s="5">
        <f t="shared" si="32"/>
        <v>1156</v>
      </c>
      <c r="BM192" s="5">
        <f t="shared" si="33"/>
        <v>1.6</v>
      </c>
      <c r="BN192" s="5">
        <f t="shared" si="34"/>
        <v>448.4</v>
      </c>
      <c r="BO192" s="5">
        <f t="shared" si="35"/>
        <v>0</v>
      </c>
      <c r="BP192" s="5">
        <f t="shared" si="36"/>
        <v>1433</v>
      </c>
      <c r="BQ192" s="5" t="e">
        <f>IF(T192&lt;&gt;"",POWER((#REF!*R192+#REF!)-T192,2))</f>
        <v>#REF!</v>
      </c>
    </row>
    <row r="193" spans="1:69" ht="13.9" customHeight="1" x14ac:dyDescent="0.2">
      <c r="A193" s="129">
        <v>3.44</v>
      </c>
      <c r="B193" s="129">
        <v>2.41</v>
      </c>
      <c r="C193" s="129">
        <f t="shared" si="37"/>
        <v>4.2483333333333331</v>
      </c>
      <c r="D193" s="129">
        <v>0.15</v>
      </c>
      <c r="E193" s="129">
        <v>0.16400000000000001</v>
      </c>
      <c r="F193" s="129">
        <v>0</v>
      </c>
      <c r="G193" s="129">
        <v>0</v>
      </c>
      <c r="H193" s="129">
        <v>0</v>
      </c>
      <c r="I193" s="129">
        <v>7.0000000000000001E-3</v>
      </c>
      <c r="J193" s="129">
        <v>1.4999999999999999E-2</v>
      </c>
      <c r="K193" s="129">
        <v>0</v>
      </c>
      <c r="L193" s="129">
        <v>0</v>
      </c>
      <c r="M193" s="129">
        <v>0</v>
      </c>
      <c r="N193" s="129">
        <v>0</v>
      </c>
      <c r="O193" s="129">
        <v>0</v>
      </c>
      <c r="P193" s="129">
        <v>927</v>
      </c>
      <c r="Q193" s="129">
        <v>120</v>
      </c>
      <c r="R193" s="129">
        <v>260</v>
      </c>
      <c r="S193" s="129">
        <v>120</v>
      </c>
      <c r="T193" s="129">
        <v>1279</v>
      </c>
      <c r="U193" s="129">
        <v>1240</v>
      </c>
      <c r="V193" s="129">
        <v>0.95</v>
      </c>
      <c r="W193" s="129">
        <v>453.6</v>
      </c>
      <c r="X193" s="129"/>
      <c r="Y193" s="129"/>
      <c r="Z193" s="130">
        <v>27</v>
      </c>
      <c r="AA193" s="129"/>
      <c r="AB193" s="129">
        <v>48.2</v>
      </c>
      <c r="AC193" s="129"/>
      <c r="AD193" s="129"/>
      <c r="AE193" s="129"/>
      <c r="AF193" s="129"/>
      <c r="AG193" s="5" t="b">
        <f t="shared" si="26"/>
        <v>0</v>
      </c>
      <c r="AH193" s="5">
        <v>100</v>
      </c>
      <c r="AI193" s="5">
        <f t="shared" si="27"/>
        <v>3</v>
      </c>
      <c r="AJ193" s="5" t="b">
        <f>AND(A193&gt;=zakresy_produkcyjne!B$2,A193&lt;=zakresy_produkcyjne!B$3)</f>
        <v>1</v>
      </c>
      <c r="AK193" s="5" t="b">
        <f>AND(B193&gt;=zakresy_produkcyjne!C$2,B193&lt;=zakresy_produkcyjne!C$3)</f>
        <v>1</v>
      </c>
      <c r="AL193" s="5" t="b">
        <f>AND(D193&gt;=zakresy_produkcyjne!D$2,D193&lt;=zakresy_produkcyjne!D$3)</f>
        <v>1</v>
      </c>
      <c r="AM193" s="5" t="b">
        <f>AND(E193&gt;=zakresy_produkcyjne!E$2,E193&lt;=zakresy_produkcyjne!E$3)</f>
        <v>0</v>
      </c>
      <c r="AN193" s="5" t="b">
        <f>AND(F193&gt;=zakresy_produkcyjne!F$2,F193&lt;=zakresy_produkcyjne!F$3)</f>
        <v>1</v>
      </c>
      <c r="AO193" s="5" t="b">
        <f>AND(G193&gt;=zakresy_produkcyjne!G$2,G193&lt;=zakresy_produkcyjne!G$3)</f>
        <v>1</v>
      </c>
      <c r="AP193" s="5" t="b">
        <f>AND(H193&gt;=zakresy_produkcyjne!H$2,H193&lt;=zakresy_produkcyjne!H$3)</f>
        <v>1</v>
      </c>
      <c r="AQ193" s="5" t="b">
        <f>AND(P193&gt;=zakresy_produkcyjne!I$2,P193&lt;=zakresy_produkcyjne!I$3)</f>
        <v>1</v>
      </c>
      <c r="AR193" s="5" t="b">
        <f>AND(Q193&gt;=zakresy_produkcyjne!J$2,Q193&lt;=zakresy_produkcyjne!J$3)</f>
        <v>1</v>
      </c>
      <c r="AS193" s="5" t="b">
        <f>AND(R193&gt;=zakresy_produkcyjne!K$2,R193&lt;=zakresy_produkcyjne!K$3)</f>
        <v>1</v>
      </c>
      <c r="AT193" s="5" t="b">
        <f>AND(S193&gt;=zakresy_produkcyjne!L$2,S193&lt;=zakresy_produkcyjne!L$3)</f>
        <v>1</v>
      </c>
      <c r="AU193" s="5" t="b">
        <f t="shared" si="28"/>
        <v>0</v>
      </c>
      <c r="AV193" s="5" t="b">
        <f t="shared" si="29"/>
        <v>1</v>
      </c>
      <c r="AW193" s="5" t="b">
        <f t="shared" si="30"/>
        <v>0</v>
      </c>
      <c r="AX193" s="5">
        <f>AJ193*zakresy_produkcyjne!B$4+AK193*zakresy_produkcyjne!C$4+AL193*zakresy_produkcyjne!D$4+AM193*zakresy_produkcyjne!E$4+AN193*zakresy_produkcyjne!F$4+AO193*zakresy_produkcyjne!G$4+AP193*zakresy_produkcyjne!H$4+AQ193*zakresy_produkcyjne!I$4+AR193*zakresy_produkcyjne!J$4+AS193*zakresy_produkcyjne!K$4+AT193*zakresy_produkcyjne!L$4</f>
        <v>64</v>
      </c>
      <c r="BK193" s="5">
        <f t="shared" si="31"/>
        <v>1279</v>
      </c>
      <c r="BL193" s="5">
        <f t="shared" si="32"/>
        <v>1240</v>
      </c>
      <c r="BM193" s="5">
        <f t="shared" si="33"/>
        <v>0.95</v>
      </c>
      <c r="BN193" s="5">
        <f t="shared" si="34"/>
        <v>453.6</v>
      </c>
      <c r="BO193" s="5">
        <f t="shared" si="35"/>
        <v>0</v>
      </c>
      <c r="BP193" s="5">
        <f t="shared" si="36"/>
        <v>1279</v>
      </c>
      <c r="BQ193" s="5" t="e">
        <f>IF(T193&lt;&gt;"",POWER((#REF!*R193+#REF!)-T193,2))</f>
        <v>#REF!</v>
      </c>
    </row>
    <row r="194" spans="1:69" ht="13.9" customHeight="1" x14ac:dyDescent="0.2">
      <c r="A194" s="129">
        <v>3.44</v>
      </c>
      <c r="B194" s="129">
        <v>2.41</v>
      </c>
      <c r="C194" s="129">
        <f t="shared" si="37"/>
        <v>4.2483333333333331</v>
      </c>
      <c r="D194" s="129">
        <v>0.15</v>
      </c>
      <c r="E194" s="129">
        <v>0.16400000000000001</v>
      </c>
      <c r="F194" s="129">
        <v>0</v>
      </c>
      <c r="G194" s="129">
        <v>0</v>
      </c>
      <c r="H194" s="129">
        <v>0</v>
      </c>
      <c r="I194" s="129">
        <v>7.0000000000000001E-3</v>
      </c>
      <c r="J194" s="129">
        <v>1.4999999999999999E-2</v>
      </c>
      <c r="K194" s="129">
        <v>0</v>
      </c>
      <c r="L194" s="129">
        <v>0</v>
      </c>
      <c r="M194" s="129">
        <v>0</v>
      </c>
      <c r="N194" s="129">
        <v>0</v>
      </c>
      <c r="O194" s="129">
        <v>0</v>
      </c>
      <c r="P194" s="129">
        <v>927</v>
      </c>
      <c r="Q194" s="129">
        <v>120</v>
      </c>
      <c r="R194" s="129">
        <v>260</v>
      </c>
      <c r="S194" s="129">
        <v>180</v>
      </c>
      <c r="T194" s="129">
        <v>1477</v>
      </c>
      <c r="U194" s="129">
        <v>1353</v>
      </c>
      <c r="V194" s="129">
        <v>1.28</v>
      </c>
      <c r="W194" s="129">
        <v>451</v>
      </c>
      <c r="X194" s="129"/>
      <c r="Y194" s="129"/>
      <c r="Z194" s="130">
        <v>27</v>
      </c>
      <c r="AA194" s="129"/>
      <c r="AB194" s="129">
        <v>48</v>
      </c>
      <c r="AC194" s="129"/>
      <c r="AD194" s="129"/>
      <c r="AE194" s="129"/>
      <c r="AF194" s="129"/>
      <c r="AG194" s="5" t="b">
        <f t="shared" si="26"/>
        <v>0</v>
      </c>
      <c r="AH194" s="5">
        <v>100</v>
      </c>
      <c r="AI194" s="5">
        <f t="shared" si="27"/>
        <v>3</v>
      </c>
      <c r="AJ194" s="5" t="b">
        <f>AND(A194&gt;=zakresy_produkcyjne!B$2,A194&lt;=zakresy_produkcyjne!B$3)</f>
        <v>1</v>
      </c>
      <c r="AK194" s="5" t="b">
        <f>AND(B194&gt;=zakresy_produkcyjne!C$2,B194&lt;=zakresy_produkcyjne!C$3)</f>
        <v>1</v>
      </c>
      <c r="AL194" s="5" t="b">
        <f>AND(D194&gt;=zakresy_produkcyjne!D$2,D194&lt;=zakresy_produkcyjne!D$3)</f>
        <v>1</v>
      </c>
      <c r="AM194" s="5" t="b">
        <f>AND(E194&gt;=zakresy_produkcyjne!E$2,E194&lt;=zakresy_produkcyjne!E$3)</f>
        <v>0</v>
      </c>
      <c r="AN194" s="5" t="b">
        <f>AND(F194&gt;=zakresy_produkcyjne!F$2,F194&lt;=zakresy_produkcyjne!F$3)</f>
        <v>1</v>
      </c>
      <c r="AO194" s="5" t="b">
        <f>AND(G194&gt;=zakresy_produkcyjne!G$2,G194&lt;=zakresy_produkcyjne!G$3)</f>
        <v>1</v>
      </c>
      <c r="AP194" s="5" t="b">
        <f>AND(H194&gt;=zakresy_produkcyjne!H$2,H194&lt;=zakresy_produkcyjne!H$3)</f>
        <v>1</v>
      </c>
      <c r="AQ194" s="5" t="b">
        <f>AND(P194&gt;=zakresy_produkcyjne!I$2,P194&lt;=zakresy_produkcyjne!I$3)</f>
        <v>1</v>
      </c>
      <c r="AR194" s="5" t="b">
        <f>AND(Q194&gt;=zakresy_produkcyjne!J$2,Q194&lt;=zakresy_produkcyjne!J$3)</f>
        <v>1</v>
      </c>
      <c r="AS194" s="5" t="b">
        <f>AND(R194&gt;=zakresy_produkcyjne!K$2,R194&lt;=zakresy_produkcyjne!K$3)</f>
        <v>1</v>
      </c>
      <c r="AT194" s="5" t="b">
        <f>AND(S194&gt;=zakresy_produkcyjne!L$2,S194&lt;=zakresy_produkcyjne!L$3)</f>
        <v>1</v>
      </c>
      <c r="AU194" s="5" t="b">
        <f t="shared" si="28"/>
        <v>0</v>
      </c>
      <c r="AV194" s="5" t="b">
        <f t="shared" si="29"/>
        <v>1</v>
      </c>
      <c r="AW194" s="5" t="b">
        <f t="shared" si="30"/>
        <v>0</v>
      </c>
      <c r="AX194" s="5">
        <f>AJ194*zakresy_produkcyjne!B$4+AK194*zakresy_produkcyjne!C$4+AL194*zakresy_produkcyjne!D$4+AM194*zakresy_produkcyjne!E$4+AN194*zakresy_produkcyjne!F$4+AO194*zakresy_produkcyjne!G$4+AP194*zakresy_produkcyjne!H$4+AQ194*zakresy_produkcyjne!I$4+AR194*zakresy_produkcyjne!J$4+AS194*zakresy_produkcyjne!K$4+AT194*zakresy_produkcyjne!L$4</f>
        <v>64</v>
      </c>
      <c r="BK194" s="5">
        <f t="shared" si="31"/>
        <v>1477</v>
      </c>
      <c r="BL194" s="5">
        <f t="shared" si="32"/>
        <v>1353</v>
      </c>
      <c r="BM194" s="5">
        <f t="shared" si="33"/>
        <v>1.28</v>
      </c>
      <c r="BN194" s="5">
        <f t="shared" si="34"/>
        <v>451</v>
      </c>
      <c r="BO194" s="5">
        <f t="shared" si="35"/>
        <v>0</v>
      </c>
      <c r="BP194" s="5">
        <f t="shared" si="36"/>
        <v>1477</v>
      </c>
      <c r="BQ194" s="5" t="e">
        <f>IF(T194&lt;&gt;"",POWER((#REF!*R194+#REF!)-T194,2))</f>
        <v>#REF!</v>
      </c>
    </row>
    <row r="195" spans="1:69" ht="13.9" customHeight="1" x14ac:dyDescent="0.2">
      <c r="A195" s="129">
        <v>3.44</v>
      </c>
      <c r="B195" s="129">
        <v>2.41</v>
      </c>
      <c r="C195" s="129">
        <f t="shared" si="37"/>
        <v>4.2483333333333331</v>
      </c>
      <c r="D195" s="129">
        <v>0.15</v>
      </c>
      <c r="E195" s="129">
        <v>0.16400000000000001</v>
      </c>
      <c r="F195" s="129">
        <v>0</v>
      </c>
      <c r="G195" s="129">
        <v>0</v>
      </c>
      <c r="H195" s="129">
        <v>0</v>
      </c>
      <c r="I195" s="129">
        <v>7.0000000000000001E-3</v>
      </c>
      <c r="J195" s="129">
        <v>1.4999999999999999E-2</v>
      </c>
      <c r="K195" s="129">
        <v>0</v>
      </c>
      <c r="L195" s="129">
        <v>0</v>
      </c>
      <c r="M195" s="129">
        <v>0</v>
      </c>
      <c r="N195" s="129">
        <v>0</v>
      </c>
      <c r="O195" s="129">
        <v>0</v>
      </c>
      <c r="P195" s="129">
        <v>927</v>
      </c>
      <c r="Q195" s="129">
        <v>120</v>
      </c>
      <c r="R195" s="129">
        <v>260</v>
      </c>
      <c r="S195" s="129">
        <v>240</v>
      </c>
      <c r="T195" s="129">
        <v>1497</v>
      </c>
      <c r="U195" s="129">
        <v>1375</v>
      </c>
      <c r="V195" s="129">
        <v>1.25</v>
      </c>
      <c r="W195" s="129">
        <v>462.9</v>
      </c>
      <c r="X195" s="129"/>
      <c r="Y195" s="129"/>
      <c r="Z195" s="130">
        <v>27</v>
      </c>
      <c r="AA195" s="129"/>
      <c r="AB195" s="129">
        <v>48.9</v>
      </c>
      <c r="AC195" s="129"/>
      <c r="AD195" s="129"/>
      <c r="AE195" s="129"/>
      <c r="AF195" s="129"/>
      <c r="AG195" s="5" t="b">
        <f t="shared" ref="AG195:AG258" si="38">NOT(OR(ISBLANK(T195),ISBLANK(U195),ISBLANK(V195),ISBLANK(W195),AND(ISBLANK(X195),ISBLANK(Y195))))</f>
        <v>0</v>
      </c>
      <c r="AH195" s="5">
        <v>100</v>
      </c>
      <c r="AI195" s="5">
        <f t="shared" ref="AI195:AI258" si="39">IF(AH195&lt;=30,1,IF(AH195&lt;=60,2,IF(AH195&lt;=100,3,"bd")))</f>
        <v>3</v>
      </c>
      <c r="AJ195" s="5" t="b">
        <f>AND(A195&gt;=zakresy_produkcyjne!B$2,A195&lt;=zakresy_produkcyjne!B$3)</f>
        <v>1</v>
      </c>
      <c r="AK195" s="5" t="b">
        <f>AND(B195&gt;=zakresy_produkcyjne!C$2,B195&lt;=zakresy_produkcyjne!C$3)</f>
        <v>1</v>
      </c>
      <c r="AL195" s="5" t="b">
        <f>AND(D195&gt;=zakresy_produkcyjne!D$2,D195&lt;=zakresy_produkcyjne!D$3)</f>
        <v>1</v>
      </c>
      <c r="AM195" s="5" t="b">
        <f>AND(E195&gt;=zakresy_produkcyjne!E$2,E195&lt;=zakresy_produkcyjne!E$3)</f>
        <v>0</v>
      </c>
      <c r="AN195" s="5" t="b">
        <f>AND(F195&gt;=zakresy_produkcyjne!F$2,F195&lt;=zakresy_produkcyjne!F$3)</f>
        <v>1</v>
      </c>
      <c r="AO195" s="5" t="b">
        <f>AND(G195&gt;=zakresy_produkcyjne!G$2,G195&lt;=zakresy_produkcyjne!G$3)</f>
        <v>1</v>
      </c>
      <c r="AP195" s="5" t="b">
        <f>AND(H195&gt;=zakresy_produkcyjne!H$2,H195&lt;=zakresy_produkcyjne!H$3)</f>
        <v>1</v>
      </c>
      <c r="AQ195" s="5" t="b">
        <f>AND(P195&gt;=zakresy_produkcyjne!I$2,P195&lt;=zakresy_produkcyjne!I$3)</f>
        <v>1</v>
      </c>
      <c r="AR195" s="5" t="b">
        <f>AND(Q195&gt;=zakresy_produkcyjne!J$2,Q195&lt;=zakresy_produkcyjne!J$3)</f>
        <v>1</v>
      </c>
      <c r="AS195" s="5" t="b">
        <f>AND(R195&gt;=zakresy_produkcyjne!K$2,R195&lt;=zakresy_produkcyjne!K$3)</f>
        <v>1</v>
      </c>
      <c r="AT195" s="5" t="b">
        <f>AND(S195&gt;=zakresy_produkcyjne!L$2,S195&lt;=zakresy_produkcyjne!L$3)</f>
        <v>0</v>
      </c>
      <c r="AU195" s="5" t="b">
        <f t="shared" ref="AU195:AU258" si="40">AND(AJ195:AP195)</f>
        <v>0</v>
      </c>
      <c r="AV195" s="5" t="b">
        <f t="shared" ref="AV195:AV258" si="41">AND(AQ195:AT195)</f>
        <v>0</v>
      </c>
      <c r="AW195" s="5" t="b">
        <f t="shared" ref="AW195:AW258" si="42">AND(AU195:AV195)</f>
        <v>0</v>
      </c>
      <c r="AX195" s="5">
        <f>AJ195*zakresy_produkcyjne!B$4+AK195*zakresy_produkcyjne!C$4+AL195*zakresy_produkcyjne!D$4+AM195*zakresy_produkcyjne!E$4+AN195*zakresy_produkcyjne!F$4+AO195*zakresy_produkcyjne!G$4+AP195*zakresy_produkcyjne!H$4+AQ195*zakresy_produkcyjne!I$4+AR195*zakresy_produkcyjne!J$4+AS195*zakresy_produkcyjne!K$4+AT195*zakresy_produkcyjne!L$4</f>
        <v>54</v>
      </c>
      <c r="BK195" s="5">
        <f t="shared" ref="BK195:BK258" si="43">IF(T195&lt;&gt;"",T195,BF195)</f>
        <v>1497</v>
      </c>
      <c r="BL195" s="5">
        <f t="shared" ref="BL195:BL258" si="44">IF(U195&lt;&gt;"",U195,BG195)</f>
        <v>1375</v>
      </c>
      <c r="BM195" s="5">
        <f t="shared" ref="BM195:BM258" si="45">IF(V195&lt;&gt;"",V195,BH195)</f>
        <v>1.25</v>
      </c>
      <c r="BN195" s="5">
        <f t="shared" ref="BN195:BN258" si="46">IF(W195&lt;&gt;"",W195,BI195)</f>
        <v>462.9</v>
      </c>
      <c r="BO195" s="5">
        <f t="shared" ref="BO195:BO258" si="47">IF(Y195&lt;&gt;"",Y195,BJ195)</f>
        <v>0</v>
      </c>
      <c r="BP195" s="5">
        <f t="shared" ref="BP195:BP258" si="48">ABS(BF195-BK195)</f>
        <v>1497</v>
      </c>
      <c r="BQ195" s="5" t="e">
        <f>IF(T195&lt;&gt;"",POWER((#REF!*R195+#REF!)-T195,2))</f>
        <v>#REF!</v>
      </c>
    </row>
    <row r="196" spans="1:69" ht="13.9" customHeight="1" x14ac:dyDescent="0.2">
      <c r="A196" s="129">
        <v>3.44</v>
      </c>
      <c r="B196" s="129">
        <v>2.41</v>
      </c>
      <c r="C196" s="129">
        <f t="shared" ref="C196:C259" si="49">A196+(1/3)*(B196+J196)</f>
        <v>4.2483333333333331</v>
      </c>
      <c r="D196" s="129">
        <v>0.15</v>
      </c>
      <c r="E196" s="129">
        <v>0.16400000000000001</v>
      </c>
      <c r="F196" s="129">
        <v>0</v>
      </c>
      <c r="G196" s="129">
        <v>0</v>
      </c>
      <c r="H196" s="129">
        <v>0</v>
      </c>
      <c r="I196" s="129">
        <v>7.0000000000000001E-3</v>
      </c>
      <c r="J196" s="129">
        <v>1.4999999999999999E-2</v>
      </c>
      <c r="K196" s="129">
        <v>0</v>
      </c>
      <c r="L196" s="129">
        <v>0</v>
      </c>
      <c r="M196" s="129">
        <v>0</v>
      </c>
      <c r="N196" s="129">
        <v>0</v>
      </c>
      <c r="O196" s="129">
        <v>0</v>
      </c>
      <c r="P196" s="129">
        <v>927</v>
      </c>
      <c r="Q196" s="129">
        <v>120</v>
      </c>
      <c r="R196" s="129">
        <v>371</v>
      </c>
      <c r="S196" s="129">
        <v>30</v>
      </c>
      <c r="T196" s="129">
        <v>1086</v>
      </c>
      <c r="U196" s="129">
        <v>847</v>
      </c>
      <c r="V196" s="129">
        <v>8.1999999999999993</v>
      </c>
      <c r="W196" s="129">
        <v>296</v>
      </c>
      <c r="X196" s="129"/>
      <c r="Y196" s="129"/>
      <c r="Z196" s="130">
        <v>27</v>
      </c>
      <c r="AA196" s="129"/>
      <c r="AB196" s="129">
        <v>31.5</v>
      </c>
      <c r="AC196" s="129"/>
      <c r="AD196" s="129"/>
      <c r="AE196" s="129"/>
      <c r="AF196" s="129"/>
      <c r="AG196" s="5" t="b">
        <f t="shared" si="38"/>
        <v>0</v>
      </c>
      <c r="AH196" s="5">
        <v>100</v>
      </c>
      <c r="AI196" s="5">
        <f t="shared" si="39"/>
        <v>3</v>
      </c>
      <c r="AJ196" s="5" t="b">
        <f>AND(A196&gt;=zakresy_produkcyjne!B$2,A196&lt;=zakresy_produkcyjne!B$3)</f>
        <v>1</v>
      </c>
      <c r="AK196" s="5" t="b">
        <f>AND(B196&gt;=zakresy_produkcyjne!C$2,B196&lt;=zakresy_produkcyjne!C$3)</f>
        <v>1</v>
      </c>
      <c r="AL196" s="5" t="b">
        <f>AND(D196&gt;=zakresy_produkcyjne!D$2,D196&lt;=zakresy_produkcyjne!D$3)</f>
        <v>1</v>
      </c>
      <c r="AM196" s="5" t="b">
        <f>AND(E196&gt;=zakresy_produkcyjne!E$2,E196&lt;=zakresy_produkcyjne!E$3)</f>
        <v>0</v>
      </c>
      <c r="AN196" s="5" t="b">
        <f>AND(F196&gt;=zakresy_produkcyjne!F$2,F196&lt;=zakresy_produkcyjne!F$3)</f>
        <v>1</v>
      </c>
      <c r="AO196" s="5" t="b">
        <f>AND(G196&gt;=zakresy_produkcyjne!G$2,G196&lt;=zakresy_produkcyjne!G$3)</f>
        <v>1</v>
      </c>
      <c r="AP196" s="5" t="b">
        <f>AND(H196&gt;=zakresy_produkcyjne!H$2,H196&lt;=zakresy_produkcyjne!H$3)</f>
        <v>1</v>
      </c>
      <c r="AQ196" s="5" t="b">
        <f>AND(P196&gt;=zakresy_produkcyjne!I$2,P196&lt;=zakresy_produkcyjne!I$3)</f>
        <v>1</v>
      </c>
      <c r="AR196" s="5" t="b">
        <f>AND(Q196&gt;=zakresy_produkcyjne!J$2,Q196&lt;=zakresy_produkcyjne!J$3)</f>
        <v>1</v>
      </c>
      <c r="AS196" s="5" t="b">
        <f>AND(R196&gt;=zakresy_produkcyjne!K$2,R196&lt;=zakresy_produkcyjne!K$3)</f>
        <v>1</v>
      </c>
      <c r="AT196" s="5" t="b">
        <f>AND(S196&gt;=zakresy_produkcyjne!L$2,S196&lt;=zakresy_produkcyjne!L$3)</f>
        <v>1</v>
      </c>
      <c r="AU196" s="5" t="b">
        <f t="shared" si="40"/>
        <v>0</v>
      </c>
      <c r="AV196" s="5" t="b">
        <f t="shared" si="41"/>
        <v>1</v>
      </c>
      <c r="AW196" s="5" t="b">
        <f t="shared" si="42"/>
        <v>0</v>
      </c>
      <c r="AX196" s="5">
        <f>AJ196*zakresy_produkcyjne!B$4+AK196*zakresy_produkcyjne!C$4+AL196*zakresy_produkcyjne!D$4+AM196*zakresy_produkcyjne!E$4+AN196*zakresy_produkcyjne!F$4+AO196*zakresy_produkcyjne!G$4+AP196*zakresy_produkcyjne!H$4+AQ196*zakresy_produkcyjne!I$4+AR196*zakresy_produkcyjne!J$4+AS196*zakresy_produkcyjne!K$4+AT196*zakresy_produkcyjne!L$4</f>
        <v>64</v>
      </c>
      <c r="BK196" s="5">
        <f t="shared" si="43"/>
        <v>1086</v>
      </c>
      <c r="BL196" s="5">
        <f t="shared" si="44"/>
        <v>847</v>
      </c>
      <c r="BM196" s="5">
        <f t="shared" si="45"/>
        <v>8.1999999999999993</v>
      </c>
      <c r="BN196" s="5">
        <f t="shared" si="46"/>
        <v>296</v>
      </c>
      <c r="BO196" s="5">
        <f t="shared" si="47"/>
        <v>0</v>
      </c>
      <c r="BP196" s="5">
        <f t="shared" si="48"/>
        <v>1086</v>
      </c>
      <c r="BQ196" s="5" t="e">
        <f>IF(T196&lt;&gt;"",POWER((#REF!*R196+#REF!)-T196,2))</f>
        <v>#REF!</v>
      </c>
    </row>
    <row r="197" spans="1:69" ht="13.9" customHeight="1" x14ac:dyDescent="0.2">
      <c r="A197" s="129">
        <v>3.44</v>
      </c>
      <c r="B197" s="129">
        <v>2.41</v>
      </c>
      <c r="C197" s="129">
        <f t="shared" si="49"/>
        <v>4.2483333333333331</v>
      </c>
      <c r="D197" s="129">
        <v>0.15</v>
      </c>
      <c r="E197" s="129">
        <v>0.16400000000000001</v>
      </c>
      <c r="F197" s="129">
        <v>0</v>
      </c>
      <c r="G197" s="129">
        <v>0</v>
      </c>
      <c r="H197" s="129">
        <v>0</v>
      </c>
      <c r="I197" s="129">
        <v>7.0000000000000001E-3</v>
      </c>
      <c r="J197" s="129">
        <v>1.4999999999999999E-2</v>
      </c>
      <c r="K197" s="129">
        <v>0</v>
      </c>
      <c r="L197" s="129">
        <v>0</v>
      </c>
      <c r="M197" s="129">
        <v>0</v>
      </c>
      <c r="N197" s="129">
        <v>0</v>
      </c>
      <c r="O197" s="129">
        <v>0</v>
      </c>
      <c r="P197" s="129">
        <v>927</v>
      </c>
      <c r="Q197" s="129">
        <v>120</v>
      </c>
      <c r="R197" s="129">
        <v>371</v>
      </c>
      <c r="S197" s="129">
        <v>60</v>
      </c>
      <c r="T197" s="129">
        <v>1046</v>
      </c>
      <c r="U197" s="129">
        <v>883</v>
      </c>
      <c r="V197" s="129">
        <v>2.65</v>
      </c>
      <c r="W197" s="129">
        <v>288.39999999999998</v>
      </c>
      <c r="X197" s="129"/>
      <c r="Y197" s="129"/>
      <c r="Z197" s="130">
        <v>27</v>
      </c>
      <c r="AA197" s="129"/>
      <c r="AB197" s="129">
        <v>30.3</v>
      </c>
      <c r="AC197" s="129"/>
      <c r="AD197" s="129"/>
      <c r="AE197" s="129"/>
      <c r="AF197" s="129"/>
      <c r="AG197" s="5" t="b">
        <f t="shared" si="38"/>
        <v>0</v>
      </c>
      <c r="AH197" s="5">
        <v>100</v>
      </c>
      <c r="AI197" s="5">
        <f t="shared" si="39"/>
        <v>3</v>
      </c>
      <c r="AJ197" s="5" t="b">
        <f>AND(A197&gt;=zakresy_produkcyjne!B$2,A197&lt;=zakresy_produkcyjne!B$3)</f>
        <v>1</v>
      </c>
      <c r="AK197" s="5" t="b">
        <f>AND(B197&gt;=zakresy_produkcyjne!C$2,B197&lt;=zakresy_produkcyjne!C$3)</f>
        <v>1</v>
      </c>
      <c r="AL197" s="5" t="b">
        <f>AND(D197&gt;=zakresy_produkcyjne!D$2,D197&lt;=zakresy_produkcyjne!D$3)</f>
        <v>1</v>
      </c>
      <c r="AM197" s="5" t="b">
        <f>AND(E197&gt;=zakresy_produkcyjne!E$2,E197&lt;=zakresy_produkcyjne!E$3)</f>
        <v>0</v>
      </c>
      <c r="AN197" s="5" t="b">
        <f>AND(F197&gt;=zakresy_produkcyjne!F$2,F197&lt;=zakresy_produkcyjne!F$3)</f>
        <v>1</v>
      </c>
      <c r="AO197" s="5" t="b">
        <f>AND(G197&gt;=zakresy_produkcyjne!G$2,G197&lt;=zakresy_produkcyjne!G$3)</f>
        <v>1</v>
      </c>
      <c r="AP197" s="5" t="b">
        <f>AND(H197&gt;=zakresy_produkcyjne!H$2,H197&lt;=zakresy_produkcyjne!H$3)</f>
        <v>1</v>
      </c>
      <c r="AQ197" s="5" t="b">
        <f>AND(P197&gt;=zakresy_produkcyjne!I$2,P197&lt;=zakresy_produkcyjne!I$3)</f>
        <v>1</v>
      </c>
      <c r="AR197" s="5" t="b">
        <f>AND(Q197&gt;=zakresy_produkcyjne!J$2,Q197&lt;=zakresy_produkcyjne!J$3)</f>
        <v>1</v>
      </c>
      <c r="AS197" s="5" t="b">
        <f>AND(R197&gt;=zakresy_produkcyjne!K$2,R197&lt;=zakresy_produkcyjne!K$3)</f>
        <v>1</v>
      </c>
      <c r="AT197" s="5" t="b">
        <f>AND(S197&gt;=zakresy_produkcyjne!L$2,S197&lt;=zakresy_produkcyjne!L$3)</f>
        <v>1</v>
      </c>
      <c r="AU197" s="5" t="b">
        <f t="shared" si="40"/>
        <v>0</v>
      </c>
      <c r="AV197" s="5" t="b">
        <f t="shared" si="41"/>
        <v>1</v>
      </c>
      <c r="AW197" s="5" t="b">
        <f t="shared" si="42"/>
        <v>0</v>
      </c>
      <c r="AX197" s="5">
        <f>AJ197*zakresy_produkcyjne!B$4+AK197*zakresy_produkcyjne!C$4+AL197*zakresy_produkcyjne!D$4+AM197*zakresy_produkcyjne!E$4+AN197*zakresy_produkcyjne!F$4+AO197*zakresy_produkcyjne!G$4+AP197*zakresy_produkcyjne!H$4+AQ197*zakresy_produkcyjne!I$4+AR197*zakresy_produkcyjne!J$4+AS197*zakresy_produkcyjne!K$4+AT197*zakresy_produkcyjne!L$4</f>
        <v>64</v>
      </c>
      <c r="BK197" s="5">
        <f t="shared" si="43"/>
        <v>1046</v>
      </c>
      <c r="BL197" s="5">
        <f t="shared" si="44"/>
        <v>883</v>
      </c>
      <c r="BM197" s="5">
        <f t="shared" si="45"/>
        <v>2.65</v>
      </c>
      <c r="BN197" s="5">
        <f t="shared" si="46"/>
        <v>288.39999999999998</v>
      </c>
      <c r="BO197" s="5">
        <f t="shared" si="47"/>
        <v>0</v>
      </c>
      <c r="BP197" s="5">
        <f t="shared" si="48"/>
        <v>1046</v>
      </c>
      <c r="BQ197" s="5" t="e">
        <f>IF(T197&lt;&gt;"",POWER((#REF!*R197+#REF!)-T197,2))</f>
        <v>#REF!</v>
      </c>
    </row>
    <row r="198" spans="1:69" ht="13.9" customHeight="1" x14ac:dyDescent="0.2">
      <c r="A198" s="129">
        <v>3.44</v>
      </c>
      <c r="B198" s="129">
        <v>2.41</v>
      </c>
      <c r="C198" s="129">
        <f t="shared" si="49"/>
        <v>4.2483333333333331</v>
      </c>
      <c r="D198" s="129">
        <v>0.15</v>
      </c>
      <c r="E198" s="129">
        <v>0.16400000000000001</v>
      </c>
      <c r="F198" s="129">
        <v>0</v>
      </c>
      <c r="G198" s="129">
        <v>0</v>
      </c>
      <c r="H198" s="129">
        <v>0</v>
      </c>
      <c r="I198" s="129">
        <v>7.0000000000000001E-3</v>
      </c>
      <c r="J198" s="129">
        <v>1.4999999999999999E-2</v>
      </c>
      <c r="K198" s="129">
        <v>0</v>
      </c>
      <c r="L198" s="129">
        <v>0</v>
      </c>
      <c r="M198" s="129">
        <v>0</v>
      </c>
      <c r="N198" s="129">
        <v>0</v>
      </c>
      <c r="O198" s="129">
        <v>0</v>
      </c>
      <c r="P198" s="129">
        <v>927</v>
      </c>
      <c r="Q198" s="129">
        <v>120</v>
      </c>
      <c r="R198" s="129">
        <v>371</v>
      </c>
      <c r="S198" s="129">
        <v>120</v>
      </c>
      <c r="T198" s="129">
        <v>1223</v>
      </c>
      <c r="U198" s="129">
        <v>922</v>
      </c>
      <c r="V198" s="129">
        <v>5.42</v>
      </c>
      <c r="W198" s="129">
        <v>311.8</v>
      </c>
      <c r="X198" s="129"/>
      <c r="Y198" s="129"/>
      <c r="Z198" s="130">
        <v>27</v>
      </c>
      <c r="AA198" s="129"/>
      <c r="AB198" s="129">
        <v>33.1</v>
      </c>
      <c r="AC198" s="129"/>
      <c r="AD198" s="129"/>
      <c r="AE198" s="129"/>
      <c r="AF198" s="129"/>
      <c r="AG198" s="5" t="b">
        <f t="shared" si="38"/>
        <v>0</v>
      </c>
      <c r="AH198" s="5">
        <v>100</v>
      </c>
      <c r="AI198" s="5">
        <f t="shared" si="39"/>
        <v>3</v>
      </c>
      <c r="AJ198" s="5" t="b">
        <f>AND(A198&gt;=zakresy_produkcyjne!B$2,A198&lt;=zakresy_produkcyjne!B$3)</f>
        <v>1</v>
      </c>
      <c r="AK198" s="5" t="b">
        <f>AND(B198&gt;=zakresy_produkcyjne!C$2,B198&lt;=zakresy_produkcyjne!C$3)</f>
        <v>1</v>
      </c>
      <c r="AL198" s="5" t="b">
        <f>AND(D198&gt;=zakresy_produkcyjne!D$2,D198&lt;=zakresy_produkcyjne!D$3)</f>
        <v>1</v>
      </c>
      <c r="AM198" s="5" t="b">
        <f>AND(E198&gt;=zakresy_produkcyjne!E$2,E198&lt;=zakresy_produkcyjne!E$3)</f>
        <v>0</v>
      </c>
      <c r="AN198" s="5" t="b">
        <f>AND(F198&gt;=zakresy_produkcyjne!F$2,F198&lt;=zakresy_produkcyjne!F$3)</f>
        <v>1</v>
      </c>
      <c r="AO198" s="5" t="b">
        <f>AND(G198&gt;=zakresy_produkcyjne!G$2,G198&lt;=zakresy_produkcyjne!G$3)</f>
        <v>1</v>
      </c>
      <c r="AP198" s="5" t="b">
        <f>AND(H198&gt;=zakresy_produkcyjne!H$2,H198&lt;=zakresy_produkcyjne!H$3)</f>
        <v>1</v>
      </c>
      <c r="AQ198" s="5" t="b">
        <f>AND(P198&gt;=zakresy_produkcyjne!I$2,P198&lt;=zakresy_produkcyjne!I$3)</f>
        <v>1</v>
      </c>
      <c r="AR198" s="5" t="b">
        <f>AND(Q198&gt;=zakresy_produkcyjne!J$2,Q198&lt;=zakresy_produkcyjne!J$3)</f>
        <v>1</v>
      </c>
      <c r="AS198" s="5" t="b">
        <f>AND(R198&gt;=zakresy_produkcyjne!K$2,R198&lt;=zakresy_produkcyjne!K$3)</f>
        <v>1</v>
      </c>
      <c r="AT198" s="5" t="b">
        <f>AND(S198&gt;=zakresy_produkcyjne!L$2,S198&lt;=zakresy_produkcyjne!L$3)</f>
        <v>1</v>
      </c>
      <c r="AU198" s="5" t="b">
        <f t="shared" si="40"/>
        <v>0</v>
      </c>
      <c r="AV198" s="5" t="b">
        <f t="shared" si="41"/>
        <v>1</v>
      </c>
      <c r="AW198" s="5" t="b">
        <f t="shared" si="42"/>
        <v>0</v>
      </c>
      <c r="AX198" s="5">
        <f>AJ198*zakresy_produkcyjne!B$4+AK198*zakresy_produkcyjne!C$4+AL198*zakresy_produkcyjne!D$4+AM198*zakresy_produkcyjne!E$4+AN198*zakresy_produkcyjne!F$4+AO198*zakresy_produkcyjne!G$4+AP198*zakresy_produkcyjne!H$4+AQ198*zakresy_produkcyjne!I$4+AR198*zakresy_produkcyjne!J$4+AS198*zakresy_produkcyjne!K$4+AT198*zakresy_produkcyjne!L$4</f>
        <v>64</v>
      </c>
      <c r="BK198" s="5">
        <f t="shared" si="43"/>
        <v>1223</v>
      </c>
      <c r="BL198" s="5">
        <f t="shared" si="44"/>
        <v>922</v>
      </c>
      <c r="BM198" s="5">
        <f t="shared" si="45"/>
        <v>5.42</v>
      </c>
      <c r="BN198" s="5">
        <f t="shared" si="46"/>
        <v>311.8</v>
      </c>
      <c r="BO198" s="5">
        <f t="shared" si="47"/>
        <v>0</v>
      </c>
      <c r="BP198" s="5">
        <f t="shared" si="48"/>
        <v>1223</v>
      </c>
      <c r="BQ198" s="5" t="e">
        <f>IF(T198&lt;&gt;"",POWER((#REF!*R198+#REF!)-T198,2))</f>
        <v>#REF!</v>
      </c>
    </row>
    <row r="199" spans="1:69" ht="13.9" customHeight="1" x14ac:dyDescent="0.2">
      <c r="A199" s="129">
        <v>3.44</v>
      </c>
      <c r="B199" s="129">
        <v>2.41</v>
      </c>
      <c r="C199" s="129">
        <f t="shared" si="49"/>
        <v>4.2483333333333331</v>
      </c>
      <c r="D199" s="129">
        <v>0.15</v>
      </c>
      <c r="E199" s="129">
        <v>0.16400000000000001</v>
      </c>
      <c r="F199" s="129">
        <v>0</v>
      </c>
      <c r="G199" s="129">
        <v>0</v>
      </c>
      <c r="H199" s="129">
        <v>0</v>
      </c>
      <c r="I199" s="129">
        <v>7.0000000000000001E-3</v>
      </c>
      <c r="J199" s="129">
        <v>1.4999999999999999E-2</v>
      </c>
      <c r="K199" s="129">
        <v>0</v>
      </c>
      <c r="L199" s="129">
        <v>0</v>
      </c>
      <c r="M199" s="129">
        <v>0</v>
      </c>
      <c r="N199" s="129">
        <v>0</v>
      </c>
      <c r="O199" s="129">
        <v>0</v>
      </c>
      <c r="P199" s="129">
        <v>927</v>
      </c>
      <c r="Q199" s="129">
        <v>120</v>
      </c>
      <c r="R199" s="129">
        <v>371</v>
      </c>
      <c r="S199" s="129">
        <v>180</v>
      </c>
      <c r="T199" s="129">
        <v>1062</v>
      </c>
      <c r="U199" s="129">
        <v>897</v>
      </c>
      <c r="V199" s="129">
        <v>2.84</v>
      </c>
      <c r="W199" s="129">
        <v>283.60000000000002</v>
      </c>
      <c r="X199" s="129"/>
      <c r="Y199" s="129"/>
      <c r="Z199" s="130">
        <v>27</v>
      </c>
      <c r="AA199" s="129"/>
      <c r="AB199" s="129">
        <v>29.7</v>
      </c>
      <c r="AC199" s="129"/>
      <c r="AD199" s="129"/>
      <c r="AE199" s="129"/>
      <c r="AF199" s="129"/>
      <c r="AG199" s="5" t="b">
        <f t="shared" si="38"/>
        <v>0</v>
      </c>
      <c r="AH199" s="5">
        <v>100</v>
      </c>
      <c r="AI199" s="5">
        <f t="shared" si="39"/>
        <v>3</v>
      </c>
      <c r="AJ199" s="5" t="b">
        <f>AND(A199&gt;=zakresy_produkcyjne!B$2,A199&lt;=zakresy_produkcyjne!B$3)</f>
        <v>1</v>
      </c>
      <c r="AK199" s="5" t="b">
        <f>AND(B199&gt;=zakresy_produkcyjne!C$2,B199&lt;=zakresy_produkcyjne!C$3)</f>
        <v>1</v>
      </c>
      <c r="AL199" s="5" t="b">
        <f>AND(D199&gt;=zakresy_produkcyjne!D$2,D199&lt;=zakresy_produkcyjne!D$3)</f>
        <v>1</v>
      </c>
      <c r="AM199" s="5" t="b">
        <f>AND(E199&gt;=zakresy_produkcyjne!E$2,E199&lt;=zakresy_produkcyjne!E$3)</f>
        <v>0</v>
      </c>
      <c r="AN199" s="5" t="b">
        <f>AND(F199&gt;=zakresy_produkcyjne!F$2,F199&lt;=zakresy_produkcyjne!F$3)</f>
        <v>1</v>
      </c>
      <c r="AO199" s="5" t="b">
        <f>AND(G199&gt;=zakresy_produkcyjne!G$2,G199&lt;=zakresy_produkcyjne!G$3)</f>
        <v>1</v>
      </c>
      <c r="AP199" s="5" t="b">
        <f>AND(H199&gt;=zakresy_produkcyjne!H$2,H199&lt;=zakresy_produkcyjne!H$3)</f>
        <v>1</v>
      </c>
      <c r="AQ199" s="5" t="b">
        <f>AND(P199&gt;=zakresy_produkcyjne!I$2,P199&lt;=zakresy_produkcyjne!I$3)</f>
        <v>1</v>
      </c>
      <c r="AR199" s="5" t="b">
        <f>AND(Q199&gt;=zakresy_produkcyjne!J$2,Q199&lt;=zakresy_produkcyjne!J$3)</f>
        <v>1</v>
      </c>
      <c r="AS199" s="5" t="b">
        <f>AND(R199&gt;=zakresy_produkcyjne!K$2,R199&lt;=zakresy_produkcyjne!K$3)</f>
        <v>1</v>
      </c>
      <c r="AT199" s="5" t="b">
        <f>AND(S199&gt;=zakresy_produkcyjne!L$2,S199&lt;=zakresy_produkcyjne!L$3)</f>
        <v>1</v>
      </c>
      <c r="AU199" s="5" t="b">
        <f t="shared" si="40"/>
        <v>0</v>
      </c>
      <c r="AV199" s="5" t="b">
        <f t="shared" si="41"/>
        <v>1</v>
      </c>
      <c r="AW199" s="5" t="b">
        <f t="shared" si="42"/>
        <v>0</v>
      </c>
      <c r="AX199" s="5">
        <f>AJ199*zakresy_produkcyjne!B$4+AK199*zakresy_produkcyjne!C$4+AL199*zakresy_produkcyjne!D$4+AM199*zakresy_produkcyjne!E$4+AN199*zakresy_produkcyjne!F$4+AO199*zakresy_produkcyjne!G$4+AP199*zakresy_produkcyjne!H$4+AQ199*zakresy_produkcyjne!I$4+AR199*zakresy_produkcyjne!J$4+AS199*zakresy_produkcyjne!K$4+AT199*zakresy_produkcyjne!L$4</f>
        <v>64</v>
      </c>
      <c r="BK199" s="5">
        <f t="shared" si="43"/>
        <v>1062</v>
      </c>
      <c r="BL199" s="5">
        <f t="shared" si="44"/>
        <v>897</v>
      </c>
      <c r="BM199" s="5">
        <f t="shared" si="45"/>
        <v>2.84</v>
      </c>
      <c r="BN199" s="5">
        <f t="shared" si="46"/>
        <v>283.60000000000002</v>
      </c>
      <c r="BO199" s="5">
        <f t="shared" si="47"/>
        <v>0</v>
      </c>
      <c r="BP199" s="5">
        <f t="shared" si="48"/>
        <v>1062</v>
      </c>
      <c r="BQ199" s="5" t="e">
        <f>IF(T199&lt;&gt;"",POWER((#REF!*R199+#REF!)-T199,2))</f>
        <v>#REF!</v>
      </c>
    </row>
    <row r="200" spans="1:69" ht="13.9" customHeight="1" x14ac:dyDescent="0.2">
      <c r="A200" s="131">
        <v>3.44</v>
      </c>
      <c r="B200" s="131">
        <v>2.46</v>
      </c>
      <c r="C200" s="131">
        <f t="shared" si="49"/>
        <v>4.2653333333333334</v>
      </c>
      <c r="D200" s="131">
        <v>0.08</v>
      </c>
      <c r="E200" s="131">
        <v>4.2999999999999997E-2</v>
      </c>
      <c r="F200" s="131">
        <v>0.52</v>
      </c>
      <c r="G200" s="131">
        <v>1.03</v>
      </c>
      <c r="H200" s="131">
        <v>0.01</v>
      </c>
      <c r="I200" s="131">
        <v>8.0000000000000002E-3</v>
      </c>
      <c r="J200" s="131">
        <v>1.6E-2</v>
      </c>
      <c r="K200" s="131">
        <v>1.7000000000000001E-2</v>
      </c>
      <c r="L200" s="131">
        <v>0.05</v>
      </c>
      <c r="M200" s="131">
        <v>0.1</v>
      </c>
      <c r="N200" s="131">
        <v>5.0000000000000001E-3</v>
      </c>
      <c r="O200" s="131">
        <v>1.7999999999999999E-2</v>
      </c>
      <c r="P200" s="131">
        <v>927</v>
      </c>
      <c r="Q200" s="131">
        <v>120</v>
      </c>
      <c r="R200" s="131">
        <v>260</v>
      </c>
      <c r="S200" s="132">
        <v>120</v>
      </c>
      <c r="T200" s="131">
        <v>1594</v>
      </c>
      <c r="U200" s="131">
        <v>1390</v>
      </c>
      <c r="V200" s="131">
        <v>1.4</v>
      </c>
      <c r="W200" s="131">
        <v>451</v>
      </c>
      <c r="X200" s="131"/>
      <c r="Y200" s="131"/>
      <c r="Z200" s="133">
        <v>28</v>
      </c>
      <c r="AA200" s="131"/>
      <c r="AB200" s="131">
        <v>48</v>
      </c>
      <c r="AC200" s="131"/>
      <c r="AD200" s="131"/>
      <c r="AE200" s="131"/>
      <c r="AF200" s="131"/>
      <c r="AG200" s="5" t="b">
        <f t="shared" si="38"/>
        <v>0</v>
      </c>
      <c r="AH200" s="5">
        <v>25</v>
      </c>
      <c r="AI200" s="5">
        <f t="shared" si="39"/>
        <v>1</v>
      </c>
      <c r="AJ200" s="5" t="b">
        <f>AND(A200&gt;=zakresy_produkcyjne!B$2,A200&lt;=zakresy_produkcyjne!B$3)</f>
        <v>1</v>
      </c>
      <c r="AK200" s="5" t="b">
        <f>AND(B200&gt;=zakresy_produkcyjne!C$2,B200&lt;=zakresy_produkcyjne!C$3)</f>
        <v>1</v>
      </c>
      <c r="AL200" s="5" t="b">
        <f>AND(D200&gt;=zakresy_produkcyjne!D$2,D200&lt;=zakresy_produkcyjne!D$3)</f>
        <v>1</v>
      </c>
      <c r="AM200" s="5" t="b">
        <f>AND(E200&gt;=zakresy_produkcyjne!E$2,E200&lt;=zakresy_produkcyjne!E$3)</f>
        <v>1</v>
      </c>
      <c r="AN200" s="5" t="b">
        <f>AND(F200&gt;=zakresy_produkcyjne!F$2,F200&lt;=zakresy_produkcyjne!F$3)</f>
        <v>1</v>
      </c>
      <c r="AO200" s="5" t="b">
        <f>AND(G200&gt;=zakresy_produkcyjne!G$2,G200&lt;=zakresy_produkcyjne!G$3)</f>
        <v>1</v>
      </c>
      <c r="AP200" s="5" t="b">
        <f>AND(H200&gt;=zakresy_produkcyjne!H$2,H200&lt;=zakresy_produkcyjne!H$3)</f>
        <v>1</v>
      </c>
      <c r="AQ200" s="5" t="b">
        <f>AND(P200&gt;=zakresy_produkcyjne!I$2,P200&lt;=zakresy_produkcyjne!I$3)</f>
        <v>1</v>
      </c>
      <c r="AR200" s="5" t="b">
        <f>AND(Q200&gt;=zakresy_produkcyjne!J$2,Q200&lt;=zakresy_produkcyjne!J$3)</f>
        <v>1</v>
      </c>
      <c r="AS200" s="5" t="b">
        <f>AND(R200&gt;=zakresy_produkcyjne!K$2,R200&lt;=zakresy_produkcyjne!K$3)</f>
        <v>1</v>
      </c>
      <c r="AT200" s="5" t="b">
        <f>AND(S200&gt;=zakresy_produkcyjne!L$2,S200&lt;=zakresy_produkcyjne!L$3)</f>
        <v>1</v>
      </c>
      <c r="AU200" s="5" t="b">
        <f t="shared" si="40"/>
        <v>1</v>
      </c>
      <c r="AV200" s="5" t="b">
        <f t="shared" si="41"/>
        <v>1</v>
      </c>
      <c r="AW200" s="5" t="b">
        <f t="shared" si="42"/>
        <v>1</v>
      </c>
      <c r="AX200" s="5">
        <f>AJ200*zakresy_produkcyjne!B$4+AK200*zakresy_produkcyjne!C$4+AL200*zakresy_produkcyjne!D$4+AM200*zakresy_produkcyjne!E$4+AN200*zakresy_produkcyjne!F$4+AO200*zakresy_produkcyjne!G$4+AP200*zakresy_produkcyjne!H$4+AQ200*zakresy_produkcyjne!I$4+AR200*zakresy_produkcyjne!J$4+AS200*zakresy_produkcyjne!K$4+AT200*zakresy_produkcyjne!L$4</f>
        <v>66</v>
      </c>
      <c r="BK200" s="5">
        <f t="shared" si="43"/>
        <v>1594</v>
      </c>
      <c r="BL200" s="5">
        <f t="shared" si="44"/>
        <v>1390</v>
      </c>
      <c r="BM200" s="5">
        <f t="shared" si="45"/>
        <v>1.4</v>
      </c>
      <c r="BN200" s="5">
        <f t="shared" si="46"/>
        <v>451</v>
      </c>
      <c r="BO200" s="5">
        <f t="shared" si="47"/>
        <v>0</v>
      </c>
      <c r="BP200" s="5">
        <f t="shared" si="48"/>
        <v>1594</v>
      </c>
      <c r="BQ200" s="5" t="e">
        <f>IF(T200&lt;&gt;"",POWER((#REF!*R200+#REF!)-T200,2))</f>
        <v>#REF!</v>
      </c>
    </row>
    <row r="201" spans="1:69" ht="13.9" customHeight="1" x14ac:dyDescent="0.2">
      <c r="A201" s="131">
        <v>3.44</v>
      </c>
      <c r="B201" s="131">
        <v>2.46</v>
      </c>
      <c r="C201" s="131">
        <f t="shared" si="49"/>
        <v>4.2653333333333334</v>
      </c>
      <c r="D201" s="131">
        <v>0.08</v>
      </c>
      <c r="E201" s="131">
        <v>4.2999999999999997E-2</v>
      </c>
      <c r="F201" s="131">
        <v>0.52</v>
      </c>
      <c r="G201" s="131">
        <v>1.03</v>
      </c>
      <c r="H201" s="131">
        <v>0.01</v>
      </c>
      <c r="I201" s="131">
        <v>8.0000000000000002E-3</v>
      </c>
      <c r="J201" s="131">
        <v>1.6E-2</v>
      </c>
      <c r="K201" s="131">
        <v>1.7000000000000001E-2</v>
      </c>
      <c r="L201" s="131">
        <v>0.05</v>
      </c>
      <c r="M201" s="131">
        <v>0.1</v>
      </c>
      <c r="N201" s="131">
        <v>5.0000000000000001E-3</v>
      </c>
      <c r="O201" s="131">
        <v>1.7999999999999999E-2</v>
      </c>
      <c r="P201" s="131">
        <v>927</v>
      </c>
      <c r="Q201" s="131">
        <v>120</v>
      </c>
      <c r="R201" s="131">
        <v>288</v>
      </c>
      <c r="S201" s="132">
        <v>120</v>
      </c>
      <c r="T201" s="131">
        <v>1329</v>
      </c>
      <c r="U201" s="131">
        <v>1199</v>
      </c>
      <c r="V201" s="131">
        <v>1.9</v>
      </c>
      <c r="W201" s="131">
        <v>353</v>
      </c>
      <c r="X201" s="131"/>
      <c r="Y201" s="131"/>
      <c r="Z201" s="133">
        <v>28</v>
      </c>
      <c r="AA201" s="131"/>
      <c r="AB201" s="131">
        <v>38</v>
      </c>
      <c r="AC201" s="131"/>
      <c r="AD201" s="131"/>
      <c r="AE201" s="131"/>
      <c r="AF201" s="131"/>
      <c r="AG201" s="5" t="b">
        <f t="shared" si="38"/>
        <v>0</v>
      </c>
      <c r="AH201" s="5">
        <v>25</v>
      </c>
      <c r="AI201" s="5">
        <f t="shared" si="39"/>
        <v>1</v>
      </c>
      <c r="AJ201" s="5" t="b">
        <f>AND(A201&gt;=zakresy_produkcyjne!B$2,A201&lt;=zakresy_produkcyjne!B$3)</f>
        <v>1</v>
      </c>
      <c r="AK201" s="5" t="b">
        <f>AND(B201&gt;=zakresy_produkcyjne!C$2,B201&lt;=zakresy_produkcyjne!C$3)</f>
        <v>1</v>
      </c>
      <c r="AL201" s="5" t="b">
        <f>AND(D201&gt;=zakresy_produkcyjne!D$2,D201&lt;=zakresy_produkcyjne!D$3)</f>
        <v>1</v>
      </c>
      <c r="AM201" s="5" t="b">
        <f>AND(E201&gt;=zakresy_produkcyjne!E$2,E201&lt;=zakresy_produkcyjne!E$3)</f>
        <v>1</v>
      </c>
      <c r="AN201" s="5" t="b">
        <f>AND(F201&gt;=zakresy_produkcyjne!F$2,F201&lt;=zakresy_produkcyjne!F$3)</f>
        <v>1</v>
      </c>
      <c r="AO201" s="5" t="b">
        <f>AND(G201&gt;=zakresy_produkcyjne!G$2,G201&lt;=zakresy_produkcyjne!G$3)</f>
        <v>1</v>
      </c>
      <c r="AP201" s="5" t="b">
        <f>AND(H201&gt;=zakresy_produkcyjne!H$2,H201&lt;=zakresy_produkcyjne!H$3)</f>
        <v>1</v>
      </c>
      <c r="AQ201" s="5" t="b">
        <f>AND(P201&gt;=zakresy_produkcyjne!I$2,P201&lt;=zakresy_produkcyjne!I$3)</f>
        <v>1</v>
      </c>
      <c r="AR201" s="5" t="b">
        <f>AND(Q201&gt;=zakresy_produkcyjne!J$2,Q201&lt;=zakresy_produkcyjne!J$3)</f>
        <v>1</v>
      </c>
      <c r="AS201" s="5" t="b">
        <f>AND(R201&gt;=zakresy_produkcyjne!K$2,R201&lt;=zakresy_produkcyjne!K$3)</f>
        <v>1</v>
      </c>
      <c r="AT201" s="5" t="b">
        <f>AND(S201&gt;=zakresy_produkcyjne!L$2,S201&lt;=zakresy_produkcyjne!L$3)</f>
        <v>1</v>
      </c>
      <c r="AU201" s="5" t="b">
        <f t="shared" si="40"/>
        <v>1</v>
      </c>
      <c r="AV201" s="5" t="b">
        <f t="shared" si="41"/>
        <v>1</v>
      </c>
      <c r="AW201" s="5" t="b">
        <f t="shared" si="42"/>
        <v>1</v>
      </c>
      <c r="AX201" s="5">
        <f>AJ201*zakresy_produkcyjne!B$4+AK201*zakresy_produkcyjne!C$4+AL201*zakresy_produkcyjne!D$4+AM201*zakresy_produkcyjne!E$4+AN201*zakresy_produkcyjne!F$4+AO201*zakresy_produkcyjne!G$4+AP201*zakresy_produkcyjne!H$4+AQ201*zakresy_produkcyjne!I$4+AR201*zakresy_produkcyjne!J$4+AS201*zakresy_produkcyjne!K$4+AT201*zakresy_produkcyjne!L$4</f>
        <v>66</v>
      </c>
      <c r="BK201" s="5">
        <f t="shared" si="43"/>
        <v>1329</v>
      </c>
      <c r="BL201" s="5">
        <f t="shared" si="44"/>
        <v>1199</v>
      </c>
      <c r="BM201" s="5">
        <f t="shared" si="45"/>
        <v>1.9</v>
      </c>
      <c r="BN201" s="5">
        <f t="shared" si="46"/>
        <v>353</v>
      </c>
      <c r="BO201" s="5">
        <f t="shared" si="47"/>
        <v>0</v>
      </c>
      <c r="BP201" s="5">
        <f t="shared" si="48"/>
        <v>1329</v>
      </c>
      <c r="BQ201" s="5" t="e">
        <f>IF(T201&lt;&gt;"",POWER((#REF!*R201+#REF!)-T201,2))</f>
        <v>#REF!</v>
      </c>
    </row>
    <row r="202" spans="1:69" ht="13.9" customHeight="1" x14ac:dyDescent="0.2">
      <c r="A202" s="131">
        <v>3.44</v>
      </c>
      <c r="B202" s="131">
        <v>2.46</v>
      </c>
      <c r="C202" s="131">
        <f t="shared" si="49"/>
        <v>4.2653333333333334</v>
      </c>
      <c r="D202" s="131">
        <v>0.08</v>
      </c>
      <c r="E202" s="131">
        <v>4.2999999999999997E-2</v>
      </c>
      <c r="F202" s="131">
        <v>0.52</v>
      </c>
      <c r="G202" s="131">
        <v>1.03</v>
      </c>
      <c r="H202" s="131">
        <v>0.01</v>
      </c>
      <c r="I202" s="131">
        <v>8.0000000000000002E-3</v>
      </c>
      <c r="J202" s="131">
        <v>1.6E-2</v>
      </c>
      <c r="K202" s="131">
        <v>1.7000000000000001E-2</v>
      </c>
      <c r="L202" s="131">
        <v>0.05</v>
      </c>
      <c r="M202" s="131">
        <v>0.1</v>
      </c>
      <c r="N202" s="131">
        <v>5.0000000000000001E-3</v>
      </c>
      <c r="O202" s="131">
        <v>1.7999999999999999E-2</v>
      </c>
      <c r="P202" s="131">
        <v>927</v>
      </c>
      <c r="Q202" s="131">
        <v>120</v>
      </c>
      <c r="R202" s="131">
        <v>371</v>
      </c>
      <c r="S202" s="132">
        <v>120</v>
      </c>
      <c r="T202" s="131">
        <v>1078</v>
      </c>
      <c r="U202" s="131">
        <v>898</v>
      </c>
      <c r="V202" s="131">
        <v>2.8</v>
      </c>
      <c r="W202" s="131">
        <v>311</v>
      </c>
      <c r="X202" s="131"/>
      <c r="Y202" s="131"/>
      <c r="Z202" s="133">
        <v>28</v>
      </c>
      <c r="AA202" s="131"/>
      <c r="AB202" s="131">
        <v>33</v>
      </c>
      <c r="AC202" s="131"/>
      <c r="AD202" s="131"/>
      <c r="AE202" s="131"/>
      <c r="AF202" s="131"/>
      <c r="AG202" s="5" t="b">
        <f t="shared" si="38"/>
        <v>0</v>
      </c>
      <c r="AH202" s="5">
        <v>25</v>
      </c>
      <c r="AI202" s="5">
        <f t="shared" si="39"/>
        <v>1</v>
      </c>
      <c r="AJ202" s="5" t="b">
        <f>AND(A202&gt;=zakresy_produkcyjne!B$2,A202&lt;=zakresy_produkcyjne!B$3)</f>
        <v>1</v>
      </c>
      <c r="AK202" s="5" t="b">
        <f>AND(B202&gt;=zakresy_produkcyjne!C$2,B202&lt;=zakresy_produkcyjne!C$3)</f>
        <v>1</v>
      </c>
      <c r="AL202" s="5" t="b">
        <f>AND(D202&gt;=zakresy_produkcyjne!D$2,D202&lt;=zakresy_produkcyjne!D$3)</f>
        <v>1</v>
      </c>
      <c r="AM202" s="5" t="b">
        <f>AND(E202&gt;=zakresy_produkcyjne!E$2,E202&lt;=zakresy_produkcyjne!E$3)</f>
        <v>1</v>
      </c>
      <c r="AN202" s="5" t="b">
        <f>AND(F202&gt;=zakresy_produkcyjne!F$2,F202&lt;=zakresy_produkcyjne!F$3)</f>
        <v>1</v>
      </c>
      <c r="AO202" s="5" t="b">
        <f>AND(G202&gt;=zakresy_produkcyjne!G$2,G202&lt;=zakresy_produkcyjne!G$3)</f>
        <v>1</v>
      </c>
      <c r="AP202" s="5" t="b">
        <f>AND(H202&gt;=zakresy_produkcyjne!H$2,H202&lt;=zakresy_produkcyjne!H$3)</f>
        <v>1</v>
      </c>
      <c r="AQ202" s="5" t="b">
        <f>AND(P202&gt;=zakresy_produkcyjne!I$2,P202&lt;=zakresy_produkcyjne!I$3)</f>
        <v>1</v>
      </c>
      <c r="AR202" s="5" t="b">
        <f>AND(Q202&gt;=zakresy_produkcyjne!J$2,Q202&lt;=zakresy_produkcyjne!J$3)</f>
        <v>1</v>
      </c>
      <c r="AS202" s="5" t="b">
        <f>AND(R202&gt;=zakresy_produkcyjne!K$2,R202&lt;=zakresy_produkcyjne!K$3)</f>
        <v>1</v>
      </c>
      <c r="AT202" s="5" t="b">
        <f>AND(S202&gt;=zakresy_produkcyjne!L$2,S202&lt;=zakresy_produkcyjne!L$3)</f>
        <v>1</v>
      </c>
      <c r="AU202" s="5" t="b">
        <f t="shared" si="40"/>
        <v>1</v>
      </c>
      <c r="AV202" s="5" t="b">
        <f t="shared" si="41"/>
        <v>1</v>
      </c>
      <c r="AW202" s="5" t="b">
        <f t="shared" si="42"/>
        <v>1</v>
      </c>
      <c r="AX202" s="5">
        <f>AJ202*zakresy_produkcyjne!B$4+AK202*zakresy_produkcyjne!C$4+AL202*zakresy_produkcyjne!D$4+AM202*zakresy_produkcyjne!E$4+AN202*zakresy_produkcyjne!F$4+AO202*zakresy_produkcyjne!G$4+AP202*zakresy_produkcyjne!H$4+AQ202*zakresy_produkcyjne!I$4+AR202*zakresy_produkcyjne!J$4+AS202*zakresy_produkcyjne!K$4+AT202*zakresy_produkcyjne!L$4</f>
        <v>66</v>
      </c>
      <c r="BK202" s="5">
        <f t="shared" si="43"/>
        <v>1078</v>
      </c>
      <c r="BL202" s="5">
        <f t="shared" si="44"/>
        <v>898</v>
      </c>
      <c r="BM202" s="5">
        <f t="shared" si="45"/>
        <v>2.8</v>
      </c>
      <c r="BN202" s="5">
        <f t="shared" si="46"/>
        <v>311</v>
      </c>
      <c r="BO202" s="5">
        <f t="shared" si="47"/>
        <v>0</v>
      </c>
      <c r="BP202" s="5">
        <f t="shared" si="48"/>
        <v>1078</v>
      </c>
      <c r="BQ202" s="5" t="e">
        <f>IF(T202&lt;&gt;"",POWER((#REF!*R202+#REF!)-T202,2))</f>
        <v>#REF!</v>
      </c>
    </row>
    <row r="203" spans="1:69" ht="13.9" customHeight="1" x14ac:dyDescent="0.2">
      <c r="A203" s="131">
        <v>3.44</v>
      </c>
      <c r="B203" s="131">
        <v>2.46</v>
      </c>
      <c r="C203" s="131">
        <f t="shared" si="49"/>
        <v>4.2653333333333334</v>
      </c>
      <c r="D203" s="131">
        <v>0.08</v>
      </c>
      <c r="E203" s="131">
        <v>4.2999999999999997E-2</v>
      </c>
      <c r="F203" s="131">
        <v>0.52</v>
      </c>
      <c r="G203" s="131">
        <v>1.03</v>
      </c>
      <c r="H203" s="131">
        <v>0.01</v>
      </c>
      <c r="I203" s="131">
        <v>8.0000000000000002E-3</v>
      </c>
      <c r="J203" s="131">
        <v>1.6E-2</v>
      </c>
      <c r="K203" s="131">
        <v>1.7000000000000001E-2</v>
      </c>
      <c r="L203" s="131">
        <v>0.05</v>
      </c>
      <c r="M203" s="131">
        <v>0.1</v>
      </c>
      <c r="N203" s="131">
        <v>5.0000000000000001E-3</v>
      </c>
      <c r="O203" s="131">
        <v>1.7999999999999999E-2</v>
      </c>
      <c r="P203" s="131">
        <v>927</v>
      </c>
      <c r="Q203" s="131">
        <v>120</v>
      </c>
      <c r="R203" s="131">
        <v>385</v>
      </c>
      <c r="S203" s="132">
        <v>120</v>
      </c>
      <c r="T203" s="131">
        <v>1013</v>
      </c>
      <c r="U203" s="131">
        <v>819</v>
      </c>
      <c r="V203" s="131">
        <v>3.2</v>
      </c>
      <c r="W203" s="131">
        <v>301</v>
      </c>
      <c r="X203" s="131"/>
      <c r="Y203" s="131"/>
      <c r="Z203" s="133">
        <v>28</v>
      </c>
      <c r="AA203" s="131"/>
      <c r="AB203" s="131">
        <v>32</v>
      </c>
      <c r="AC203" s="131"/>
      <c r="AD203" s="131"/>
      <c r="AE203" s="131"/>
      <c r="AF203" s="131"/>
      <c r="AG203" s="5" t="b">
        <f t="shared" si="38"/>
        <v>0</v>
      </c>
      <c r="AH203" s="5">
        <v>25</v>
      </c>
      <c r="AI203" s="5">
        <f t="shared" si="39"/>
        <v>1</v>
      </c>
      <c r="AJ203" s="5" t="b">
        <f>AND(A203&gt;=zakresy_produkcyjne!B$2,A203&lt;=zakresy_produkcyjne!B$3)</f>
        <v>1</v>
      </c>
      <c r="AK203" s="5" t="b">
        <f>AND(B203&gt;=zakresy_produkcyjne!C$2,B203&lt;=zakresy_produkcyjne!C$3)</f>
        <v>1</v>
      </c>
      <c r="AL203" s="5" t="b">
        <f>AND(D203&gt;=zakresy_produkcyjne!D$2,D203&lt;=zakresy_produkcyjne!D$3)</f>
        <v>1</v>
      </c>
      <c r="AM203" s="5" t="b">
        <f>AND(E203&gt;=zakresy_produkcyjne!E$2,E203&lt;=zakresy_produkcyjne!E$3)</f>
        <v>1</v>
      </c>
      <c r="AN203" s="5" t="b">
        <f>AND(F203&gt;=zakresy_produkcyjne!F$2,F203&lt;=zakresy_produkcyjne!F$3)</f>
        <v>1</v>
      </c>
      <c r="AO203" s="5" t="b">
        <f>AND(G203&gt;=zakresy_produkcyjne!G$2,G203&lt;=zakresy_produkcyjne!G$3)</f>
        <v>1</v>
      </c>
      <c r="AP203" s="5" t="b">
        <f>AND(H203&gt;=zakresy_produkcyjne!H$2,H203&lt;=zakresy_produkcyjne!H$3)</f>
        <v>1</v>
      </c>
      <c r="AQ203" s="5" t="b">
        <f>AND(P203&gt;=zakresy_produkcyjne!I$2,P203&lt;=zakresy_produkcyjne!I$3)</f>
        <v>1</v>
      </c>
      <c r="AR203" s="5" t="b">
        <f>AND(Q203&gt;=zakresy_produkcyjne!J$2,Q203&lt;=zakresy_produkcyjne!J$3)</f>
        <v>1</v>
      </c>
      <c r="AS203" s="5" t="b">
        <f>AND(R203&gt;=zakresy_produkcyjne!K$2,R203&lt;=zakresy_produkcyjne!K$3)</f>
        <v>1</v>
      </c>
      <c r="AT203" s="5" t="b">
        <f>AND(S203&gt;=zakresy_produkcyjne!L$2,S203&lt;=zakresy_produkcyjne!L$3)</f>
        <v>1</v>
      </c>
      <c r="AU203" s="5" t="b">
        <f t="shared" si="40"/>
        <v>1</v>
      </c>
      <c r="AV203" s="5" t="b">
        <f t="shared" si="41"/>
        <v>1</v>
      </c>
      <c r="AW203" s="5" t="b">
        <f t="shared" si="42"/>
        <v>1</v>
      </c>
      <c r="AX203" s="5">
        <f>AJ203*zakresy_produkcyjne!B$4+AK203*zakresy_produkcyjne!C$4+AL203*zakresy_produkcyjne!D$4+AM203*zakresy_produkcyjne!E$4+AN203*zakresy_produkcyjne!F$4+AO203*zakresy_produkcyjne!G$4+AP203*zakresy_produkcyjne!H$4+AQ203*zakresy_produkcyjne!I$4+AR203*zakresy_produkcyjne!J$4+AS203*zakresy_produkcyjne!K$4+AT203*zakresy_produkcyjne!L$4</f>
        <v>66</v>
      </c>
      <c r="BK203" s="5">
        <f t="shared" si="43"/>
        <v>1013</v>
      </c>
      <c r="BL203" s="5">
        <f t="shared" si="44"/>
        <v>819</v>
      </c>
      <c r="BM203" s="5">
        <f t="shared" si="45"/>
        <v>3.2</v>
      </c>
      <c r="BN203" s="5">
        <f t="shared" si="46"/>
        <v>301</v>
      </c>
      <c r="BO203" s="5">
        <f t="shared" si="47"/>
        <v>0</v>
      </c>
      <c r="BP203" s="5">
        <f t="shared" si="48"/>
        <v>1013</v>
      </c>
      <c r="BQ203" s="5" t="e">
        <f>IF(T203&lt;&gt;"",POWER((#REF!*R203+#REF!)-T203,2))</f>
        <v>#REF!</v>
      </c>
    </row>
    <row r="204" spans="1:69" ht="13.9" customHeight="1" x14ac:dyDescent="0.2">
      <c r="A204" s="131">
        <v>3.44</v>
      </c>
      <c r="B204" s="131">
        <v>2.46</v>
      </c>
      <c r="C204" s="131">
        <f t="shared" si="49"/>
        <v>4.2653333333333334</v>
      </c>
      <c r="D204" s="131">
        <v>0.08</v>
      </c>
      <c r="E204" s="131">
        <v>4.2999999999999997E-2</v>
      </c>
      <c r="F204" s="131">
        <v>0.52</v>
      </c>
      <c r="G204" s="131">
        <v>1.03</v>
      </c>
      <c r="H204" s="131">
        <v>0.01</v>
      </c>
      <c r="I204" s="131">
        <v>8.0000000000000002E-3</v>
      </c>
      <c r="J204" s="131">
        <v>1.6E-2</v>
      </c>
      <c r="K204" s="131">
        <v>1.7000000000000001E-2</v>
      </c>
      <c r="L204" s="131">
        <v>0.05</v>
      </c>
      <c r="M204" s="131">
        <v>0.1</v>
      </c>
      <c r="N204" s="131">
        <v>5.0000000000000001E-3</v>
      </c>
      <c r="O204" s="131">
        <v>1.7999999999999999E-2</v>
      </c>
      <c r="P204" s="131">
        <v>927</v>
      </c>
      <c r="Q204" s="131">
        <v>120</v>
      </c>
      <c r="R204" s="131">
        <v>399</v>
      </c>
      <c r="S204" s="132">
        <v>120</v>
      </c>
      <c r="T204" s="131">
        <v>1008</v>
      </c>
      <c r="U204" s="131">
        <v>779</v>
      </c>
      <c r="V204" s="131">
        <v>4.2</v>
      </c>
      <c r="W204" s="131">
        <v>279</v>
      </c>
      <c r="X204" s="131"/>
      <c r="Y204" s="131"/>
      <c r="Z204" s="133">
        <v>28</v>
      </c>
      <c r="AA204" s="131"/>
      <c r="AB204" s="131">
        <v>29</v>
      </c>
      <c r="AC204" s="131"/>
      <c r="AD204" s="131"/>
      <c r="AE204" s="131"/>
      <c r="AF204" s="131"/>
      <c r="AG204" s="5" t="b">
        <f t="shared" si="38"/>
        <v>0</v>
      </c>
      <c r="AH204" s="5">
        <v>25</v>
      </c>
      <c r="AI204" s="5">
        <f t="shared" si="39"/>
        <v>1</v>
      </c>
      <c r="AJ204" s="5" t="b">
        <f>AND(A204&gt;=zakresy_produkcyjne!B$2,A204&lt;=zakresy_produkcyjne!B$3)</f>
        <v>1</v>
      </c>
      <c r="AK204" s="5" t="b">
        <f>AND(B204&gt;=zakresy_produkcyjne!C$2,B204&lt;=zakresy_produkcyjne!C$3)</f>
        <v>1</v>
      </c>
      <c r="AL204" s="5" t="b">
        <f>AND(D204&gt;=zakresy_produkcyjne!D$2,D204&lt;=zakresy_produkcyjne!D$3)</f>
        <v>1</v>
      </c>
      <c r="AM204" s="5" t="b">
        <f>AND(E204&gt;=zakresy_produkcyjne!E$2,E204&lt;=zakresy_produkcyjne!E$3)</f>
        <v>1</v>
      </c>
      <c r="AN204" s="5" t="b">
        <f>AND(F204&gt;=zakresy_produkcyjne!F$2,F204&lt;=zakresy_produkcyjne!F$3)</f>
        <v>1</v>
      </c>
      <c r="AO204" s="5" t="b">
        <f>AND(G204&gt;=zakresy_produkcyjne!G$2,G204&lt;=zakresy_produkcyjne!G$3)</f>
        <v>1</v>
      </c>
      <c r="AP204" s="5" t="b">
        <f>AND(H204&gt;=zakresy_produkcyjne!H$2,H204&lt;=zakresy_produkcyjne!H$3)</f>
        <v>1</v>
      </c>
      <c r="AQ204" s="5" t="b">
        <f>AND(P204&gt;=zakresy_produkcyjne!I$2,P204&lt;=zakresy_produkcyjne!I$3)</f>
        <v>1</v>
      </c>
      <c r="AR204" s="5" t="b">
        <f>AND(Q204&gt;=zakresy_produkcyjne!J$2,Q204&lt;=zakresy_produkcyjne!J$3)</f>
        <v>1</v>
      </c>
      <c r="AS204" s="5" t="b">
        <f>AND(R204&gt;=zakresy_produkcyjne!K$2,R204&lt;=zakresy_produkcyjne!K$3)</f>
        <v>1</v>
      </c>
      <c r="AT204" s="5" t="b">
        <f>AND(S204&gt;=zakresy_produkcyjne!L$2,S204&lt;=zakresy_produkcyjne!L$3)</f>
        <v>1</v>
      </c>
      <c r="AU204" s="5" t="b">
        <f t="shared" si="40"/>
        <v>1</v>
      </c>
      <c r="AV204" s="5" t="b">
        <f t="shared" si="41"/>
        <v>1</v>
      </c>
      <c r="AW204" s="5" t="b">
        <f t="shared" si="42"/>
        <v>1</v>
      </c>
      <c r="AX204" s="5">
        <f>AJ204*zakresy_produkcyjne!B$4+AK204*zakresy_produkcyjne!C$4+AL204*zakresy_produkcyjne!D$4+AM204*zakresy_produkcyjne!E$4+AN204*zakresy_produkcyjne!F$4+AO204*zakresy_produkcyjne!G$4+AP204*zakresy_produkcyjne!H$4+AQ204*zakresy_produkcyjne!I$4+AR204*zakresy_produkcyjne!J$4+AS204*zakresy_produkcyjne!K$4+AT204*zakresy_produkcyjne!L$4</f>
        <v>66</v>
      </c>
      <c r="BK204" s="5">
        <f t="shared" si="43"/>
        <v>1008</v>
      </c>
      <c r="BL204" s="5">
        <f t="shared" si="44"/>
        <v>779</v>
      </c>
      <c r="BM204" s="5">
        <f t="shared" si="45"/>
        <v>4.2</v>
      </c>
      <c r="BN204" s="5">
        <f t="shared" si="46"/>
        <v>279</v>
      </c>
      <c r="BO204" s="5">
        <f t="shared" si="47"/>
        <v>0</v>
      </c>
      <c r="BP204" s="5">
        <f t="shared" si="48"/>
        <v>1008</v>
      </c>
      <c r="BQ204" s="5" t="e">
        <f>IF(T204&lt;&gt;"",POWER((#REF!*R204+#REF!)-T204,2))</f>
        <v>#REF!</v>
      </c>
    </row>
    <row r="205" spans="1:69" ht="13.9" customHeight="1" x14ac:dyDescent="0.2">
      <c r="A205" s="134">
        <v>3.48</v>
      </c>
      <c r="B205" s="134">
        <v>2.028</v>
      </c>
      <c r="C205" s="134">
        <f t="shared" si="49"/>
        <v>4.1559999999999997</v>
      </c>
      <c r="D205" s="134">
        <v>0.22</v>
      </c>
      <c r="E205" s="134">
        <v>0.04</v>
      </c>
      <c r="F205" s="134">
        <v>0.6</v>
      </c>
      <c r="G205" s="134">
        <v>1.6E-2</v>
      </c>
      <c r="H205" s="134">
        <v>3.3000000000000002E-2</v>
      </c>
      <c r="I205" s="134">
        <v>0</v>
      </c>
      <c r="J205" s="134">
        <v>0</v>
      </c>
      <c r="K205" s="134">
        <v>1.2E-2</v>
      </c>
      <c r="L205" s="134">
        <v>0.05</v>
      </c>
      <c r="M205" s="134">
        <v>0.04</v>
      </c>
      <c r="N205" s="134">
        <v>7.9000000000000008E-3</v>
      </c>
      <c r="O205" s="134">
        <v>0.02</v>
      </c>
      <c r="P205" s="134">
        <v>900</v>
      </c>
      <c r="Q205" s="134">
        <v>60</v>
      </c>
      <c r="R205" s="134">
        <v>270</v>
      </c>
      <c r="S205" s="134">
        <v>60</v>
      </c>
      <c r="T205" s="134">
        <v>1340</v>
      </c>
      <c r="U205" s="134">
        <v>1276</v>
      </c>
      <c r="V205" s="134">
        <v>3.7</v>
      </c>
      <c r="W205" s="134">
        <v>420.08333333333297</v>
      </c>
      <c r="X205" s="134"/>
      <c r="Y205" s="134"/>
      <c r="Z205" s="135">
        <v>29</v>
      </c>
      <c r="AA205" s="134"/>
      <c r="AB205" s="134"/>
      <c r="AC205" s="134"/>
      <c r="AD205" s="134"/>
      <c r="AE205" s="134"/>
      <c r="AF205" s="134">
        <v>445</v>
      </c>
      <c r="AG205" s="5" t="b">
        <f t="shared" si="38"/>
        <v>0</v>
      </c>
      <c r="AH205" s="5">
        <v>25</v>
      </c>
      <c r="AI205" s="5">
        <f t="shared" si="39"/>
        <v>1</v>
      </c>
      <c r="AJ205" s="5" t="b">
        <f>AND(A205&gt;=zakresy_produkcyjne!B$2,A205&lt;=zakresy_produkcyjne!B$3)</f>
        <v>1</v>
      </c>
      <c r="AK205" s="5" t="b">
        <f>AND(B205&gt;=zakresy_produkcyjne!C$2,B205&lt;=zakresy_produkcyjne!C$3)</f>
        <v>0</v>
      </c>
      <c r="AL205" s="5" t="b">
        <f>AND(D205&gt;=zakresy_produkcyjne!D$2,D205&lt;=zakresy_produkcyjne!D$3)</f>
        <v>1</v>
      </c>
      <c r="AM205" s="5" t="b">
        <f>AND(E205&gt;=zakresy_produkcyjne!E$2,E205&lt;=zakresy_produkcyjne!E$3)</f>
        <v>1</v>
      </c>
      <c r="AN205" s="5" t="b">
        <f>AND(F205&gt;=zakresy_produkcyjne!F$2,F205&lt;=zakresy_produkcyjne!F$3)</f>
        <v>1</v>
      </c>
      <c r="AO205" s="5" t="b">
        <f>AND(G205&gt;=zakresy_produkcyjne!G$2,G205&lt;=zakresy_produkcyjne!G$3)</f>
        <v>1</v>
      </c>
      <c r="AP205" s="5" t="b">
        <f>AND(H205&gt;=zakresy_produkcyjne!H$2,H205&lt;=zakresy_produkcyjne!H$3)</f>
        <v>1</v>
      </c>
      <c r="AQ205" s="5" t="b">
        <f>AND(P205&gt;=zakresy_produkcyjne!I$2,P205&lt;=zakresy_produkcyjne!I$3)</f>
        <v>1</v>
      </c>
      <c r="AR205" s="5" t="b">
        <f>AND(Q205&gt;=zakresy_produkcyjne!J$2,Q205&lt;=zakresy_produkcyjne!J$3)</f>
        <v>1</v>
      </c>
      <c r="AS205" s="5" t="b">
        <f>AND(R205&gt;=zakresy_produkcyjne!K$2,R205&lt;=zakresy_produkcyjne!K$3)</f>
        <v>1</v>
      </c>
      <c r="AT205" s="5" t="b">
        <f>AND(S205&gt;=zakresy_produkcyjne!L$2,S205&lt;=zakresy_produkcyjne!L$3)</f>
        <v>1</v>
      </c>
      <c r="AU205" s="5" t="b">
        <f t="shared" si="40"/>
        <v>0</v>
      </c>
      <c r="AV205" s="5" t="b">
        <f t="shared" si="41"/>
        <v>1</v>
      </c>
      <c r="AW205" s="5" t="b">
        <f t="shared" si="42"/>
        <v>0</v>
      </c>
      <c r="AX205" s="5">
        <f>AJ205*zakresy_produkcyjne!B$4+AK205*zakresy_produkcyjne!C$4+AL205*zakresy_produkcyjne!D$4+AM205*zakresy_produkcyjne!E$4+AN205*zakresy_produkcyjne!F$4+AO205*zakresy_produkcyjne!G$4+AP205*zakresy_produkcyjne!H$4+AQ205*zakresy_produkcyjne!I$4+AR205*zakresy_produkcyjne!J$4+AS205*zakresy_produkcyjne!K$4+AT205*zakresy_produkcyjne!L$4</f>
        <v>63</v>
      </c>
      <c r="AZ205" s="5">
        <v>752</v>
      </c>
      <c r="BB205" s="5">
        <v>8</v>
      </c>
      <c r="BC205" s="5" t="e">
        <f ca="1">KONWERTUJ_TWARDOSC(262,tabela_twardosci!$M$8:$M$69,tabela_twardosci!$K$8:$K$69)</f>
        <v>#NAME?</v>
      </c>
      <c r="BE205" s="5">
        <v>250</v>
      </c>
      <c r="BK205" s="5">
        <f t="shared" si="43"/>
        <v>1340</v>
      </c>
      <c r="BL205" s="5">
        <f t="shared" si="44"/>
        <v>1276</v>
      </c>
      <c r="BM205" s="5">
        <f t="shared" si="45"/>
        <v>3.7</v>
      </c>
      <c r="BN205" s="5">
        <f t="shared" si="46"/>
        <v>420.08333333333297</v>
      </c>
      <c r="BO205" s="5">
        <f t="shared" si="47"/>
        <v>0</v>
      </c>
      <c r="BP205" s="5">
        <f t="shared" si="48"/>
        <v>1340</v>
      </c>
      <c r="BQ205" s="5" t="e">
        <f>IF(T205&lt;&gt;"",POWER((#REF!*R205+#REF!)-T205,2))</f>
        <v>#REF!</v>
      </c>
    </row>
    <row r="206" spans="1:69" ht="13.9" customHeight="1" x14ac:dyDescent="0.2">
      <c r="A206" s="134">
        <v>3.48</v>
      </c>
      <c r="B206" s="134">
        <v>2.028</v>
      </c>
      <c r="C206" s="134">
        <f t="shared" si="49"/>
        <v>4.1559999999999997</v>
      </c>
      <c r="D206" s="134">
        <v>0.22</v>
      </c>
      <c r="E206" s="134">
        <v>0.04</v>
      </c>
      <c r="F206" s="134">
        <v>0.6</v>
      </c>
      <c r="G206" s="134">
        <v>1.6E-2</v>
      </c>
      <c r="H206" s="134">
        <v>3.3000000000000002E-2</v>
      </c>
      <c r="I206" s="134">
        <v>0</v>
      </c>
      <c r="J206" s="134">
        <v>0</v>
      </c>
      <c r="K206" s="134">
        <v>1.2E-2</v>
      </c>
      <c r="L206" s="134">
        <v>0.05</v>
      </c>
      <c r="M206" s="134">
        <v>0.04</v>
      </c>
      <c r="N206" s="134">
        <v>7.9000000000000008E-3</v>
      </c>
      <c r="O206" s="134">
        <v>0.02</v>
      </c>
      <c r="P206" s="134">
        <v>900</v>
      </c>
      <c r="Q206" s="134">
        <v>60</v>
      </c>
      <c r="R206" s="134">
        <v>330</v>
      </c>
      <c r="S206" s="134">
        <v>60</v>
      </c>
      <c r="T206" s="134">
        <v>1094</v>
      </c>
      <c r="U206" s="134">
        <v>881</v>
      </c>
      <c r="V206" s="134">
        <v>10.199999999999999</v>
      </c>
      <c r="W206" s="134">
        <v>336</v>
      </c>
      <c r="X206" s="134"/>
      <c r="Y206" s="134"/>
      <c r="Z206" s="135">
        <v>29</v>
      </c>
      <c r="AA206" s="134"/>
      <c r="AB206" s="134"/>
      <c r="AC206" s="134"/>
      <c r="AD206" s="134"/>
      <c r="AE206" s="134"/>
      <c r="AF206" s="134">
        <v>354</v>
      </c>
      <c r="AG206" s="5" t="b">
        <f t="shared" si="38"/>
        <v>0</v>
      </c>
      <c r="AH206" s="5">
        <v>25</v>
      </c>
      <c r="AI206" s="5">
        <f t="shared" si="39"/>
        <v>1</v>
      </c>
      <c r="AJ206" s="5" t="b">
        <f>AND(A206&gt;=zakresy_produkcyjne!B$2,A206&lt;=zakresy_produkcyjne!B$3)</f>
        <v>1</v>
      </c>
      <c r="AK206" s="5" t="b">
        <f>AND(B206&gt;=zakresy_produkcyjne!C$2,B206&lt;=zakresy_produkcyjne!C$3)</f>
        <v>0</v>
      </c>
      <c r="AL206" s="5" t="b">
        <f>AND(D206&gt;=zakresy_produkcyjne!D$2,D206&lt;=zakresy_produkcyjne!D$3)</f>
        <v>1</v>
      </c>
      <c r="AM206" s="5" t="b">
        <f>AND(E206&gt;=zakresy_produkcyjne!E$2,E206&lt;=zakresy_produkcyjne!E$3)</f>
        <v>1</v>
      </c>
      <c r="AN206" s="5" t="b">
        <f>AND(F206&gt;=zakresy_produkcyjne!F$2,F206&lt;=zakresy_produkcyjne!F$3)</f>
        <v>1</v>
      </c>
      <c r="AO206" s="5" t="b">
        <f>AND(G206&gt;=zakresy_produkcyjne!G$2,G206&lt;=zakresy_produkcyjne!G$3)</f>
        <v>1</v>
      </c>
      <c r="AP206" s="5" t="b">
        <f>AND(H206&gt;=zakresy_produkcyjne!H$2,H206&lt;=zakresy_produkcyjne!H$3)</f>
        <v>1</v>
      </c>
      <c r="AQ206" s="5" t="b">
        <f>AND(P206&gt;=zakresy_produkcyjne!I$2,P206&lt;=zakresy_produkcyjne!I$3)</f>
        <v>1</v>
      </c>
      <c r="AR206" s="5" t="b">
        <f>AND(Q206&gt;=zakresy_produkcyjne!J$2,Q206&lt;=zakresy_produkcyjne!J$3)</f>
        <v>1</v>
      </c>
      <c r="AS206" s="5" t="b">
        <f>AND(R206&gt;=zakresy_produkcyjne!K$2,R206&lt;=zakresy_produkcyjne!K$3)</f>
        <v>1</v>
      </c>
      <c r="AT206" s="5" t="b">
        <f>AND(S206&gt;=zakresy_produkcyjne!L$2,S206&lt;=zakresy_produkcyjne!L$3)</f>
        <v>1</v>
      </c>
      <c r="AU206" s="5" t="b">
        <f t="shared" si="40"/>
        <v>0</v>
      </c>
      <c r="AV206" s="5" t="b">
        <f t="shared" si="41"/>
        <v>1</v>
      </c>
      <c r="AW206" s="5" t="b">
        <f t="shared" si="42"/>
        <v>0</v>
      </c>
      <c r="AX206" s="5">
        <f>AJ206*zakresy_produkcyjne!B$4+AK206*zakresy_produkcyjne!C$4+AL206*zakresy_produkcyjne!D$4+AM206*zakresy_produkcyjne!E$4+AN206*zakresy_produkcyjne!F$4+AO206*zakresy_produkcyjne!G$4+AP206*zakresy_produkcyjne!H$4+AQ206*zakresy_produkcyjne!I$4+AR206*zakresy_produkcyjne!J$4+AS206*zakresy_produkcyjne!K$4+AT206*zakresy_produkcyjne!L$4</f>
        <v>63</v>
      </c>
      <c r="AZ206" s="5">
        <v>752</v>
      </c>
      <c r="BB206" s="5">
        <v>8</v>
      </c>
      <c r="BC206" s="5" t="e">
        <f ca="1">KONWERTUJ_TWARDOSC(262,tabela_twardosci!$M$8:$M$69,tabela_twardosci!$K$8:$K$69)</f>
        <v>#NAME?</v>
      </c>
      <c r="BE206" s="5">
        <v>250</v>
      </c>
      <c r="BK206" s="5">
        <f t="shared" si="43"/>
        <v>1094</v>
      </c>
      <c r="BL206" s="5">
        <f t="shared" si="44"/>
        <v>881</v>
      </c>
      <c r="BM206" s="5">
        <f t="shared" si="45"/>
        <v>10.199999999999999</v>
      </c>
      <c r="BN206" s="5">
        <f t="shared" si="46"/>
        <v>336</v>
      </c>
      <c r="BO206" s="5">
        <f t="shared" si="47"/>
        <v>0</v>
      </c>
      <c r="BP206" s="5">
        <f t="shared" si="48"/>
        <v>1094</v>
      </c>
      <c r="BQ206" s="5" t="e">
        <f>IF(T206&lt;&gt;"",POWER((#REF!*R206+#REF!)-T206,2))</f>
        <v>#REF!</v>
      </c>
    </row>
    <row r="207" spans="1:69" ht="13.9" customHeight="1" x14ac:dyDescent="0.2">
      <c r="A207" s="134">
        <v>3.48</v>
      </c>
      <c r="B207" s="134">
        <v>2.028</v>
      </c>
      <c r="C207" s="134">
        <f t="shared" si="49"/>
        <v>4.1559999999999997</v>
      </c>
      <c r="D207" s="134">
        <v>0.22</v>
      </c>
      <c r="E207" s="134">
        <v>0.04</v>
      </c>
      <c r="F207" s="134">
        <v>0.6</v>
      </c>
      <c r="G207" s="134">
        <v>1.6E-2</v>
      </c>
      <c r="H207" s="134">
        <v>3.3000000000000002E-2</v>
      </c>
      <c r="I207" s="134">
        <v>0</v>
      </c>
      <c r="J207" s="134">
        <v>0</v>
      </c>
      <c r="K207" s="134">
        <v>1.2E-2</v>
      </c>
      <c r="L207" s="134">
        <v>0.05</v>
      </c>
      <c r="M207" s="134">
        <v>0.04</v>
      </c>
      <c r="N207" s="134">
        <v>7.9000000000000008E-3</v>
      </c>
      <c r="O207" s="134">
        <v>0.02</v>
      </c>
      <c r="P207" s="134">
        <v>900</v>
      </c>
      <c r="Q207" s="134">
        <v>60</v>
      </c>
      <c r="R207" s="134">
        <v>380</v>
      </c>
      <c r="S207" s="134">
        <v>60</v>
      </c>
      <c r="T207" s="134">
        <v>887</v>
      </c>
      <c r="U207" s="134">
        <v>701</v>
      </c>
      <c r="V207" s="134">
        <v>8.5</v>
      </c>
      <c r="W207" s="134">
        <v>311</v>
      </c>
      <c r="X207" s="134"/>
      <c r="Y207" s="134"/>
      <c r="Z207" s="135">
        <v>29</v>
      </c>
      <c r="AA207" s="134"/>
      <c r="AB207" s="134"/>
      <c r="AC207" s="134"/>
      <c r="AD207" s="134"/>
      <c r="AE207" s="134"/>
      <c r="AF207" s="134">
        <v>327</v>
      </c>
      <c r="AG207" s="5" t="b">
        <f t="shared" si="38"/>
        <v>0</v>
      </c>
      <c r="AH207" s="5">
        <v>25</v>
      </c>
      <c r="AI207" s="5">
        <f t="shared" si="39"/>
        <v>1</v>
      </c>
      <c r="AJ207" s="5" t="b">
        <f>AND(A207&gt;=zakresy_produkcyjne!B$2,A207&lt;=zakresy_produkcyjne!B$3)</f>
        <v>1</v>
      </c>
      <c r="AK207" s="5" t="b">
        <f>AND(B207&gt;=zakresy_produkcyjne!C$2,B207&lt;=zakresy_produkcyjne!C$3)</f>
        <v>0</v>
      </c>
      <c r="AL207" s="5" t="b">
        <f>AND(D207&gt;=zakresy_produkcyjne!D$2,D207&lt;=zakresy_produkcyjne!D$3)</f>
        <v>1</v>
      </c>
      <c r="AM207" s="5" t="b">
        <f>AND(E207&gt;=zakresy_produkcyjne!E$2,E207&lt;=zakresy_produkcyjne!E$3)</f>
        <v>1</v>
      </c>
      <c r="AN207" s="5" t="b">
        <f>AND(F207&gt;=zakresy_produkcyjne!F$2,F207&lt;=zakresy_produkcyjne!F$3)</f>
        <v>1</v>
      </c>
      <c r="AO207" s="5" t="b">
        <f>AND(G207&gt;=zakresy_produkcyjne!G$2,G207&lt;=zakresy_produkcyjne!G$3)</f>
        <v>1</v>
      </c>
      <c r="AP207" s="5" t="b">
        <f>AND(H207&gt;=zakresy_produkcyjne!H$2,H207&lt;=zakresy_produkcyjne!H$3)</f>
        <v>1</v>
      </c>
      <c r="AQ207" s="5" t="b">
        <f>AND(P207&gt;=zakresy_produkcyjne!I$2,P207&lt;=zakresy_produkcyjne!I$3)</f>
        <v>1</v>
      </c>
      <c r="AR207" s="5" t="b">
        <f>AND(Q207&gt;=zakresy_produkcyjne!J$2,Q207&lt;=zakresy_produkcyjne!J$3)</f>
        <v>1</v>
      </c>
      <c r="AS207" s="5" t="b">
        <f>AND(R207&gt;=zakresy_produkcyjne!K$2,R207&lt;=zakresy_produkcyjne!K$3)</f>
        <v>1</v>
      </c>
      <c r="AT207" s="5" t="b">
        <f>AND(S207&gt;=zakresy_produkcyjne!L$2,S207&lt;=zakresy_produkcyjne!L$3)</f>
        <v>1</v>
      </c>
      <c r="AU207" s="5" t="b">
        <f t="shared" si="40"/>
        <v>0</v>
      </c>
      <c r="AV207" s="5" t="b">
        <f t="shared" si="41"/>
        <v>1</v>
      </c>
      <c r="AW207" s="5" t="b">
        <f t="shared" si="42"/>
        <v>0</v>
      </c>
      <c r="AX207" s="5">
        <f>AJ207*zakresy_produkcyjne!B$4+AK207*zakresy_produkcyjne!C$4+AL207*zakresy_produkcyjne!D$4+AM207*zakresy_produkcyjne!E$4+AN207*zakresy_produkcyjne!F$4+AO207*zakresy_produkcyjne!G$4+AP207*zakresy_produkcyjne!H$4+AQ207*zakresy_produkcyjne!I$4+AR207*zakresy_produkcyjne!J$4+AS207*zakresy_produkcyjne!K$4+AT207*zakresy_produkcyjne!L$4</f>
        <v>63</v>
      </c>
      <c r="AZ207" s="5">
        <v>752</v>
      </c>
      <c r="BB207" s="5">
        <v>8</v>
      </c>
      <c r="BC207" s="5" t="e">
        <f ca="1">KONWERTUJ_TWARDOSC(262,tabela_twardosci!$M$8:$M$69,tabela_twardosci!$K$8:$K$69)</f>
        <v>#NAME?</v>
      </c>
      <c r="BE207" s="5">
        <v>250</v>
      </c>
      <c r="BK207" s="5">
        <f t="shared" si="43"/>
        <v>887</v>
      </c>
      <c r="BL207" s="5">
        <f t="shared" si="44"/>
        <v>701</v>
      </c>
      <c r="BM207" s="5">
        <f t="shared" si="45"/>
        <v>8.5</v>
      </c>
      <c r="BN207" s="5">
        <f t="shared" si="46"/>
        <v>311</v>
      </c>
      <c r="BO207" s="5">
        <f t="shared" si="47"/>
        <v>0</v>
      </c>
      <c r="BP207" s="5">
        <f t="shared" si="48"/>
        <v>887</v>
      </c>
      <c r="BQ207" s="5" t="e">
        <f>IF(T207&lt;&gt;"",POWER((#REF!*R207+#REF!)-T207,2))</f>
        <v>#REF!</v>
      </c>
    </row>
    <row r="208" spans="1:69" ht="13.9" customHeight="1" x14ac:dyDescent="0.2">
      <c r="A208" s="22">
        <v>3.5</v>
      </c>
      <c r="B208" s="22">
        <v>2.65</v>
      </c>
      <c r="C208" s="22">
        <f t="shared" si="49"/>
        <v>4.3903333333333334</v>
      </c>
      <c r="D208" s="22">
        <v>0.4</v>
      </c>
      <c r="E208" s="22">
        <v>3.5000000000000003E-2</v>
      </c>
      <c r="F208" s="22">
        <v>5.5E-2</v>
      </c>
      <c r="G208" s="22">
        <v>1.6</v>
      </c>
      <c r="H208" s="22">
        <v>0.3</v>
      </c>
      <c r="I208" s="22">
        <v>0.01</v>
      </c>
      <c r="J208" s="22">
        <v>2.1000000000000001E-2</v>
      </c>
      <c r="K208" s="22">
        <v>0.05</v>
      </c>
      <c r="L208" s="22">
        <v>0</v>
      </c>
      <c r="M208" s="22">
        <v>0.02</v>
      </c>
      <c r="N208" s="22">
        <v>0</v>
      </c>
      <c r="O208" s="22">
        <v>0</v>
      </c>
      <c r="P208" s="22">
        <v>871</v>
      </c>
      <c r="Q208" s="22">
        <v>120</v>
      </c>
      <c r="R208" s="22">
        <v>273</v>
      </c>
      <c r="S208" s="22">
        <v>210</v>
      </c>
      <c r="T208" s="22">
        <v>1179</v>
      </c>
      <c r="U208" s="22">
        <v>1137</v>
      </c>
      <c r="V208" s="22">
        <v>0.8</v>
      </c>
      <c r="W208" s="22">
        <v>421</v>
      </c>
      <c r="X208" s="22"/>
      <c r="Y208" s="22"/>
      <c r="Z208" s="136">
        <v>30</v>
      </c>
      <c r="AA208" s="137"/>
      <c r="AB208" s="137">
        <v>45</v>
      </c>
      <c r="AC208" s="137">
        <v>1.2</v>
      </c>
      <c r="AD208" s="137">
        <v>55.2</v>
      </c>
      <c r="AE208" s="137"/>
      <c r="AF208" s="137"/>
      <c r="AG208" s="5" t="b">
        <f t="shared" si="38"/>
        <v>0</v>
      </c>
      <c r="AH208" s="5">
        <v>75</v>
      </c>
      <c r="AI208" s="5">
        <f t="shared" si="39"/>
        <v>3</v>
      </c>
      <c r="AJ208" s="5" t="b">
        <f>AND(A208&gt;=zakresy_produkcyjne!B$2,A208&lt;=zakresy_produkcyjne!B$3)</f>
        <v>1</v>
      </c>
      <c r="AK208" s="5" t="b">
        <f>AND(B208&gt;=zakresy_produkcyjne!C$2,B208&lt;=zakresy_produkcyjne!C$3)</f>
        <v>1</v>
      </c>
      <c r="AL208" s="5" t="b">
        <f>AND(D208&gt;=zakresy_produkcyjne!D$2,D208&lt;=zakresy_produkcyjne!D$3)</f>
        <v>1</v>
      </c>
      <c r="AM208" s="5" t="b">
        <f>AND(E208&gt;=zakresy_produkcyjne!E$2,E208&lt;=zakresy_produkcyjne!E$3)</f>
        <v>1</v>
      </c>
      <c r="AN208" s="5" t="b">
        <f>AND(F208&gt;=zakresy_produkcyjne!F$2,F208&lt;=zakresy_produkcyjne!F$3)</f>
        <v>1</v>
      </c>
      <c r="AO208" s="5" t="b">
        <f>AND(G208&gt;=zakresy_produkcyjne!G$2,G208&lt;=zakresy_produkcyjne!G$3)</f>
        <v>1</v>
      </c>
      <c r="AP208" s="5" t="b">
        <f>AND(H208&gt;=zakresy_produkcyjne!H$2,H208&lt;=zakresy_produkcyjne!H$3)</f>
        <v>1</v>
      </c>
      <c r="AQ208" s="5" t="b">
        <f>AND(P208&gt;=zakresy_produkcyjne!I$2,P208&lt;=zakresy_produkcyjne!I$3)</f>
        <v>1</v>
      </c>
      <c r="AR208" s="5" t="b">
        <f>AND(Q208&gt;=zakresy_produkcyjne!J$2,Q208&lt;=zakresy_produkcyjne!J$3)</f>
        <v>1</v>
      </c>
      <c r="AS208" s="5" t="b">
        <f>AND(R208&gt;=zakresy_produkcyjne!K$2,R208&lt;=zakresy_produkcyjne!K$3)</f>
        <v>1</v>
      </c>
      <c r="AT208" s="5" t="b">
        <f>AND(S208&gt;=zakresy_produkcyjne!L$2,S208&lt;=zakresy_produkcyjne!L$3)</f>
        <v>0</v>
      </c>
      <c r="AU208" s="5" t="b">
        <f t="shared" si="40"/>
        <v>1</v>
      </c>
      <c r="AV208" s="5" t="b">
        <f t="shared" si="41"/>
        <v>0</v>
      </c>
      <c r="AW208" s="5" t="b">
        <f t="shared" si="42"/>
        <v>0</v>
      </c>
      <c r="AX208" s="5">
        <f>AJ208*zakresy_produkcyjne!B$4+AK208*zakresy_produkcyjne!C$4+AL208*zakresy_produkcyjne!D$4+AM208*zakresy_produkcyjne!E$4+AN208*zakresy_produkcyjne!F$4+AO208*zakresy_produkcyjne!G$4+AP208*zakresy_produkcyjne!H$4+AQ208*zakresy_produkcyjne!I$4+AR208*zakresy_produkcyjne!J$4+AS208*zakresy_produkcyjne!K$4+AT208*zakresy_produkcyjne!L$4</f>
        <v>56</v>
      </c>
      <c r="AZ208" s="5">
        <v>630</v>
      </c>
      <c r="BA208" s="5">
        <v>504</v>
      </c>
      <c r="BB208" s="5">
        <v>5.5</v>
      </c>
      <c r="BC208" s="5" t="e">
        <f ca="1">KONWERTUJ_TWARDOSC(24,tabela_twardosci!$C$8:$C$69,tabela_twardosci!$K$8:$K$69)</f>
        <v>#NAME?</v>
      </c>
      <c r="BK208" s="5">
        <f t="shared" si="43"/>
        <v>1179</v>
      </c>
      <c r="BL208" s="5">
        <f t="shared" si="44"/>
        <v>1137</v>
      </c>
      <c r="BM208" s="5">
        <f t="shared" si="45"/>
        <v>0.8</v>
      </c>
      <c r="BN208" s="5">
        <f t="shared" si="46"/>
        <v>421</v>
      </c>
      <c r="BO208" s="5">
        <f t="shared" si="47"/>
        <v>0</v>
      </c>
      <c r="BP208" s="5">
        <f t="shared" si="48"/>
        <v>1179</v>
      </c>
      <c r="BQ208" s="5" t="e">
        <f>IF(T208&lt;&gt;"",POWER((#REF!*R208+#REF!)-T208,2))</f>
        <v>#REF!</v>
      </c>
    </row>
    <row r="209" spans="1:69" ht="13.9" customHeight="1" x14ac:dyDescent="0.2">
      <c r="A209" s="22">
        <v>3.5</v>
      </c>
      <c r="B209" s="22">
        <v>2.65</v>
      </c>
      <c r="C209" s="22">
        <f t="shared" si="49"/>
        <v>4.3903333333333334</v>
      </c>
      <c r="D209" s="22">
        <v>0.4</v>
      </c>
      <c r="E209" s="22">
        <v>3.5000000000000003E-2</v>
      </c>
      <c r="F209" s="22">
        <v>5.5E-2</v>
      </c>
      <c r="G209" s="22">
        <v>1.6</v>
      </c>
      <c r="H209" s="22">
        <v>0.3</v>
      </c>
      <c r="I209" s="22">
        <v>0.01</v>
      </c>
      <c r="J209" s="22">
        <v>2.1000000000000001E-2</v>
      </c>
      <c r="K209" s="22">
        <v>0.05</v>
      </c>
      <c r="L209" s="22">
        <v>0</v>
      </c>
      <c r="M209" s="22">
        <v>0.02</v>
      </c>
      <c r="N209" s="22">
        <v>0</v>
      </c>
      <c r="O209" s="22">
        <v>0</v>
      </c>
      <c r="P209" s="22">
        <v>871</v>
      </c>
      <c r="Q209" s="22">
        <v>120</v>
      </c>
      <c r="R209" s="22">
        <v>329</v>
      </c>
      <c r="S209" s="22">
        <v>150</v>
      </c>
      <c r="T209" s="22">
        <v>1144</v>
      </c>
      <c r="U209" s="22">
        <v>1103</v>
      </c>
      <c r="V209" s="22">
        <v>1.05</v>
      </c>
      <c r="W209" s="22">
        <v>371</v>
      </c>
      <c r="X209" s="22"/>
      <c r="Y209" s="22"/>
      <c r="Z209" s="136">
        <v>30</v>
      </c>
      <c r="AA209" s="137"/>
      <c r="AB209" s="137">
        <v>40</v>
      </c>
      <c r="AC209" s="137">
        <v>1.04</v>
      </c>
      <c r="AD209" s="137">
        <v>63.1</v>
      </c>
      <c r="AE209" s="137"/>
      <c r="AF209" s="137"/>
      <c r="AG209" s="5" t="b">
        <f t="shared" si="38"/>
        <v>0</v>
      </c>
      <c r="AH209" s="5">
        <v>75</v>
      </c>
      <c r="AI209" s="5">
        <f t="shared" si="39"/>
        <v>3</v>
      </c>
      <c r="AJ209" s="5" t="b">
        <f>AND(A209&gt;=zakresy_produkcyjne!B$2,A209&lt;=zakresy_produkcyjne!B$3)</f>
        <v>1</v>
      </c>
      <c r="AK209" s="5" t="b">
        <f>AND(B209&gt;=zakresy_produkcyjne!C$2,B209&lt;=zakresy_produkcyjne!C$3)</f>
        <v>1</v>
      </c>
      <c r="AL209" s="5" t="b">
        <f>AND(D209&gt;=zakresy_produkcyjne!D$2,D209&lt;=zakresy_produkcyjne!D$3)</f>
        <v>1</v>
      </c>
      <c r="AM209" s="5" t="b">
        <f>AND(E209&gt;=zakresy_produkcyjne!E$2,E209&lt;=zakresy_produkcyjne!E$3)</f>
        <v>1</v>
      </c>
      <c r="AN209" s="5" t="b">
        <f>AND(F209&gt;=zakresy_produkcyjne!F$2,F209&lt;=zakresy_produkcyjne!F$3)</f>
        <v>1</v>
      </c>
      <c r="AO209" s="5" t="b">
        <f>AND(G209&gt;=zakresy_produkcyjne!G$2,G209&lt;=zakresy_produkcyjne!G$3)</f>
        <v>1</v>
      </c>
      <c r="AP209" s="5" t="b">
        <f>AND(H209&gt;=zakresy_produkcyjne!H$2,H209&lt;=zakresy_produkcyjne!H$3)</f>
        <v>1</v>
      </c>
      <c r="AQ209" s="5" t="b">
        <f>AND(P209&gt;=zakresy_produkcyjne!I$2,P209&lt;=zakresy_produkcyjne!I$3)</f>
        <v>1</v>
      </c>
      <c r="AR209" s="5" t="b">
        <f>AND(Q209&gt;=zakresy_produkcyjne!J$2,Q209&lt;=zakresy_produkcyjne!J$3)</f>
        <v>1</v>
      </c>
      <c r="AS209" s="5" t="b">
        <f>AND(R209&gt;=zakresy_produkcyjne!K$2,R209&lt;=zakresy_produkcyjne!K$3)</f>
        <v>1</v>
      </c>
      <c r="AT209" s="5" t="b">
        <f>AND(S209&gt;=zakresy_produkcyjne!L$2,S209&lt;=zakresy_produkcyjne!L$3)</f>
        <v>1</v>
      </c>
      <c r="AU209" s="5" t="b">
        <f t="shared" si="40"/>
        <v>1</v>
      </c>
      <c r="AV209" s="5" t="b">
        <f t="shared" si="41"/>
        <v>1</v>
      </c>
      <c r="AW209" s="5" t="b">
        <f t="shared" si="42"/>
        <v>1</v>
      </c>
      <c r="AX209" s="5">
        <f>AJ209*zakresy_produkcyjne!B$4+AK209*zakresy_produkcyjne!C$4+AL209*zakresy_produkcyjne!D$4+AM209*zakresy_produkcyjne!E$4+AN209*zakresy_produkcyjne!F$4+AO209*zakresy_produkcyjne!G$4+AP209*zakresy_produkcyjne!H$4+AQ209*zakresy_produkcyjne!I$4+AR209*zakresy_produkcyjne!J$4+AS209*zakresy_produkcyjne!K$4+AT209*zakresy_produkcyjne!L$4</f>
        <v>66</v>
      </c>
      <c r="AZ209" s="5">
        <v>630</v>
      </c>
      <c r="BA209" s="5">
        <v>504</v>
      </c>
      <c r="BB209" s="5">
        <v>5.5</v>
      </c>
      <c r="BC209" s="5" t="e">
        <f ca="1">KONWERTUJ_TWARDOSC(24,tabela_twardosci!$C$8:$C$69,tabela_twardosci!$K$8:$K$69)</f>
        <v>#NAME?</v>
      </c>
      <c r="BK209" s="5">
        <f t="shared" si="43"/>
        <v>1144</v>
      </c>
      <c r="BL209" s="5">
        <f t="shared" si="44"/>
        <v>1103</v>
      </c>
      <c r="BM209" s="5">
        <f t="shared" si="45"/>
        <v>1.05</v>
      </c>
      <c r="BN209" s="5">
        <f t="shared" si="46"/>
        <v>371</v>
      </c>
      <c r="BO209" s="5">
        <f t="shared" si="47"/>
        <v>0</v>
      </c>
      <c r="BP209" s="5">
        <f t="shared" si="48"/>
        <v>1144</v>
      </c>
      <c r="BQ209" s="5" t="e">
        <f>IF(T209&lt;&gt;"",POWER((#REF!*R209+#REF!)-T209,2))</f>
        <v>#REF!</v>
      </c>
    </row>
    <row r="210" spans="1:69" ht="13.9" customHeight="1" x14ac:dyDescent="0.2">
      <c r="A210" s="22">
        <v>3.5</v>
      </c>
      <c r="B210" s="22">
        <v>2.65</v>
      </c>
      <c r="C210" s="22">
        <f t="shared" si="49"/>
        <v>4.3903333333333334</v>
      </c>
      <c r="D210" s="22">
        <v>0.4</v>
      </c>
      <c r="E210" s="22">
        <v>3.5000000000000003E-2</v>
      </c>
      <c r="F210" s="22">
        <v>5.5E-2</v>
      </c>
      <c r="G210" s="22">
        <v>1.6</v>
      </c>
      <c r="H210" s="22">
        <v>0.3</v>
      </c>
      <c r="I210" s="22">
        <v>0.01</v>
      </c>
      <c r="J210" s="22">
        <v>2.1000000000000001E-2</v>
      </c>
      <c r="K210" s="22">
        <v>0.05</v>
      </c>
      <c r="L210" s="22">
        <v>0</v>
      </c>
      <c r="M210" s="22">
        <v>0.02</v>
      </c>
      <c r="N210" s="22">
        <v>0</v>
      </c>
      <c r="O210" s="22">
        <v>0</v>
      </c>
      <c r="P210" s="22">
        <v>871</v>
      </c>
      <c r="Q210" s="22">
        <v>120</v>
      </c>
      <c r="R210" s="22">
        <v>366</v>
      </c>
      <c r="S210" s="22">
        <v>120</v>
      </c>
      <c r="T210" s="22">
        <v>1010</v>
      </c>
      <c r="U210" s="22">
        <v>970</v>
      </c>
      <c r="V210" s="22">
        <v>1.4</v>
      </c>
      <c r="W210" s="22">
        <v>327</v>
      </c>
      <c r="X210" s="22"/>
      <c r="Y210" s="22"/>
      <c r="Z210" s="136">
        <v>30</v>
      </c>
      <c r="AA210" s="137"/>
      <c r="AB210" s="137">
        <v>35</v>
      </c>
      <c r="AC210" s="137">
        <v>1.6</v>
      </c>
      <c r="AD210" s="137">
        <v>54.9</v>
      </c>
      <c r="AE210" s="137"/>
      <c r="AF210" s="137"/>
      <c r="AG210" s="5" t="b">
        <f t="shared" si="38"/>
        <v>0</v>
      </c>
      <c r="AH210" s="5">
        <v>75</v>
      </c>
      <c r="AI210" s="5">
        <f t="shared" si="39"/>
        <v>3</v>
      </c>
      <c r="AJ210" s="5" t="b">
        <f>AND(A210&gt;=zakresy_produkcyjne!B$2,A210&lt;=zakresy_produkcyjne!B$3)</f>
        <v>1</v>
      </c>
      <c r="AK210" s="5" t="b">
        <f>AND(B210&gt;=zakresy_produkcyjne!C$2,B210&lt;=zakresy_produkcyjne!C$3)</f>
        <v>1</v>
      </c>
      <c r="AL210" s="5" t="b">
        <f>AND(D210&gt;=zakresy_produkcyjne!D$2,D210&lt;=zakresy_produkcyjne!D$3)</f>
        <v>1</v>
      </c>
      <c r="AM210" s="5" t="b">
        <f>AND(E210&gt;=zakresy_produkcyjne!E$2,E210&lt;=zakresy_produkcyjne!E$3)</f>
        <v>1</v>
      </c>
      <c r="AN210" s="5" t="b">
        <f>AND(F210&gt;=zakresy_produkcyjne!F$2,F210&lt;=zakresy_produkcyjne!F$3)</f>
        <v>1</v>
      </c>
      <c r="AO210" s="5" t="b">
        <f>AND(G210&gt;=zakresy_produkcyjne!G$2,G210&lt;=zakresy_produkcyjne!G$3)</f>
        <v>1</v>
      </c>
      <c r="AP210" s="5" t="b">
        <f>AND(H210&gt;=zakresy_produkcyjne!H$2,H210&lt;=zakresy_produkcyjne!H$3)</f>
        <v>1</v>
      </c>
      <c r="AQ210" s="5" t="b">
        <f>AND(P210&gt;=zakresy_produkcyjne!I$2,P210&lt;=zakresy_produkcyjne!I$3)</f>
        <v>1</v>
      </c>
      <c r="AR210" s="5" t="b">
        <f>AND(Q210&gt;=zakresy_produkcyjne!J$2,Q210&lt;=zakresy_produkcyjne!J$3)</f>
        <v>1</v>
      </c>
      <c r="AS210" s="5" t="b">
        <f>AND(R210&gt;=zakresy_produkcyjne!K$2,R210&lt;=zakresy_produkcyjne!K$3)</f>
        <v>1</v>
      </c>
      <c r="AT210" s="5" t="b">
        <f>AND(S210&gt;=zakresy_produkcyjne!L$2,S210&lt;=zakresy_produkcyjne!L$3)</f>
        <v>1</v>
      </c>
      <c r="AU210" s="5" t="b">
        <f t="shared" si="40"/>
        <v>1</v>
      </c>
      <c r="AV210" s="5" t="b">
        <f t="shared" si="41"/>
        <v>1</v>
      </c>
      <c r="AW210" s="5" t="b">
        <f t="shared" si="42"/>
        <v>1</v>
      </c>
      <c r="AX210" s="5">
        <f>AJ210*zakresy_produkcyjne!B$4+AK210*zakresy_produkcyjne!C$4+AL210*zakresy_produkcyjne!D$4+AM210*zakresy_produkcyjne!E$4+AN210*zakresy_produkcyjne!F$4+AO210*zakresy_produkcyjne!G$4+AP210*zakresy_produkcyjne!H$4+AQ210*zakresy_produkcyjne!I$4+AR210*zakresy_produkcyjne!J$4+AS210*zakresy_produkcyjne!K$4+AT210*zakresy_produkcyjne!L$4</f>
        <v>66</v>
      </c>
      <c r="AZ210" s="5">
        <v>630</v>
      </c>
      <c r="BA210" s="5">
        <v>504</v>
      </c>
      <c r="BB210" s="5">
        <v>5.5</v>
      </c>
      <c r="BC210" s="5" t="e">
        <f ca="1">KONWERTUJ_TWARDOSC(24,tabela_twardosci!$C$8:$C$69,tabela_twardosci!$K$8:$K$69)</f>
        <v>#NAME?</v>
      </c>
      <c r="BK210" s="5">
        <f t="shared" si="43"/>
        <v>1010</v>
      </c>
      <c r="BL210" s="5">
        <f t="shared" si="44"/>
        <v>970</v>
      </c>
      <c r="BM210" s="5">
        <f t="shared" si="45"/>
        <v>1.4</v>
      </c>
      <c r="BN210" s="5">
        <f t="shared" si="46"/>
        <v>327</v>
      </c>
      <c r="BO210" s="5">
        <f t="shared" si="47"/>
        <v>0</v>
      </c>
      <c r="BP210" s="5">
        <f t="shared" si="48"/>
        <v>1010</v>
      </c>
      <c r="BQ210" s="5" t="e">
        <f>IF(T210&lt;&gt;"",POWER((#REF!*R210+#REF!)-T210,2))</f>
        <v>#REF!</v>
      </c>
    </row>
    <row r="211" spans="1:69" ht="13.9" customHeight="1" x14ac:dyDescent="0.2">
      <c r="A211" s="22">
        <v>3.5</v>
      </c>
      <c r="B211" s="22">
        <v>2.65</v>
      </c>
      <c r="C211" s="22">
        <f t="shared" si="49"/>
        <v>4.3903333333333334</v>
      </c>
      <c r="D211" s="22">
        <v>0.4</v>
      </c>
      <c r="E211" s="22">
        <v>3.5000000000000003E-2</v>
      </c>
      <c r="F211" s="22">
        <v>5.5E-2</v>
      </c>
      <c r="G211" s="22">
        <v>1.6</v>
      </c>
      <c r="H211" s="22">
        <v>0.3</v>
      </c>
      <c r="I211" s="22">
        <v>0.01</v>
      </c>
      <c r="J211" s="22">
        <v>2.1000000000000001E-2</v>
      </c>
      <c r="K211" s="22">
        <v>0.05</v>
      </c>
      <c r="L211" s="22">
        <v>0</v>
      </c>
      <c r="M211" s="22">
        <v>0.02</v>
      </c>
      <c r="N211" s="22">
        <v>0</v>
      </c>
      <c r="O211" s="22">
        <v>0</v>
      </c>
      <c r="P211" s="22">
        <v>871</v>
      </c>
      <c r="Q211" s="22">
        <v>120</v>
      </c>
      <c r="R211" s="22">
        <v>385</v>
      </c>
      <c r="S211" s="22">
        <v>120</v>
      </c>
      <c r="T211" s="22">
        <v>848</v>
      </c>
      <c r="U211" s="22">
        <v>595</v>
      </c>
      <c r="V211" s="22">
        <v>5.0999999999999996</v>
      </c>
      <c r="W211" s="22">
        <v>286</v>
      </c>
      <c r="X211" s="22"/>
      <c r="Y211" s="22"/>
      <c r="Z211" s="136">
        <v>30</v>
      </c>
      <c r="AA211" s="137"/>
      <c r="AB211" s="137">
        <v>30</v>
      </c>
      <c r="AC211" s="137">
        <v>4.0999999999999996</v>
      </c>
      <c r="AD211" s="137">
        <v>44.1</v>
      </c>
      <c r="AE211" s="137"/>
      <c r="AF211" s="137"/>
      <c r="AG211" s="5" t="b">
        <f t="shared" si="38"/>
        <v>0</v>
      </c>
      <c r="AH211" s="5">
        <v>75</v>
      </c>
      <c r="AI211" s="5">
        <f t="shared" si="39"/>
        <v>3</v>
      </c>
      <c r="AJ211" s="5" t="b">
        <f>AND(A211&gt;=zakresy_produkcyjne!B$2,A211&lt;=zakresy_produkcyjne!B$3)</f>
        <v>1</v>
      </c>
      <c r="AK211" s="5" t="b">
        <f>AND(B211&gt;=zakresy_produkcyjne!C$2,B211&lt;=zakresy_produkcyjne!C$3)</f>
        <v>1</v>
      </c>
      <c r="AL211" s="5" t="b">
        <f>AND(D211&gt;=zakresy_produkcyjne!D$2,D211&lt;=zakresy_produkcyjne!D$3)</f>
        <v>1</v>
      </c>
      <c r="AM211" s="5" t="b">
        <f>AND(E211&gt;=zakresy_produkcyjne!E$2,E211&lt;=zakresy_produkcyjne!E$3)</f>
        <v>1</v>
      </c>
      <c r="AN211" s="5" t="b">
        <f>AND(F211&gt;=zakresy_produkcyjne!F$2,F211&lt;=zakresy_produkcyjne!F$3)</f>
        <v>1</v>
      </c>
      <c r="AO211" s="5" t="b">
        <f>AND(G211&gt;=zakresy_produkcyjne!G$2,G211&lt;=zakresy_produkcyjne!G$3)</f>
        <v>1</v>
      </c>
      <c r="AP211" s="5" t="b">
        <f>AND(H211&gt;=zakresy_produkcyjne!H$2,H211&lt;=zakresy_produkcyjne!H$3)</f>
        <v>1</v>
      </c>
      <c r="AQ211" s="5" t="b">
        <f>AND(P211&gt;=zakresy_produkcyjne!I$2,P211&lt;=zakresy_produkcyjne!I$3)</f>
        <v>1</v>
      </c>
      <c r="AR211" s="5" t="b">
        <f>AND(Q211&gt;=zakresy_produkcyjne!J$2,Q211&lt;=zakresy_produkcyjne!J$3)</f>
        <v>1</v>
      </c>
      <c r="AS211" s="5" t="b">
        <f>AND(R211&gt;=zakresy_produkcyjne!K$2,R211&lt;=zakresy_produkcyjne!K$3)</f>
        <v>1</v>
      </c>
      <c r="AT211" s="5" t="b">
        <f>AND(S211&gt;=zakresy_produkcyjne!L$2,S211&lt;=zakresy_produkcyjne!L$3)</f>
        <v>1</v>
      </c>
      <c r="AU211" s="5" t="b">
        <f t="shared" si="40"/>
        <v>1</v>
      </c>
      <c r="AV211" s="5" t="b">
        <f t="shared" si="41"/>
        <v>1</v>
      </c>
      <c r="AW211" s="5" t="b">
        <f t="shared" si="42"/>
        <v>1</v>
      </c>
      <c r="AX211" s="5">
        <f>AJ211*zakresy_produkcyjne!B$4+AK211*zakresy_produkcyjne!C$4+AL211*zakresy_produkcyjne!D$4+AM211*zakresy_produkcyjne!E$4+AN211*zakresy_produkcyjne!F$4+AO211*zakresy_produkcyjne!G$4+AP211*zakresy_produkcyjne!H$4+AQ211*zakresy_produkcyjne!I$4+AR211*zakresy_produkcyjne!J$4+AS211*zakresy_produkcyjne!K$4+AT211*zakresy_produkcyjne!L$4</f>
        <v>66</v>
      </c>
      <c r="AZ211" s="5">
        <v>630</v>
      </c>
      <c r="BA211" s="5">
        <v>504</v>
      </c>
      <c r="BB211" s="5">
        <v>5.5</v>
      </c>
      <c r="BC211" s="5" t="e">
        <f ca="1">KONWERTUJ_TWARDOSC(24,tabela_twardosci!$C$8:$C$69,tabela_twardosci!$K$8:$K$69)</f>
        <v>#NAME?</v>
      </c>
      <c r="BK211" s="5">
        <f t="shared" si="43"/>
        <v>848</v>
      </c>
      <c r="BL211" s="5">
        <f t="shared" si="44"/>
        <v>595</v>
      </c>
      <c r="BM211" s="5">
        <f t="shared" si="45"/>
        <v>5.0999999999999996</v>
      </c>
      <c r="BN211" s="5">
        <f t="shared" si="46"/>
        <v>286</v>
      </c>
      <c r="BO211" s="5">
        <f t="shared" si="47"/>
        <v>0</v>
      </c>
      <c r="BP211" s="5">
        <f t="shared" si="48"/>
        <v>848</v>
      </c>
      <c r="BQ211" s="5" t="e">
        <f>IF(T211&lt;&gt;"",POWER((#REF!*R211+#REF!)-T211,2))</f>
        <v>#REF!</v>
      </c>
    </row>
    <row r="212" spans="1:69" ht="13.9" customHeight="1" x14ac:dyDescent="0.2">
      <c r="A212" s="22">
        <v>3.5</v>
      </c>
      <c r="B212" s="22">
        <v>2.4700000000000002</v>
      </c>
      <c r="C212" s="22">
        <f t="shared" si="49"/>
        <v>4.3303333333333338</v>
      </c>
      <c r="D212" s="22">
        <v>0.38</v>
      </c>
      <c r="E212" s="22">
        <v>3.5000000000000003E-2</v>
      </c>
      <c r="F212" s="22">
        <v>0.35</v>
      </c>
      <c r="G212" s="22">
        <v>1.57</v>
      </c>
      <c r="H212" s="22">
        <v>0.3</v>
      </c>
      <c r="I212" s="22">
        <v>0.01</v>
      </c>
      <c r="J212" s="22">
        <v>2.1000000000000001E-2</v>
      </c>
      <c r="K212" s="22">
        <v>0.05</v>
      </c>
      <c r="L212" s="22">
        <v>0.5</v>
      </c>
      <c r="M212" s="22">
        <v>0.02</v>
      </c>
      <c r="N212" s="22">
        <v>0</v>
      </c>
      <c r="O212" s="22">
        <v>0</v>
      </c>
      <c r="P212" s="22">
        <v>871</v>
      </c>
      <c r="Q212" s="22">
        <v>120</v>
      </c>
      <c r="R212" s="22">
        <v>260</v>
      </c>
      <c r="S212" s="22">
        <v>240</v>
      </c>
      <c r="T212" s="22">
        <v>1438</v>
      </c>
      <c r="U212" s="22">
        <v>1250</v>
      </c>
      <c r="V212" s="22">
        <v>1.6</v>
      </c>
      <c r="W212" s="22">
        <v>451</v>
      </c>
      <c r="X212" s="22"/>
      <c r="Y212" s="22"/>
      <c r="Z212" s="136">
        <v>30</v>
      </c>
      <c r="AA212" s="137"/>
      <c r="AB212" s="137">
        <v>48</v>
      </c>
      <c r="AC212" s="137">
        <v>0.9</v>
      </c>
      <c r="AD212" s="137">
        <v>55.2</v>
      </c>
      <c r="AE212" s="137"/>
      <c r="AF212" s="137"/>
      <c r="AG212" s="5" t="b">
        <f t="shared" si="38"/>
        <v>0</v>
      </c>
      <c r="AH212" s="5">
        <v>75</v>
      </c>
      <c r="AI212" s="5">
        <f t="shared" si="39"/>
        <v>3</v>
      </c>
      <c r="AJ212" s="5" t="b">
        <f>AND(A212&gt;=zakresy_produkcyjne!B$2,A212&lt;=zakresy_produkcyjne!B$3)</f>
        <v>1</v>
      </c>
      <c r="AK212" s="5" t="b">
        <f>AND(B212&gt;=zakresy_produkcyjne!C$2,B212&lt;=zakresy_produkcyjne!C$3)</f>
        <v>1</v>
      </c>
      <c r="AL212" s="5" t="b">
        <f>AND(D212&gt;=zakresy_produkcyjne!D$2,D212&lt;=zakresy_produkcyjne!D$3)</f>
        <v>1</v>
      </c>
      <c r="AM212" s="5" t="b">
        <f>AND(E212&gt;=zakresy_produkcyjne!E$2,E212&lt;=zakresy_produkcyjne!E$3)</f>
        <v>1</v>
      </c>
      <c r="AN212" s="5" t="b">
        <f>AND(F212&gt;=zakresy_produkcyjne!F$2,F212&lt;=zakresy_produkcyjne!F$3)</f>
        <v>1</v>
      </c>
      <c r="AO212" s="5" t="b">
        <f>AND(G212&gt;=zakresy_produkcyjne!G$2,G212&lt;=zakresy_produkcyjne!G$3)</f>
        <v>1</v>
      </c>
      <c r="AP212" s="5" t="b">
        <f>AND(H212&gt;=zakresy_produkcyjne!H$2,H212&lt;=zakresy_produkcyjne!H$3)</f>
        <v>1</v>
      </c>
      <c r="AQ212" s="5" t="b">
        <f>AND(P212&gt;=zakresy_produkcyjne!I$2,P212&lt;=zakresy_produkcyjne!I$3)</f>
        <v>1</v>
      </c>
      <c r="AR212" s="5" t="b">
        <f>AND(Q212&gt;=zakresy_produkcyjne!J$2,Q212&lt;=zakresy_produkcyjne!J$3)</f>
        <v>1</v>
      </c>
      <c r="AS212" s="5" t="b">
        <f>AND(R212&gt;=zakresy_produkcyjne!K$2,R212&lt;=zakresy_produkcyjne!K$3)</f>
        <v>1</v>
      </c>
      <c r="AT212" s="5" t="b">
        <f>AND(S212&gt;=zakresy_produkcyjne!L$2,S212&lt;=zakresy_produkcyjne!L$3)</f>
        <v>0</v>
      </c>
      <c r="AU212" s="5" t="b">
        <f t="shared" si="40"/>
        <v>1</v>
      </c>
      <c r="AV212" s="5" t="b">
        <f t="shared" si="41"/>
        <v>0</v>
      </c>
      <c r="AW212" s="5" t="b">
        <f t="shared" si="42"/>
        <v>0</v>
      </c>
      <c r="AX212" s="5">
        <f>AJ212*zakresy_produkcyjne!B$4+AK212*zakresy_produkcyjne!C$4+AL212*zakresy_produkcyjne!D$4+AM212*zakresy_produkcyjne!E$4+AN212*zakresy_produkcyjne!F$4+AO212*zakresy_produkcyjne!G$4+AP212*zakresy_produkcyjne!H$4+AQ212*zakresy_produkcyjne!I$4+AR212*zakresy_produkcyjne!J$4+AS212*zakresy_produkcyjne!K$4+AT212*zakresy_produkcyjne!L$4</f>
        <v>56</v>
      </c>
      <c r="AZ212" s="5">
        <v>625</v>
      </c>
      <c r="BA212" s="5">
        <v>510</v>
      </c>
      <c r="BB212" s="5">
        <v>5.5</v>
      </c>
      <c r="BC212" s="5" t="e">
        <f ca="1">KONWERTUJ_TWARDOSC(23,tabela_twardosci!$C$8:$C$69,tabela_twardosci!$K$8:$K$69)</f>
        <v>#NAME?</v>
      </c>
      <c r="BK212" s="5">
        <f t="shared" si="43"/>
        <v>1438</v>
      </c>
      <c r="BL212" s="5">
        <f t="shared" si="44"/>
        <v>1250</v>
      </c>
      <c r="BM212" s="5">
        <f t="shared" si="45"/>
        <v>1.6</v>
      </c>
      <c r="BN212" s="5">
        <f t="shared" si="46"/>
        <v>451</v>
      </c>
      <c r="BO212" s="5">
        <f t="shared" si="47"/>
        <v>0</v>
      </c>
      <c r="BP212" s="5">
        <f t="shared" si="48"/>
        <v>1438</v>
      </c>
      <c r="BQ212" s="5" t="e">
        <f>IF(T212&lt;&gt;"",POWER((#REF!*R212+#REF!)-T212,2))</f>
        <v>#REF!</v>
      </c>
    </row>
    <row r="213" spans="1:69" ht="13.9" customHeight="1" x14ac:dyDescent="0.2">
      <c r="A213" s="22">
        <v>3.5</v>
      </c>
      <c r="B213" s="22">
        <v>2.4700000000000002</v>
      </c>
      <c r="C213" s="22">
        <f t="shared" si="49"/>
        <v>4.3303333333333338</v>
      </c>
      <c r="D213" s="22">
        <v>0.38</v>
      </c>
      <c r="E213" s="22">
        <v>3.5000000000000003E-2</v>
      </c>
      <c r="F213" s="22">
        <v>0.35</v>
      </c>
      <c r="G213" s="22">
        <v>1.57</v>
      </c>
      <c r="H213" s="22">
        <v>0.3</v>
      </c>
      <c r="I213" s="22">
        <v>0.01</v>
      </c>
      <c r="J213" s="22">
        <v>2.1000000000000001E-2</v>
      </c>
      <c r="K213" s="22">
        <v>0.05</v>
      </c>
      <c r="L213" s="22">
        <v>0.5</v>
      </c>
      <c r="M213" s="22">
        <v>0.02</v>
      </c>
      <c r="N213" s="22">
        <v>0</v>
      </c>
      <c r="O213" s="22">
        <v>0</v>
      </c>
      <c r="P213" s="22">
        <v>871</v>
      </c>
      <c r="Q213" s="22">
        <v>120</v>
      </c>
      <c r="R213" s="22">
        <v>288</v>
      </c>
      <c r="S213" s="22">
        <v>210</v>
      </c>
      <c r="T213" s="22">
        <v>1130</v>
      </c>
      <c r="U213" s="22">
        <v>990</v>
      </c>
      <c r="V213" s="22">
        <v>2.2999999999999998</v>
      </c>
      <c r="W213" s="22">
        <v>421</v>
      </c>
      <c r="X213" s="22"/>
      <c r="Y213" s="22"/>
      <c r="Z213" s="136">
        <v>30</v>
      </c>
      <c r="AA213" s="137"/>
      <c r="AB213" s="137">
        <v>45</v>
      </c>
      <c r="AC213" s="137">
        <v>11.6</v>
      </c>
      <c r="AD213" s="137">
        <v>62.5</v>
      </c>
      <c r="AE213" s="137"/>
      <c r="AF213" s="137"/>
      <c r="AG213" s="5" t="b">
        <f t="shared" si="38"/>
        <v>0</v>
      </c>
      <c r="AH213" s="5">
        <v>75</v>
      </c>
      <c r="AI213" s="5">
        <f t="shared" si="39"/>
        <v>3</v>
      </c>
      <c r="AJ213" s="5" t="b">
        <f>AND(A213&gt;=zakresy_produkcyjne!B$2,A213&lt;=zakresy_produkcyjne!B$3)</f>
        <v>1</v>
      </c>
      <c r="AK213" s="5" t="b">
        <f>AND(B213&gt;=zakresy_produkcyjne!C$2,B213&lt;=zakresy_produkcyjne!C$3)</f>
        <v>1</v>
      </c>
      <c r="AL213" s="5" t="b">
        <f>AND(D213&gt;=zakresy_produkcyjne!D$2,D213&lt;=zakresy_produkcyjne!D$3)</f>
        <v>1</v>
      </c>
      <c r="AM213" s="5" t="b">
        <f>AND(E213&gt;=zakresy_produkcyjne!E$2,E213&lt;=zakresy_produkcyjne!E$3)</f>
        <v>1</v>
      </c>
      <c r="AN213" s="5" t="b">
        <f>AND(F213&gt;=zakresy_produkcyjne!F$2,F213&lt;=zakresy_produkcyjne!F$3)</f>
        <v>1</v>
      </c>
      <c r="AO213" s="5" t="b">
        <f>AND(G213&gt;=zakresy_produkcyjne!G$2,G213&lt;=zakresy_produkcyjne!G$3)</f>
        <v>1</v>
      </c>
      <c r="AP213" s="5" t="b">
        <f>AND(H213&gt;=zakresy_produkcyjne!H$2,H213&lt;=zakresy_produkcyjne!H$3)</f>
        <v>1</v>
      </c>
      <c r="AQ213" s="5" t="b">
        <f>AND(P213&gt;=zakresy_produkcyjne!I$2,P213&lt;=zakresy_produkcyjne!I$3)</f>
        <v>1</v>
      </c>
      <c r="AR213" s="5" t="b">
        <f>AND(Q213&gt;=zakresy_produkcyjne!J$2,Q213&lt;=zakresy_produkcyjne!J$3)</f>
        <v>1</v>
      </c>
      <c r="AS213" s="5" t="b">
        <f>AND(R213&gt;=zakresy_produkcyjne!K$2,R213&lt;=zakresy_produkcyjne!K$3)</f>
        <v>1</v>
      </c>
      <c r="AT213" s="5" t="b">
        <f>AND(S213&gt;=zakresy_produkcyjne!L$2,S213&lt;=zakresy_produkcyjne!L$3)</f>
        <v>0</v>
      </c>
      <c r="AU213" s="5" t="b">
        <f t="shared" si="40"/>
        <v>1</v>
      </c>
      <c r="AV213" s="5" t="b">
        <f t="shared" si="41"/>
        <v>0</v>
      </c>
      <c r="AW213" s="5" t="b">
        <f t="shared" si="42"/>
        <v>0</v>
      </c>
      <c r="AX213" s="5">
        <f>AJ213*zakresy_produkcyjne!B$4+AK213*zakresy_produkcyjne!C$4+AL213*zakresy_produkcyjne!D$4+AM213*zakresy_produkcyjne!E$4+AN213*zakresy_produkcyjne!F$4+AO213*zakresy_produkcyjne!G$4+AP213*zakresy_produkcyjne!H$4+AQ213*zakresy_produkcyjne!I$4+AR213*zakresy_produkcyjne!J$4+AS213*zakresy_produkcyjne!K$4+AT213*zakresy_produkcyjne!L$4</f>
        <v>56</v>
      </c>
      <c r="AZ213" s="5">
        <v>625</v>
      </c>
      <c r="BA213" s="5">
        <v>510</v>
      </c>
      <c r="BB213" s="5">
        <v>5.5</v>
      </c>
      <c r="BC213" s="5" t="e">
        <f ca="1">KONWERTUJ_TWARDOSC(23,tabela_twardosci!$C$8:$C$69,tabela_twardosci!$K$8:$K$69)</f>
        <v>#NAME?</v>
      </c>
      <c r="BK213" s="5">
        <f t="shared" si="43"/>
        <v>1130</v>
      </c>
      <c r="BL213" s="5">
        <f t="shared" si="44"/>
        <v>990</v>
      </c>
      <c r="BM213" s="5">
        <f t="shared" si="45"/>
        <v>2.2999999999999998</v>
      </c>
      <c r="BN213" s="5">
        <f t="shared" si="46"/>
        <v>421</v>
      </c>
      <c r="BO213" s="5">
        <f t="shared" si="47"/>
        <v>0</v>
      </c>
      <c r="BP213" s="5">
        <f t="shared" si="48"/>
        <v>1130</v>
      </c>
      <c r="BQ213" s="5" t="e">
        <f>IF(T213&lt;&gt;"",POWER((#REF!*R213+#REF!)-T213,2))</f>
        <v>#REF!</v>
      </c>
    </row>
    <row r="214" spans="1:69" ht="13.9" customHeight="1" x14ac:dyDescent="0.2">
      <c r="A214" s="22">
        <v>3.5</v>
      </c>
      <c r="B214" s="22">
        <v>2.4700000000000002</v>
      </c>
      <c r="C214" s="22">
        <f t="shared" si="49"/>
        <v>4.3303333333333338</v>
      </c>
      <c r="D214" s="22">
        <v>0.38</v>
      </c>
      <c r="E214" s="22">
        <v>3.5000000000000003E-2</v>
      </c>
      <c r="F214" s="22">
        <v>0.35</v>
      </c>
      <c r="G214" s="22">
        <v>1.57</v>
      </c>
      <c r="H214" s="22">
        <v>0.3</v>
      </c>
      <c r="I214" s="22">
        <v>0.01</v>
      </c>
      <c r="J214" s="22">
        <v>2.1000000000000001E-2</v>
      </c>
      <c r="K214" s="22">
        <v>0.05</v>
      </c>
      <c r="L214" s="22">
        <v>0.5</v>
      </c>
      <c r="M214" s="22">
        <v>0.02</v>
      </c>
      <c r="N214" s="22">
        <v>0</v>
      </c>
      <c r="O214" s="22">
        <v>0</v>
      </c>
      <c r="P214" s="22">
        <v>871</v>
      </c>
      <c r="Q214" s="22">
        <v>120</v>
      </c>
      <c r="R214" s="22">
        <v>358</v>
      </c>
      <c r="S214" s="22">
        <v>150</v>
      </c>
      <c r="T214" s="22">
        <v>980</v>
      </c>
      <c r="U214" s="22">
        <v>750</v>
      </c>
      <c r="V214" s="22">
        <v>3.8</v>
      </c>
      <c r="W214" s="22">
        <v>327</v>
      </c>
      <c r="X214" s="22"/>
      <c r="Y214" s="22"/>
      <c r="Z214" s="136">
        <v>30</v>
      </c>
      <c r="AA214" s="137"/>
      <c r="AB214" s="137">
        <v>35</v>
      </c>
      <c r="AC214" s="137">
        <v>2.2999999999999998</v>
      </c>
      <c r="AD214" s="137">
        <v>49.6</v>
      </c>
      <c r="AE214" s="137"/>
      <c r="AF214" s="137"/>
      <c r="AG214" s="5" t="b">
        <f t="shared" si="38"/>
        <v>0</v>
      </c>
      <c r="AH214" s="5">
        <v>75</v>
      </c>
      <c r="AI214" s="5">
        <f t="shared" si="39"/>
        <v>3</v>
      </c>
      <c r="AJ214" s="5" t="b">
        <f>AND(A214&gt;=zakresy_produkcyjne!B$2,A214&lt;=zakresy_produkcyjne!B$3)</f>
        <v>1</v>
      </c>
      <c r="AK214" s="5" t="b">
        <f>AND(B214&gt;=zakresy_produkcyjne!C$2,B214&lt;=zakresy_produkcyjne!C$3)</f>
        <v>1</v>
      </c>
      <c r="AL214" s="5" t="b">
        <f>AND(D214&gt;=zakresy_produkcyjne!D$2,D214&lt;=zakresy_produkcyjne!D$3)</f>
        <v>1</v>
      </c>
      <c r="AM214" s="5" t="b">
        <f>AND(E214&gt;=zakresy_produkcyjne!E$2,E214&lt;=zakresy_produkcyjne!E$3)</f>
        <v>1</v>
      </c>
      <c r="AN214" s="5" t="b">
        <f>AND(F214&gt;=zakresy_produkcyjne!F$2,F214&lt;=zakresy_produkcyjne!F$3)</f>
        <v>1</v>
      </c>
      <c r="AO214" s="5" t="b">
        <f>AND(G214&gt;=zakresy_produkcyjne!G$2,G214&lt;=zakresy_produkcyjne!G$3)</f>
        <v>1</v>
      </c>
      <c r="AP214" s="5" t="b">
        <f>AND(H214&gt;=zakresy_produkcyjne!H$2,H214&lt;=zakresy_produkcyjne!H$3)</f>
        <v>1</v>
      </c>
      <c r="AQ214" s="5" t="b">
        <f>AND(P214&gt;=zakresy_produkcyjne!I$2,P214&lt;=zakresy_produkcyjne!I$3)</f>
        <v>1</v>
      </c>
      <c r="AR214" s="5" t="b">
        <f>AND(Q214&gt;=zakresy_produkcyjne!J$2,Q214&lt;=zakresy_produkcyjne!J$3)</f>
        <v>1</v>
      </c>
      <c r="AS214" s="5" t="b">
        <f>AND(R214&gt;=zakresy_produkcyjne!K$2,R214&lt;=zakresy_produkcyjne!K$3)</f>
        <v>1</v>
      </c>
      <c r="AT214" s="5" t="b">
        <f>AND(S214&gt;=zakresy_produkcyjne!L$2,S214&lt;=zakresy_produkcyjne!L$3)</f>
        <v>1</v>
      </c>
      <c r="AU214" s="5" t="b">
        <f t="shared" si="40"/>
        <v>1</v>
      </c>
      <c r="AV214" s="5" t="b">
        <f t="shared" si="41"/>
        <v>1</v>
      </c>
      <c r="AW214" s="5" t="b">
        <f t="shared" si="42"/>
        <v>1</v>
      </c>
      <c r="AX214" s="5">
        <f>AJ214*zakresy_produkcyjne!B$4+AK214*zakresy_produkcyjne!C$4+AL214*zakresy_produkcyjne!D$4+AM214*zakresy_produkcyjne!E$4+AN214*zakresy_produkcyjne!F$4+AO214*zakresy_produkcyjne!G$4+AP214*zakresy_produkcyjne!H$4+AQ214*zakresy_produkcyjne!I$4+AR214*zakresy_produkcyjne!J$4+AS214*zakresy_produkcyjne!K$4+AT214*zakresy_produkcyjne!L$4</f>
        <v>66</v>
      </c>
      <c r="AZ214" s="5">
        <v>625</v>
      </c>
      <c r="BA214" s="5">
        <v>510</v>
      </c>
      <c r="BB214" s="5">
        <v>5.5</v>
      </c>
      <c r="BC214" s="5" t="e">
        <f ca="1">KONWERTUJ_TWARDOSC(23,tabela_twardosci!$C$8:$C$69,tabela_twardosci!$K$8:$K$69)</f>
        <v>#NAME?</v>
      </c>
      <c r="BK214" s="5">
        <f t="shared" si="43"/>
        <v>980</v>
      </c>
      <c r="BL214" s="5">
        <f t="shared" si="44"/>
        <v>750</v>
      </c>
      <c r="BM214" s="5">
        <f t="shared" si="45"/>
        <v>3.8</v>
      </c>
      <c r="BN214" s="5">
        <f t="shared" si="46"/>
        <v>327</v>
      </c>
      <c r="BO214" s="5">
        <f t="shared" si="47"/>
        <v>0</v>
      </c>
      <c r="BP214" s="5">
        <f t="shared" si="48"/>
        <v>980</v>
      </c>
      <c r="BQ214" s="5" t="e">
        <f>IF(T214&lt;&gt;"",POWER((#REF!*R214+#REF!)-T214,2))</f>
        <v>#REF!</v>
      </c>
    </row>
    <row r="215" spans="1:69" ht="13.9" customHeight="1" x14ac:dyDescent="0.2">
      <c r="A215" s="22">
        <v>3.5</v>
      </c>
      <c r="B215" s="22">
        <v>2.4700000000000002</v>
      </c>
      <c r="C215" s="22">
        <f t="shared" si="49"/>
        <v>4.3303333333333338</v>
      </c>
      <c r="D215" s="22">
        <v>0.38</v>
      </c>
      <c r="E215" s="22">
        <v>3.5000000000000003E-2</v>
      </c>
      <c r="F215" s="22">
        <v>0.35</v>
      </c>
      <c r="G215" s="22">
        <v>1.57</v>
      </c>
      <c r="H215" s="22">
        <v>0.3</v>
      </c>
      <c r="I215" s="22">
        <v>0.01</v>
      </c>
      <c r="J215" s="22">
        <v>2.1000000000000001E-2</v>
      </c>
      <c r="K215" s="22">
        <v>0.05</v>
      </c>
      <c r="L215" s="22">
        <v>0.5</v>
      </c>
      <c r="M215" s="22">
        <v>0.02</v>
      </c>
      <c r="N215" s="22">
        <v>0</v>
      </c>
      <c r="O215" s="22">
        <v>0</v>
      </c>
      <c r="P215" s="22">
        <v>871</v>
      </c>
      <c r="Q215" s="22">
        <v>120</v>
      </c>
      <c r="R215" s="22">
        <v>385</v>
      </c>
      <c r="S215" s="22">
        <v>120</v>
      </c>
      <c r="T215" s="22">
        <v>830</v>
      </c>
      <c r="U215" s="22">
        <v>650</v>
      </c>
      <c r="V215" s="22">
        <v>5.0999999999999996</v>
      </c>
      <c r="W215" s="22">
        <v>301</v>
      </c>
      <c r="X215" s="22"/>
      <c r="Y215" s="22"/>
      <c r="Z215" s="136">
        <v>30</v>
      </c>
      <c r="AA215" s="137"/>
      <c r="AB215" s="137">
        <v>32</v>
      </c>
      <c r="AC215" s="137">
        <v>5.5</v>
      </c>
      <c r="AD215" s="137">
        <v>40</v>
      </c>
      <c r="AE215" s="137"/>
      <c r="AF215" s="137"/>
      <c r="AG215" s="5" t="b">
        <f t="shared" si="38"/>
        <v>0</v>
      </c>
      <c r="AH215" s="5">
        <v>75</v>
      </c>
      <c r="AI215" s="5">
        <f t="shared" si="39"/>
        <v>3</v>
      </c>
      <c r="AJ215" s="5" t="b">
        <f>AND(A215&gt;=zakresy_produkcyjne!B$2,A215&lt;=zakresy_produkcyjne!B$3)</f>
        <v>1</v>
      </c>
      <c r="AK215" s="5" t="b">
        <f>AND(B215&gt;=zakresy_produkcyjne!C$2,B215&lt;=zakresy_produkcyjne!C$3)</f>
        <v>1</v>
      </c>
      <c r="AL215" s="5" t="b">
        <f>AND(D215&gt;=zakresy_produkcyjne!D$2,D215&lt;=zakresy_produkcyjne!D$3)</f>
        <v>1</v>
      </c>
      <c r="AM215" s="5" t="b">
        <f>AND(E215&gt;=zakresy_produkcyjne!E$2,E215&lt;=zakresy_produkcyjne!E$3)</f>
        <v>1</v>
      </c>
      <c r="AN215" s="5" t="b">
        <f>AND(F215&gt;=zakresy_produkcyjne!F$2,F215&lt;=zakresy_produkcyjne!F$3)</f>
        <v>1</v>
      </c>
      <c r="AO215" s="5" t="b">
        <f>AND(G215&gt;=zakresy_produkcyjne!G$2,G215&lt;=zakresy_produkcyjne!G$3)</f>
        <v>1</v>
      </c>
      <c r="AP215" s="5" t="b">
        <f>AND(H215&gt;=zakresy_produkcyjne!H$2,H215&lt;=zakresy_produkcyjne!H$3)</f>
        <v>1</v>
      </c>
      <c r="AQ215" s="5" t="b">
        <f>AND(P215&gt;=zakresy_produkcyjne!I$2,P215&lt;=zakresy_produkcyjne!I$3)</f>
        <v>1</v>
      </c>
      <c r="AR215" s="5" t="b">
        <f>AND(Q215&gt;=zakresy_produkcyjne!J$2,Q215&lt;=zakresy_produkcyjne!J$3)</f>
        <v>1</v>
      </c>
      <c r="AS215" s="5" t="b">
        <f>AND(R215&gt;=zakresy_produkcyjne!K$2,R215&lt;=zakresy_produkcyjne!K$3)</f>
        <v>1</v>
      </c>
      <c r="AT215" s="5" t="b">
        <f>AND(S215&gt;=zakresy_produkcyjne!L$2,S215&lt;=zakresy_produkcyjne!L$3)</f>
        <v>1</v>
      </c>
      <c r="AU215" s="5" t="b">
        <f t="shared" si="40"/>
        <v>1</v>
      </c>
      <c r="AV215" s="5" t="b">
        <f t="shared" si="41"/>
        <v>1</v>
      </c>
      <c r="AW215" s="5" t="b">
        <f t="shared" si="42"/>
        <v>1</v>
      </c>
      <c r="AX215" s="5">
        <f>AJ215*zakresy_produkcyjne!B$4+AK215*zakresy_produkcyjne!C$4+AL215*zakresy_produkcyjne!D$4+AM215*zakresy_produkcyjne!E$4+AN215*zakresy_produkcyjne!F$4+AO215*zakresy_produkcyjne!G$4+AP215*zakresy_produkcyjne!H$4+AQ215*zakresy_produkcyjne!I$4+AR215*zakresy_produkcyjne!J$4+AS215*zakresy_produkcyjne!K$4+AT215*zakresy_produkcyjne!L$4</f>
        <v>66</v>
      </c>
      <c r="AZ215" s="5">
        <v>625</v>
      </c>
      <c r="BA215" s="5">
        <v>510</v>
      </c>
      <c r="BB215" s="5">
        <v>5.5</v>
      </c>
      <c r="BC215" s="5" t="e">
        <f ca="1">KONWERTUJ_TWARDOSC(23,tabela_twardosci!$C$8:$C$69,tabela_twardosci!$K$8:$K$69)</f>
        <v>#NAME?</v>
      </c>
      <c r="BK215" s="5">
        <f t="shared" si="43"/>
        <v>830</v>
      </c>
      <c r="BL215" s="5">
        <f t="shared" si="44"/>
        <v>650</v>
      </c>
      <c r="BM215" s="5">
        <f t="shared" si="45"/>
        <v>5.0999999999999996</v>
      </c>
      <c r="BN215" s="5">
        <f t="shared" si="46"/>
        <v>301</v>
      </c>
      <c r="BO215" s="5">
        <f t="shared" si="47"/>
        <v>0</v>
      </c>
      <c r="BP215" s="5">
        <f t="shared" si="48"/>
        <v>830</v>
      </c>
      <c r="BQ215" s="5" t="e">
        <f>IF(T215&lt;&gt;"",POWER((#REF!*R215+#REF!)-T215,2))</f>
        <v>#REF!</v>
      </c>
    </row>
    <row r="216" spans="1:69" ht="13.9" customHeight="1" x14ac:dyDescent="0.2">
      <c r="A216" s="138">
        <v>3.5</v>
      </c>
      <c r="B216" s="138">
        <v>2.63</v>
      </c>
      <c r="C216" s="138">
        <f t="shared" si="49"/>
        <v>4.383</v>
      </c>
      <c r="D216" s="138">
        <v>0.318</v>
      </c>
      <c r="E216" s="138">
        <v>4.7100000000000003E-2</v>
      </c>
      <c r="F216" s="138">
        <v>5.5199999999999999E-2</v>
      </c>
      <c r="G216" s="138">
        <v>4.2299999999999997E-2</v>
      </c>
      <c r="H216" s="138">
        <v>4.2099999999999999E-2</v>
      </c>
      <c r="I216" s="138">
        <v>8.9999999999999993E-3</v>
      </c>
      <c r="J216" s="138">
        <v>1.9E-2</v>
      </c>
      <c r="K216" s="138">
        <v>0</v>
      </c>
      <c r="L216" s="138">
        <v>3.1E-2</v>
      </c>
      <c r="M216" s="138">
        <v>0</v>
      </c>
      <c r="N216" s="138">
        <v>0</v>
      </c>
      <c r="O216" s="138">
        <v>3.0000000000000001E-3</v>
      </c>
      <c r="P216" s="138">
        <v>900</v>
      </c>
      <c r="Q216" s="138">
        <v>90</v>
      </c>
      <c r="R216" s="138">
        <v>365</v>
      </c>
      <c r="S216" s="138">
        <v>30</v>
      </c>
      <c r="T216" s="138">
        <v>1111.0999999999999</v>
      </c>
      <c r="U216" s="138">
        <v>816</v>
      </c>
      <c r="V216" s="138">
        <v>3</v>
      </c>
      <c r="W216" s="138">
        <v>327</v>
      </c>
      <c r="X216" s="138"/>
      <c r="Y216" s="138"/>
      <c r="Z216" s="138">
        <v>31</v>
      </c>
      <c r="AA216" s="138"/>
      <c r="AB216" s="138"/>
      <c r="AC216" s="138"/>
      <c r="AD216" s="138"/>
      <c r="AE216" s="138"/>
      <c r="AF216" s="138">
        <v>345</v>
      </c>
      <c r="AG216" s="5" t="b">
        <f t="shared" si="38"/>
        <v>0</v>
      </c>
      <c r="AH216" s="5">
        <v>25</v>
      </c>
      <c r="AI216" s="5">
        <f t="shared" si="39"/>
        <v>1</v>
      </c>
      <c r="AJ216" s="5" t="b">
        <f>AND(A216&gt;=zakresy_produkcyjne!B$2,A216&lt;=zakresy_produkcyjne!B$3)</f>
        <v>1</v>
      </c>
      <c r="AK216" s="5" t="b">
        <f>AND(B216&gt;=zakresy_produkcyjne!C$2,B216&lt;=zakresy_produkcyjne!C$3)</f>
        <v>1</v>
      </c>
      <c r="AL216" s="5" t="b">
        <f>AND(D216&gt;=zakresy_produkcyjne!D$2,D216&lt;=zakresy_produkcyjne!D$3)</f>
        <v>1</v>
      </c>
      <c r="AM216" s="5" t="b">
        <f>AND(E216&gt;=zakresy_produkcyjne!E$2,E216&lt;=zakresy_produkcyjne!E$3)</f>
        <v>1</v>
      </c>
      <c r="AN216" s="5" t="b">
        <f>AND(F216&gt;=zakresy_produkcyjne!F$2,F216&lt;=zakresy_produkcyjne!F$3)</f>
        <v>1</v>
      </c>
      <c r="AO216" s="5" t="b">
        <f>AND(G216&gt;=zakresy_produkcyjne!G$2,G216&lt;=zakresy_produkcyjne!G$3)</f>
        <v>1</v>
      </c>
      <c r="AP216" s="5" t="b">
        <f>AND(H216&gt;=zakresy_produkcyjne!H$2,H216&lt;=zakresy_produkcyjne!H$3)</f>
        <v>1</v>
      </c>
      <c r="AQ216" s="5" t="b">
        <f>AND(P216&gt;=zakresy_produkcyjne!I$2,P216&lt;=zakresy_produkcyjne!I$3)</f>
        <v>1</v>
      </c>
      <c r="AR216" s="5" t="b">
        <f>AND(Q216&gt;=zakresy_produkcyjne!J$2,Q216&lt;=zakresy_produkcyjne!J$3)</f>
        <v>1</v>
      </c>
      <c r="AS216" s="5" t="b">
        <f>AND(R216&gt;=zakresy_produkcyjne!K$2,R216&lt;=zakresy_produkcyjne!K$3)</f>
        <v>1</v>
      </c>
      <c r="AT216" s="5" t="b">
        <f>AND(S216&gt;=zakresy_produkcyjne!L$2,S216&lt;=zakresy_produkcyjne!L$3)</f>
        <v>1</v>
      </c>
      <c r="AU216" s="5" t="b">
        <f t="shared" si="40"/>
        <v>1</v>
      </c>
      <c r="AV216" s="5" t="b">
        <f t="shared" si="41"/>
        <v>1</v>
      </c>
      <c r="AW216" s="5" t="b">
        <f t="shared" si="42"/>
        <v>1</v>
      </c>
      <c r="AX216" s="5">
        <f>AJ216*zakresy_produkcyjne!B$4+AK216*zakresy_produkcyjne!C$4+AL216*zakresy_produkcyjne!D$4+AM216*zakresy_produkcyjne!E$4+AN216*zakresy_produkcyjne!F$4+AO216*zakresy_produkcyjne!G$4+AP216*zakresy_produkcyjne!H$4+AQ216*zakresy_produkcyjne!I$4+AR216*zakresy_produkcyjne!J$4+AS216*zakresy_produkcyjne!K$4+AT216*zakresy_produkcyjne!L$4</f>
        <v>66</v>
      </c>
      <c r="AZ216" s="5">
        <v>297</v>
      </c>
      <c r="BA216" s="5">
        <v>261.5</v>
      </c>
      <c r="BB216" s="5">
        <v>27.7</v>
      </c>
      <c r="BC216" s="5" t="e">
        <f ca="1">KONWERTUJ_TWARDOSC(175,tabela_twardosci!$M$8:$M$69,tabela_twardosci!$K$8:$K$69)</f>
        <v>#NAME?</v>
      </c>
      <c r="BK216" s="5">
        <f t="shared" si="43"/>
        <v>1111.0999999999999</v>
      </c>
      <c r="BL216" s="5">
        <f t="shared" si="44"/>
        <v>816</v>
      </c>
      <c r="BM216" s="5">
        <f t="shared" si="45"/>
        <v>3</v>
      </c>
      <c r="BN216" s="5">
        <f t="shared" si="46"/>
        <v>327</v>
      </c>
      <c r="BO216" s="5">
        <f t="shared" si="47"/>
        <v>0</v>
      </c>
      <c r="BP216" s="5">
        <f t="shared" si="48"/>
        <v>1111.0999999999999</v>
      </c>
      <c r="BQ216" s="5" t="e">
        <f>IF(T216&lt;&gt;"",POWER((#REF!*R216+#REF!)-T216,2))</f>
        <v>#REF!</v>
      </c>
    </row>
    <row r="217" spans="1:69" ht="13.9" customHeight="1" x14ac:dyDescent="0.2">
      <c r="A217" s="138">
        <v>3.5</v>
      </c>
      <c r="B217" s="138">
        <v>2.63</v>
      </c>
      <c r="C217" s="138">
        <f t="shared" si="49"/>
        <v>4.383</v>
      </c>
      <c r="D217" s="138">
        <v>0.318</v>
      </c>
      <c r="E217" s="138">
        <v>4.7100000000000003E-2</v>
      </c>
      <c r="F217" s="138">
        <v>5.5199999999999999E-2</v>
      </c>
      <c r="G217" s="138">
        <v>4.2299999999999997E-2</v>
      </c>
      <c r="H217" s="138">
        <v>4.2099999999999999E-2</v>
      </c>
      <c r="I217" s="138">
        <v>8.9999999999999993E-3</v>
      </c>
      <c r="J217" s="138">
        <v>1.9E-2</v>
      </c>
      <c r="K217" s="138">
        <v>0</v>
      </c>
      <c r="L217" s="138">
        <v>3.1E-2</v>
      </c>
      <c r="M217" s="138">
        <v>0</v>
      </c>
      <c r="N217" s="138">
        <v>0</v>
      </c>
      <c r="O217" s="138">
        <v>3.0000000000000001E-3</v>
      </c>
      <c r="P217" s="138">
        <v>900</v>
      </c>
      <c r="Q217" s="138">
        <v>90</v>
      </c>
      <c r="R217" s="138">
        <v>365</v>
      </c>
      <c r="S217" s="138">
        <v>60</v>
      </c>
      <c r="T217" s="138">
        <v>1089.9000000000001</v>
      </c>
      <c r="U217" s="138">
        <v>784</v>
      </c>
      <c r="V217" s="138">
        <v>10.6</v>
      </c>
      <c r="W217" s="138">
        <v>308.33333333333297</v>
      </c>
      <c r="X217" s="138"/>
      <c r="Y217" s="138"/>
      <c r="Z217" s="138">
        <v>31</v>
      </c>
      <c r="AA217" s="138"/>
      <c r="AB217" s="138"/>
      <c r="AC217" s="138"/>
      <c r="AD217" s="138"/>
      <c r="AE217" s="138"/>
      <c r="AF217" s="138">
        <v>324</v>
      </c>
      <c r="AG217" s="5" t="b">
        <f t="shared" si="38"/>
        <v>0</v>
      </c>
      <c r="AH217" s="5">
        <v>25</v>
      </c>
      <c r="AI217" s="5">
        <f t="shared" si="39"/>
        <v>1</v>
      </c>
      <c r="AJ217" s="5" t="b">
        <f>AND(A217&gt;=zakresy_produkcyjne!B$2,A217&lt;=zakresy_produkcyjne!B$3)</f>
        <v>1</v>
      </c>
      <c r="AK217" s="5" t="b">
        <f>AND(B217&gt;=zakresy_produkcyjne!C$2,B217&lt;=zakresy_produkcyjne!C$3)</f>
        <v>1</v>
      </c>
      <c r="AL217" s="5" t="b">
        <f>AND(D217&gt;=zakresy_produkcyjne!D$2,D217&lt;=zakresy_produkcyjne!D$3)</f>
        <v>1</v>
      </c>
      <c r="AM217" s="5" t="b">
        <f>AND(E217&gt;=zakresy_produkcyjne!E$2,E217&lt;=zakresy_produkcyjne!E$3)</f>
        <v>1</v>
      </c>
      <c r="AN217" s="5" t="b">
        <f>AND(F217&gt;=zakresy_produkcyjne!F$2,F217&lt;=zakresy_produkcyjne!F$3)</f>
        <v>1</v>
      </c>
      <c r="AO217" s="5" t="b">
        <f>AND(G217&gt;=zakresy_produkcyjne!G$2,G217&lt;=zakresy_produkcyjne!G$3)</f>
        <v>1</v>
      </c>
      <c r="AP217" s="5" t="b">
        <f>AND(H217&gt;=zakresy_produkcyjne!H$2,H217&lt;=zakresy_produkcyjne!H$3)</f>
        <v>1</v>
      </c>
      <c r="AQ217" s="5" t="b">
        <f>AND(P217&gt;=zakresy_produkcyjne!I$2,P217&lt;=zakresy_produkcyjne!I$3)</f>
        <v>1</v>
      </c>
      <c r="AR217" s="5" t="b">
        <f>AND(Q217&gt;=zakresy_produkcyjne!J$2,Q217&lt;=zakresy_produkcyjne!J$3)</f>
        <v>1</v>
      </c>
      <c r="AS217" s="5" t="b">
        <f>AND(R217&gt;=zakresy_produkcyjne!K$2,R217&lt;=zakresy_produkcyjne!K$3)</f>
        <v>1</v>
      </c>
      <c r="AT217" s="5" t="b">
        <f>AND(S217&gt;=zakresy_produkcyjne!L$2,S217&lt;=zakresy_produkcyjne!L$3)</f>
        <v>1</v>
      </c>
      <c r="AU217" s="5" t="b">
        <f t="shared" si="40"/>
        <v>1</v>
      </c>
      <c r="AV217" s="5" t="b">
        <f t="shared" si="41"/>
        <v>1</v>
      </c>
      <c r="AW217" s="5" t="b">
        <f t="shared" si="42"/>
        <v>1</v>
      </c>
      <c r="AX217" s="5">
        <f>AJ217*zakresy_produkcyjne!B$4+AK217*zakresy_produkcyjne!C$4+AL217*zakresy_produkcyjne!D$4+AM217*zakresy_produkcyjne!E$4+AN217*zakresy_produkcyjne!F$4+AO217*zakresy_produkcyjne!G$4+AP217*zakresy_produkcyjne!H$4+AQ217*zakresy_produkcyjne!I$4+AR217*zakresy_produkcyjne!J$4+AS217*zakresy_produkcyjne!K$4+AT217*zakresy_produkcyjne!L$4</f>
        <v>66</v>
      </c>
      <c r="AZ217" s="5">
        <v>297</v>
      </c>
      <c r="BA217" s="5">
        <v>261.5</v>
      </c>
      <c r="BB217" s="5">
        <v>27.7</v>
      </c>
      <c r="BC217" s="5" t="e">
        <f ca="1">KONWERTUJ_TWARDOSC(175,tabela_twardosci!$M$8:$M$69,tabela_twardosci!$K$8:$K$69)</f>
        <v>#NAME?</v>
      </c>
      <c r="BK217" s="5">
        <f t="shared" si="43"/>
        <v>1089.9000000000001</v>
      </c>
      <c r="BL217" s="5">
        <f t="shared" si="44"/>
        <v>784</v>
      </c>
      <c r="BM217" s="5">
        <f t="shared" si="45"/>
        <v>10.6</v>
      </c>
      <c r="BN217" s="5">
        <f t="shared" si="46"/>
        <v>308.33333333333297</v>
      </c>
      <c r="BO217" s="5">
        <f t="shared" si="47"/>
        <v>0</v>
      </c>
      <c r="BP217" s="5">
        <f t="shared" si="48"/>
        <v>1089.9000000000001</v>
      </c>
      <c r="BQ217" s="5" t="e">
        <f>IF(T217&lt;&gt;"",POWER((#REF!*R217+#REF!)-T217,2))</f>
        <v>#REF!</v>
      </c>
    </row>
    <row r="218" spans="1:69" ht="13.9" customHeight="1" x14ac:dyDescent="0.2">
      <c r="A218" s="138">
        <v>3.5</v>
      </c>
      <c r="B218" s="138">
        <v>2.63</v>
      </c>
      <c r="C218" s="138">
        <f t="shared" si="49"/>
        <v>4.383</v>
      </c>
      <c r="D218" s="138">
        <v>0.318</v>
      </c>
      <c r="E218" s="138">
        <v>4.7100000000000003E-2</v>
      </c>
      <c r="F218" s="138">
        <v>5.5199999999999999E-2</v>
      </c>
      <c r="G218" s="138">
        <v>4.2299999999999997E-2</v>
      </c>
      <c r="H218" s="138">
        <v>4.2099999999999999E-2</v>
      </c>
      <c r="I218" s="138">
        <v>8.9999999999999993E-3</v>
      </c>
      <c r="J218" s="138">
        <v>1.9E-2</v>
      </c>
      <c r="K218" s="138">
        <v>0</v>
      </c>
      <c r="L218" s="138">
        <v>3.1E-2</v>
      </c>
      <c r="M218" s="138">
        <v>0</v>
      </c>
      <c r="N218" s="138">
        <v>0</v>
      </c>
      <c r="O218" s="138">
        <v>3.0000000000000001E-3</v>
      </c>
      <c r="P218" s="138">
        <v>900</v>
      </c>
      <c r="Q218" s="138">
        <v>90</v>
      </c>
      <c r="R218" s="138">
        <v>365</v>
      </c>
      <c r="S218" s="138">
        <v>120</v>
      </c>
      <c r="T218" s="138">
        <v>1085.7</v>
      </c>
      <c r="U218" s="138">
        <v>778</v>
      </c>
      <c r="V218" s="138">
        <v>12.1</v>
      </c>
      <c r="W218" s="138">
        <v>286</v>
      </c>
      <c r="X218" s="138"/>
      <c r="Y218" s="138"/>
      <c r="Z218" s="138">
        <v>31</v>
      </c>
      <c r="AA218" s="138"/>
      <c r="AB218" s="138"/>
      <c r="AC218" s="138"/>
      <c r="AD218" s="138"/>
      <c r="AE218" s="138"/>
      <c r="AF218" s="138">
        <v>302</v>
      </c>
      <c r="AG218" s="5" t="b">
        <f t="shared" si="38"/>
        <v>0</v>
      </c>
      <c r="AH218" s="5">
        <v>25</v>
      </c>
      <c r="AI218" s="5">
        <f t="shared" si="39"/>
        <v>1</v>
      </c>
      <c r="AJ218" s="5" t="b">
        <f>AND(A218&gt;=zakresy_produkcyjne!B$2,A218&lt;=zakresy_produkcyjne!B$3)</f>
        <v>1</v>
      </c>
      <c r="AK218" s="5" t="b">
        <f>AND(B218&gt;=zakresy_produkcyjne!C$2,B218&lt;=zakresy_produkcyjne!C$3)</f>
        <v>1</v>
      </c>
      <c r="AL218" s="5" t="b">
        <f>AND(D218&gt;=zakresy_produkcyjne!D$2,D218&lt;=zakresy_produkcyjne!D$3)</f>
        <v>1</v>
      </c>
      <c r="AM218" s="5" t="b">
        <f>AND(E218&gt;=zakresy_produkcyjne!E$2,E218&lt;=zakresy_produkcyjne!E$3)</f>
        <v>1</v>
      </c>
      <c r="AN218" s="5" t="b">
        <f>AND(F218&gt;=zakresy_produkcyjne!F$2,F218&lt;=zakresy_produkcyjne!F$3)</f>
        <v>1</v>
      </c>
      <c r="AO218" s="5" t="b">
        <f>AND(G218&gt;=zakresy_produkcyjne!G$2,G218&lt;=zakresy_produkcyjne!G$3)</f>
        <v>1</v>
      </c>
      <c r="AP218" s="5" t="b">
        <f>AND(H218&gt;=zakresy_produkcyjne!H$2,H218&lt;=zakresy_produkcyjne!H$3)</f>
        <v>1</v>
      </c>
      <c r="AQ218" s="5" t="b">
        <f>AND(P218&gt;=zakresy_produkcyjne!I$2,P218&lt;=zakresy_produkcyjne!I$3)</f>
        <v>1</v>
      </c>
      <c r="AR218" s="5" t="b">
        <f>AND(Q218&gt;=zakresy_produkcyjne!J$2,Q218&lt;=zakresy_produkcyjne!J$3)</f>
        <v>1</v>
      </c>
      <c r="AS218" s="5" t="b">
        <f>AND(R218&gt;=zakresy_produkcyjne!K$2,R218&lt;=zakresy_produkcyjne!K$3)</f>
        <v>1</v>
      </c>
      <c r="AT218" s="5" t="b">
        <f>AND(S218&gt;=zakresy_produkcyjne!L$2,S218&lt;=zakresy_produkcyjne!L$3)</f>
        <v>1</v>
      </c>
      <c r="AU218" s="5" t="b">
        <f t="shared" si="40"/>
        <v>1</v>
      </c>
      <c r="AV218" s="5" t="b">
        <f t="shared" si="41"/>
        <v>1</v>
      </c>
      <c r="AW218" s="5" t="b">
        <f t="shared" si="42"/>
        <v>1</v>
      </c>
      <c r="AX218" s="5">
        <f>AJ218*zakresy_produkcyjne!B$4+AK218*zakresy_produkcyjne!C$4+AL218*zakresy_produkcyjne!D$4+AM218*zakresy_produkcyjne!E$4+AN218*zakresy_produkcyjne!F$4+AO218*zakresy_produkcyjne!G$4+AP218*zakresy_produkcyjne!H$4+AQ218*zakresy_produkcyjne!I$4+AR218*zakresy_produkcyjne!J$4+AS218*zakresy_produkcyjne!K$4+AT218*zakresy_produkcyjne!L$4</f>
        <v>66</v>
      </c>
      <c r="AZ218" s="5">
        <v>297</v>
      </c>
      <c r="BA218" s="5">
        <v>261.5</v>
      </c>
      <c r="BB218" s="5">
        <v>27.7</v>
      </c>
      <c r="BC218" s="5" t="e">
        <f ca="1">KONWERTUJ_TWARDOSC(175,tabela_twardosci!$M$8:$M$69,tabela_twardosci!$K$8:$K$69)</f>
        <v>#NAME?</v>
      </c>
      <c r="BK218" s="5">
        <f t="shared" si="43"/>
        <v>1085.7</v>
      </c>
      <c r="BL218" s="5">
        <f t="shared" si="44"/>
        <v>778</v>
      </c>
      <c r="BM218" s="5">
        <f t="shared" si="45"/>
        <v>12.1</v>
      </c>
      <c r="BN218" s="5">
        <f t="shared" si="46"/>
        <v>286</v>
      </c>
      <c r="BO218" s="5">
        <f t="shared" si="47"/>
        <v>0</v>
      </c>
      <c r="BP218" s="5">
        <f t="shared" si="48"/>
        <v>1085.7</v>
      </c>
      <c r="BQ218" s="5" t="e">
        <f>IF(T218&lt;&gt;"",POWER((#REF!*R218+#REF!)-T218,2))</f>
        <v>#REF!</v>
      </c>
    </row>
    <row r="219" spans="1:69" ht="13.9" customHeight="1" x14ac:dyDescent="0.2">
      <c r="A219" s="138">
        <v>3.5</v>
      </c>
      <c r="B219" s="138">
        <v>2.63</v>
      </c>
      <c r="C219" s="138">
        <f t="shared" si="49"/>
        <v>4.383</v>
      </c>
      <c r="D219" s="138">
        <v>0.318</v>
      </c>
      <c r="E219" s="138">
        <v>4.7100000000000003E-2</v>
      </c>
      <c r="F219" s="138">
        <v>5.5199999999999999E-2</v>
      </c>
      <c r="G219" s="138">
        <v>4.2299999999999997E-2</v>
      </c>
      <c r="H219" s="138">
        <v>4.2099999999999999E-2</v>
      </c>
      <c r="I219" s="138">
        <v>8.9999999999999993E-3</v>
      </c>
      <c r="J219" s="138">
        <v>1.9E-2</v>
      </c>
      <c r="K219" s="138">
        <v>0</v>
      </c>
      <c r="L219" s="138">
        <v>3.1E-2</v>
      </c>
      <c r="M219" s="138">
        <v>0</v>
      </c>
      <c r="N219" s="138">
        <v>0</v>
      </c>
      <c r="O219" s="138">
        <v>3.0000000000000001E-3</v>
      </c>
      <c r="P219" s="138">
        <v>900</v>
      </c>
      <c r="Q219" s="138">
        <v>90</v>
      </c>
      <c r="R219" s="138">
        <v>365</v>
      </c>
      <c r="S219" s="138">
        <v>180</v>
      </c>
      <c r="T219" s="138">
        <v>1105.0999999999999</v>
      </c>
      <c r="U219" s="138">
        <v>810</v>
      </c>
      <c r="V219" s="138">
        <v>10</v>
      </c>
      <c r="W219" s="138">
        <v>297.66666666666703</v>
      </c>
      <c r="X219" s="138"/>
      <c r="Y219" s="138"/>
      <c r="Z219" s="138">
        <v>31</v>
      </c>
      <c r="AA219" s="138"/>
      <c r="AB219" s="138"/>
      <c r="AC219" s="138"/>
      <c r="AD219" s="138"/>
      <c r="AE219" s="138"/>
      <c r="AF219" s="138">
        <v>315</v>
      </c>
      <c r="AG219" s="5" t="b">
        <f t="shared" si="38"/>
        <v>0</v>
      </c>
      <c r="AH219" s="5">
        <v>25</v>
      </c>
      <c r="AI219" s="5">
        <f t="shared" si="39"/>
        <v>1</v>
      </c>
      <c r="AJ219" s="5" t="b">
        <f>AND(A219&gt;=zakresy_produkcyjne!B$2,A219&lt;=zakresy_produkcyjne!B$3)</f>
        <v>1</v>
      </c>
      <c r="AK219" s="5" t="b">
        <f>AND(B219&gt;=zakresy_produkcyjne!C$2,B219&lt;=zakresy_produkcyjne!C$3)</f>
        <v>1</v>
      </c>
      <c r="AL219" s="5" t="b">
        <f>AND(D219&gt;=zakresy_produkcyjne!D$2,D219&lt;=zakresy_produkcyjne!D$3)</f>
        <v>1</v>
      </c>
      <c r="AM219" s="5" t="b">
        <f>AND(E219&gt;=zakresy_produkcyjne!E$2,E219&lt;=zakresy_produkcyjne!E$3)</f>
        <v>1</v>
      </c>
      <c r="AN219" s="5" t="b">
        <f>AND(F219&gt;=zakresy_produkcyjne!F$2,F219&lt;=zakresy_produkcyjne!F$3)</f>
        <v>1</v>
      </c>
      <c r="AO219" s="5" t="b">
        <f>AND(G219&gt;=zakresy_produkcyjne!G$2,G219&lt;=zakresy_produkcyjne!G$3)</f>
        <v>1</v>
      </c>
      <c r="AP219" s="5" t="b">
        <f>AND(H219&gt;=zakresy_produkcyjne!H$2,H219&lt;=zakresy_produkcyjne!H$3)</f>
        <v>1</v>
      </c>
      <c r="AQ219" s="5" t="b">
        <f>AND(P219&gt;=zakresy_produkcyjne!I$2,P219&lt;=zakresy_produkcyjne!I$3)</f>
        <v>1</v>
      </c>
      <c r="AR219" s="5" t="b">
        <f>AND(Q219&gt;=zakresy_produkcyjne!J$2,Q219&lt;=zakresy_produkcyjne!J$3)</f>
        <v>1</v>
      </c>
      <c r="AS219" s="5" t="b">
        <f>AND(R219&gt;=zakresy_produkcyjne!K$2,R219&lt;=zakresy_produkcyjne!K$3)</f>
        <v>1</v>
      </c>
      <c r="AT219" s="5" t="b">
        <f>AND(S219&gt;=zakresy_produkcyjne!L$2,S219&lt;=zakresy_produkcyjne!L$3)</f>
        <v>1</v>
      </c>
      <c r="AU219" s="5" t="b">
        <f t="shared" si="40"/>
        <v>1</v>
      </c>
      <c r="AV219" s="5" t="b">
        <f t="shared" si="41"/>
        <v>1</v>
      </c>
      <c r="AW219" s="5" t="b">
        <f t="shared" si="42"/>
        <v>1</v>
      </c>
      <c r="AX219" s="5">
        <f>AJ219*zakresy_produkcyjne!B$4+AK219*zakresy_produkcyjne!C$4+AL219*zakresy_produkcyjne!D$4+AM219*zakresy_produkcyjne!E$4+AN219*zakresy_produkcyjne!F$4+AO219*zakresy_produkcyjne!G$4+AP219*zakresy_produkcyjne!H$4+AQ219*zakresy_produkcyjne!I$4+AR219*zakresy_produkcyjne!J$4+AS219*zakresy_produkcyjne!K$4+AT219*zakresy_produkcyjne!L$4</f>
        <v>66</v>
      </c>
      <c r="AZ219" s="5">
        <v>297</v>
      </c>
      <c r="BA219" s="5">
        <v>261.5</v>
      </c>
      <c r="BB219" s="5">
        <v>27.7</v>
      </c>
      <c r="BC219" s="5" t="e">
        <f ca="1">KONWERTUJ_TWARDOSC(175,tabela_twardosci!$M$8:$M$69,tabela_twardosci!$K$8:$K$69)</f>
        <v>#NAME?</v>
      </c>
      <c r="BK219" s="5">
        <f t="shared" si="43"/>
        <v>1105.0999999999999</v>
      </c>
      <c r="BL219" s="5">
        <f t="shared" si="44"/>
        <v>810</v>
      </c>
      <c r="BM219" s="5">
        <f t="shared" si="45"/>
        <v>10</v>
      </c>
      <c r="BN219" s="5">
        <f t="shared" si="46"/>
        <v>297.66666666666703</v>
      </c>
      <c r="BO219" s="5">
        <f t="shared" si="47"/>
        <v>0</v>
      </c>
      <c r="BP219" s="5">
        <f t="shared" si="48"/>
        <v>1105.0999999999999</v>
      </c>
      <c r="BQ219" s="5" t="e">
        <f>IF(T219&lt;&gt;"",POWER((#REF!*R219+#REF!)-T219,2))</f>
        <v>#REF!</v>
      </c>
    </row>
    <row r="220" spans="1:69" ht="13.9" customHeight="1" x14ac:dyDescent="0.2">
      <c r="A220" s="139">
        <v>3.44</v>
      </c>
      <c r="B220" s="139">
        <v>2.56</v>
      </c>
      <c r="C220" s="139">
        <f t="shared" si="49"/>
        <v>4.293333333333333</v>
      </c>
      <c r="D220" s="139">
        <v>0.25</v>
      </c>
      <c r="E220" s="139">
        <v>0.04</v>
      </c>
      <c r="F220" s="139">
        <v>0.86</v>
      </c>
      <c r="G220" s="139">
        <v>0.71</v>
      </c>
      <c r="H220" s="139">
        <v>0.2</v>
      </c>
      <c r="I220" s="139">
        <v>1.6E-2</v>
      </c>
      <c r="J220" s="139">
        <v>0</v>
      </c>
      <c r="K220" s="139">
        <v>0</v>
      </c>
      <c r="L220" s="139">
        <v>0.03</v>
      </c>
      <c r="M220" s="139">
        <v>0</v>
      </c>
      <c r="N220" s="139">
        <v>0</v>
      </c>
      <c r="O220" s="139">
        <v>0</v>
      </c>
      <c r="P220" s="139">
        <v>930</v>
      </c>
      <c r="Q220" s="139">
        <v>90</v>
      </c>
      <c r="R220" s="139">
        <v>380</v>
      </c>
      <c r="S220" s="139">
        <v>60</v>
      </c>
      <c r="T220" s="139">
        <v>805</v>
      </c>
      <c r="U220" s="139">
        <v>565</v>
      </c>
      <c r="V220" s="139">
        <v>7.2</v>
      </c>
      <c r="W220" s="139">
        <v>289</v>
      </c>
      <c r="X220" s="139"/>
      <c r="Y220" s="139"/>
      <c r="Z220" s="139">
        <v>32</v>
      </c>
      <c r="AA220" s="139"/>
      <c r="AB220" s="139"/>
      <c r="AC220" s="139"/>
      <c r="AD220" s="139"/>
      <c r="AE220" s="139"/>
      <c r="AF220" s="139">
        <v>305</v>
      </c>
      <c r="AG220" s="5" t="b">
        <f t="shared" si="38"/>
        <v>0</v>
      </c>
      <c r="AH220" s="5">
        <v>16</v>
      </c>
      <c r="AI220" s="5">
        <f t="shared" si="39"/>
        <v>1</v>
      </c>
      <c r="AJ220" s="5" t="b">
        <f>AND(A220&gt;=zakresy_produkcyjne!B$2,A220&lt;=zakresy_produkcyjne!B$3)</f>
        <v>1</v>
      </c>
      <c r="AK220" s="5" t="b">
        <f>AND(B220&gt;=zakresy_produkcyjne!C$2,B220&lt;=zakresy_produkcyjne!C$3)</f>
        <v>1</v>
      </c>
      <c r="AL220" s="5" t="b">
        <f>AND(D220&gt;=zakresy_produkcyjne!D$2,D220&lt;=zakresy_produkcyjne!D$3)</f>
        <v>1</v>
      </c>
      <c r="AM220" s="5" t="b">
        <f>AND(E220&gt;=zakresy_produkcyjne!E$2,E220&lt;=zakresy_produkcyjne!E$3)</f>
        <v>1</v>
      </c>
      <c r="AN220" s="5" t="b">
        <f>AND(F220&gt;=zakresy_produkcyjne!F$2,F220&lt;=zakresy_produkcyjne!F$3)</f>
        <v>0</v>
      </c>
      <c r="AO220" s="5" t="b">
        <f>AND(G220&gt;=zakresy_produkcyjne!G$2,G220&lt;=zakresy_produkcyjne!G$3)</f>
        <v>1</v>
      </c>
      <c r="AP220" s="5" t="b">
        <f>AND(H220&gt;=zakresy_produkcyjne!H$2,H220&lt;=zakresy_produkcyjne!H$3)</f>
        <v>1</v>
      </c>
      <c r="AQ220" s="5" t="b">
        <f>AND(P220&gt;=zakresy_produkcyjne!I$2,P220&lt;=zakresy_produkcyjne!I$3)</f>
        <v>1</v>
      </c>
      <c r="AR220" s="5" t="b">
        <f>AND(Q220&gt;=zakresy_produkcyjne!J$2,Q220&lt;=zakresy_produkcyjne!J$3)</f>
        <v>1</v>
      </c>
      <c r="AS220" s="5" t="b">
        <f>AND(R220&gt;=zakresy_produkcyjne!K$2,R220&lt;=zakresy_produkcyjne!K$3)</f>
        <v>1</v>
      </c>
      <c r="AT220" s="5" t="b">
        <f>AND(S220&gt;=zakresy_produkcyjne!L$2,S220&lt;=zakresy_produkcyjne!L$3)</f>
        <v>1</v>
      </c>
      <c r="AU220" s="5" t="b">
        <f t="shared" si="40"/>
        <v>0</v>
      </c>
      <c r="AV220" s="5" t="b">
        <f t="shared" si="41"/>
        <v>1</v>
      </c>
      <c r="AW220" s="5" t="b">
        <f t="shared" si="42"/>
        <v>0</v>
      </c>
      <c r="AX220" s="5">
        <f>AJ220*zakresy_produkcyjne!B$4+AK220*zakresy_produkcyjne!C$4+AL220*zakresy_produkcyjne!D$4+AM220*zakresy_produkcyjne!E$4+AN220*zakresy_produkcyjne!F$4+AO220*zakresy_produkcyjne!G$4+AP220*zakresy_produkcyjne!H$4+AQ220*zakresy_produkcyjne!I$4+AR220*zakresy_produkcyjne!J$4+AS220*zakresy_produkcyjne!K$4+AT220*zakresy_produkcyjne!L$4</f>
        <v>59</v>
      </c>
      <c r="BE220" s="5">
        <v>1100</v>
      </c>
      <c r="BK220" s="5">
        <f t="shared" si="43"/>
        <v>805</v>
      </c>
      <c r="BL220" s="5">
        <f t="shared" si="44"/>
        <v>565</v>
      </c>
      <c r="BM220" s="5">
        <f t="shared" si="45"/>
        <v>7.2</v>
      </c>
      <c r="BN220" s="5">
        <f t="shared" si="46"/>
        <v>289</v>
      </c>
      <c r="BO220" s="5">
        <f t="shared" si="47"/>
        <v>0</v>
      </c>
      <c r="BP220" s="5">
        <f t="shared" si="48"/>
        <v>805</v>
      </c>
      <c r="BQ220" s="5" t="e">
        <f>IF(T220&lt;&gt;"",POWER((#REF!*R220+#REF!)-T220,2))</f>
        <v>#REF!</v>
      </c>
    </row>
    <row r="221" spans="1:69" ht="13.9" customHeight="1" x14ac:dyDescent="0.2">
      <c r="A221" s="139">
        <v>3.44</v>
      </c>
      <c r="B221" s="139">
        <v>2.56</v>
      </c>
      <c r="C221" s="139">
        <f t="shared" si="49"/>
        <v>4.293333333333333</v>
      </c>
      <c r="D221" s="139">
        <v>0.25</v>
      </c>
      <c r="E221" s="139">
        <v>0.04</v>
      </c>
      <c r="F221" s="139">
        <v>0.86</v>
      </c>
      <c r="G221" s="139">
        <v>0.71</v>
      </c>
      <c r="H221" s="139">
        <v>0.2</v>
      </c>
      <c r="I221" s="139">
        <v>1.6E-2</v>
      </c>
      <c r="J221" s="139">
        <v>0</v>
      </c>
      <c r="K221" s="139">
        <v>0</v>
      </c>
      <c r="L221" s="139">
        <v>0.03</v>
      </c>
      <c r="M221" s="139">
        <v>0</v>
      </c>
      <c r="N221" s="139">
        <v>0</v>
      </c>
      <c r="O221" s="139">
        <v>0</v>
      </c>
      <c r="P221" s="139">
        <v>930</v>
      </c>
      <c r="Q221" s="139">
        <v>90</v>
      </c>
      <c r="R221" s="139">
        <v>380</v>
      </c>
      <c r="S221" s="139">
        <v>90</v>
      </c>
      <c r="T221" s="139">
        <v>823</v>
      </c>
      <c r="U221" s="139">
        <v>553</v>
      </c>
      <c r="V221" s="139">
        <v>6.8</v>
      </c>
      <c r="W221" s="139">
        <v>266</v>
      </c>
      <c r="X221" s="139"/>
      <c r="Y221" s="139"/>
      <c r="Z221" s="139">
        <v>32</v>
      </c>
      <c r="AA221" s="139"/>
      <c r="AB221" s="139"/>
      <c r="AC221" s="139"/>
      <c r="AD221" s="139"/>
      <c r="AE221" s="139"/>
      <c r="AF221" s="139">
        <v>281</v>
      </c>
      <c r="AG221" s="5" t="b">
        <f t="shared" si="38"/>
        <v>0</v>
      </c>
      <c r="AH221" s="5">
        <v>16</v>
      </c>
      <c r="AI221" s="5">
        <f t="shared" si="39"/>
        <v>1</v>
      </c>
      <c r="AJ221" s="5" t="b">
        <f>AND(A221&gt;=zakresy_produkcyjne!B$2,A221&lt;=zakresy_produkcyjne!B$3)</f>
        <v>1</v>
      </c>
      <c r="AK221" s="5" t="b">
        <f>AND(B221&gt;=zakresy_produkcyjne!C$2,B221&lt;=zakresy_produkcyjne!C$3)</f>
        <v>1</v>
      </c>
      <c r="AL221" s="5" t="b">
        <f>AND(D221&gt;=zakresy_produkcyjne!D$2,D221&lt;=zakresy_produkcyjne!D$3)</f>
        <v>1</v>
      </c>
      <c r="AM221" s="5" t="b">
        <f>AND(E221&gt;=zakresy_produkcyjne!E$2,E221&lt;=zakresy_produkcyjne!E$3)</f>
        <v>1</v>
      </c>
      <c r="AN221" s="5" t="b">
        <f>AND(F221&gt;=zakresy_produkcyjne!F$2,F221&lt;=zakresy_produkcyjne!F$3)</f>
        <v>0</v>
      </c>
      <c r="AO221" s="5" t="b">
        <f>AND(G221&gt;=zakresy_produkcyjne!G$2,G221&lt;=zakresy_produkcyjne!G$3)</f>
        <v>1</v>
      </c>
      <c r="AP221" s="5" t="b">
        <f>AND(H221&gt;=zakresy_produkcyjne!H$2,H221&lt;=zakresy_produkcyjne!H$3)</f>
        <v>1</v>
      </c>
      <c r="AQ221" s="5" t="b">
        <f>AND(P221&gt;=zakresy_produkcyjne!I$2,P221&lt;=zakresy_produkcyjne!I$3)</f>
        <v>1</v>
      </c>
      <c r="AR221" s="5" t="b">
        <f>AND(Q221&gt;=zakresy_produkcyjne!J$2,Q221&lt;=zakresy_produkcyjne!J$3)</f>
        <v>1</v>
      </c>
      <c r="AS221" s="5" t="b">
        <f>AND(R221&gt;=zakresy_produkcyjne!K$2,R221&lt;=zakresy_produkcyjne!K$3)</f>
        <v>1</v>
      </c>
      <c r="AT221" s="5" t="b">
        <f>AND(S221&gt;=zakresy_produkcyjne!L$2,S221&lt;=zakresy_produkcyjne!L$3)</f>
        <v>1</v>
      </c>
      <c r="AU221" s="5" t="b">
        <f t="shared" si="40"/>
        <v>0</v>
      </c>
      <c r="AV221" s="5" t="b">
        <f t="shared" si="41"/>
        <v>1</v>
      </c>
      <c r="AW221" s="5" t="b">
        <f t="shared" si="42"/>
        <v>0</v>
      </c>
      <c r="AX221" s="5">
        <f>AJ221*zakresy_produkcyjne!B$4+AK221*zakresy_produkcyjne!C$4+AL221*zakresy_produkcyjne!D$4+AM221*zakresy_produkcyjne!E$4+AN221*zakresy_produkcyjne!F$4+AO221*zakresy_produkcyjne!G$4+AP221*zakresy_produkcyjne!H$4+AQ221*zakresy_produkcyjne!I$4+AR221*zakresy_produkcyjne!J$4+AS221*zakresy_produkcyjne!K$4+AT221*zakresy_produkcyjne!L$4</f>
        <v>59</v>
      </c>
      <c r="BE221" s="5">
        <v>1100</v>
      </c>
      <c r="BK221" s="5">
        <f t="shared" si="43"/>
        <v>823</v>
      </c>
      <c r="BL221" s="5">
        <f t="shared" si="44"/>
        <v>553</v>
      </c>
      <c r="BM221" s="5">
        <f t="shared" si="45"/>
        <v>6.8</v>
      </c>
      <c r="BN221" s="5">
        <f t="shared" si="46"/>
        <v>266</v>
      </c>
      <c r="BO221" s="5">
        <f t="shared" si="47"/>
        <v>0</v>
      </c>
      <c r="BP221" s="5">
        <f t="shared" si="48"/>
        <v>823</v>
      </c>
      <c r="BQ221" s="5" t="e">
        <f>IF(T221&lt;&gt;"",POWER((#REF!*R221+#REF!)-T221,2))</f>
        <v>#REF!</v>
      </c>
    </row>
    <row r="222" spans="1:69" ht="13.9" customHeight="1" x14ac:dyDescent="0.2">
      <c r="A222" s="139">
        <v>3.44</v>
      </c>
      <c r="B222" s="139">
        <v>2.56</v>
      </c>
      <c r="C222" s="139">
        <f t="shared" si="49"/>
        <v>4.293333333333333</v>
      </c>
      <c r="D222" s="139">
        <v>0.25</v>
      </c>
      <c r="E222" s="139">
        <v>0.04</v>
      </c>
      <c r="F222" s="139">
        <v>0.86</v>
      </c>
      <c r="G222" s="139">
        <v>0.71</v>
      </c>
      <c r="H222" s="139">
        <v>0.2</v>
      </c>
      <c r="I222" s="139">
        <v>1.6E-2</v>
      </c>
      <c r="J222" s="139">
        <v>0</v>
      </c>
      <c r="K222" s="139">
        <v>0</v>
      </c>
      <c r="L222" s="139">
        <v>0.03</v>
      </c>
      <c r="M222" s="139">
        <v>0</v>
      </c>
      <c r="N222" s="139">
        <v>0</v>
      </c>
      <c r="O222" s="139">
        <v>0</v>
      </c>
      <c r="P222" s="139">
        <v>930</v>
      </c>
      <c r="Q222" s="139">
        <v>90</v>
      </c>
      <c r="R222" s="139">
        <v>380</v>
      </c>
      <c r="S222" s="139">
        <v>120</v>
      </c>
      <c r="T222" s="139">
        <v>935</v>
      </c>
      <c r="U222" s="139">
        <v>732</v>
      </c>
      <c r="V222" s="139">
        <v>4.5</v>
      </c>
      <c r="W222" s="139">
        <v>286</v>
      </c>
      <c r="X222" s="139"/>
      <c r="Y222" s="139"/>
      <c r="Z222" s="139">
        <v>32</v>
      </c>
      <c r="AA222" s="139"/>
      <c r="AB222" s="139"/>
      <c r="AC222" s="139"/>
      <c r="AD222" s="139"/>
      <c r="AE222" s="139"/>
      <c r="AF222" s="139">
        <v>302</v>
      </c>
      <c r="AG222" s="5" t="b">
        <f t="shared" si="38"/>
        <v>0</v>
      </c>
      <c r="AH222" s="5">
        <v>16</v>
      </c>
      <c r="AI222" s="5">
        <f t="shared" si="39"/>
        <v>1</v>
      </c>
      <c r="AJ222" s="5" t="b">
        <f>AND(A222&gt;=zakresy_produkcyjne!B$2,A222&lt;=zakresy_produkcyjne!B$3)</f>
        <v>1</v>
      </c>
      <c r="AK222" s="5" t="b">
        <f>AND(B222&gt;=zakresy_produkcyjne!C$2,B222&lt;=zakresy_produkcyjne!C$3)</f>
        <v>1</v>
      </c>
      <c r="AL222" s="5" t="b">
        <f>AND(D222&gt;=zakresy_produkcyjne!D$2,D222&lt;=zakresy_produkcyjne!D$3)</f>
        <v>1</v>
      </c>
      <c r="AM222" s="5" t="b">
        <f>AND(E222&gt;=zakresy_produkcyjne!E$2,E222&lt;=zakresy_produkcyjne!E$3)</f>
        <v>1</v>
      </c>
      <c r="AN222" s="5" t="b">
        <f>AND(F222&gt;=zakresy_produkcyjne!F$2,F222&lt;=zakresy_produkcyjne!F$3)</f>
        <v>0</v>
      </c>
      <c r="AO222" s="5" t="b">
        <f>AND(G222&gt;=zakresy_produkcyjne!G$2,G222&lt;=zakresy_produkcyjne!G$3)</f>
        <v>1</v>
      </c>
      <c r="AP222" s="5" t="b">
        <f>AND(H222&gt;=zakresy_produkcyjne!H$2,H222&lt;=zakresy_produkcyjne!H$3)</f>
        <v>1</v>
      </c>
      <c r="AQ222" s="5" t="b">
        <f>AND(P222&gt;=zakresy_produkcyjne!I$2,P222&lt;=zakresy_produkcyjne!I$3)</f>
        <v>1</v>
      </c>
      <c r="AR222" s="5" t="b">
        <f>AND(Q222&gt;=zakresy_produkcyjne!J$2,Q222&lt;=zakresy_produkcyjne!J$3)</f>
        <v>1</v>
      </c>
      <c r="AS222" s="5" t="b">
        <f>AND(R222&gt;=zakresy_produkcyjne!K$2,R222&lt;=zakresy_produkcyjne!K$3)</f>
        <v>1</v>
      </c>
      <c r="AT222" s="5" t="b">
        <f>AND(S222&gt;=zakresy_produkcyjne!L$2,S222&lt;=zakresy_produkcyjne!L$3)</f>
        <v>1</v>
      </c>
      <c r="AU222" s="5" t="b">
        <f t="shared" si="40"/>
        <v>0</v>
      </c>
      <c r="AV222" s="5" t="b">
        <f t="shared" si="41"/>
        <v>1</v>
      </c>
      <c r="AW222" s="5" t="b">
        <f t="shared" si="42"/>
        <v>0</v>
      </c>
      <c r="AX222" s="5">
        <f>AJ222*zakresy_produkcyjne!B$4+AK222*zakresy_produkcyjne!C$4+AL222*zakresy_produkcyjne!D$4+AM222*zakresy_produkcyjne!E$4+AN222*zakresy_produkcyjne!F$4+AO222*zakresy_produkcyjne!G$4+AP222*zakresy_produkcyjne!H$4+AQ222*zakresy_produkcyjne!I$4+AR222*zakresy_produkcyjne!J$4+AS222*zakresy_produkcyjne!K$4+AT222*zakresy_produkcyjne!L$4</f>
        <v>59</v>
      </c>
      <c r="BE222" s="5">
        <v>1100</v>
      </c>
      <c r="BK222" s="5">
        <f t="shared" si="43"/>
        <v>935</v>
      </c>
      <c r="BL222" s="5">
        <f t="shared" si="44"/>
        <v>732</v>
      </c>
      <c r="BM222" s="5">
        <f t="shared" si="45"/>
        <v>4.5</v>
      </c>
      <c r="BN222" s="5">
        <f t="shared" si="46"/>
        <v>286</v>
      </c>
      <c r="BO222" s="5">
        <f t="shared" si="47"/>
        <v>0</v>
      </c>
      <c r="BP222" s="5">
        <f t="shared" si="48"/>
        <v>935</v>
      </c>
      <c r="BQ222" s="5" t="e">
        <f>IF(T222&lt;&gt;"",POWER((#REF!*R222+#REF!)-T222,2))</f>
        <v>#REF!</v>
      </c>
    </row>
    <row r="223" spans="1:69" ht="13.9" customHeight="1" x14ac:dyDescent="0.2">
      <c r="A223" s="139">
        <v>3.44</v>
      </c>
      <c r="B223" s="139">
        <v>2.56</v>
      </c>
      <c r="C223" s="139">
        <f t="shared" si="49"/>
        <v>4.293333333333333</v>
      </c>
      <c r="D223" s="139">
        <v>0.25</v>
      </c>
      <c r="E223" s="139">
        <v>0.04</v>
      </c>
      <c r="F223" s="139">
        <v>0.86</v>
      </c>
      <c r="G223" s="139">
        <v>0.71</v>
      </c>
      <c r="H223" s="139">
        <v>0.2</v>
      </c>
      <c r="I223" s="139">
        <v>1.6E-2</v>
      </c>
      <c r="J223" s="139">
        <v>0</v>
      </c>
      <c r="K223" s="139">
        <v>0</v>
      </c>
      <c r="L223" s="139">
        <v>0.03</v>
      </c>
      <c r="M223" s="139">
        <v>0</v>
      </c>
      <c r="N223" s="139">
        <v>0</v>
      </c>
      <c r="O223" s="139">
        <v>0</v>
      </c>
      <c r="P223" s="139">
        <v>930</v>
      </c>
      <c r="Q223" s="139">
        <v>90</v>
      </c>
      <c r="R223" s="139">
        <v>380</v>
      </c>
      <c r="S223" s="139">
        <v>150</v>
      </c>
      <c r="T223" s="139">
        <v>957</v>
      </c>
      <c r="U223" s="139">
        <v>693</v>
      </c>
      <c r="V223" s="139">
        <v>5.0999999999999996</v>
      </c>
      <c r="W223" s="139">
        <v>292.25</v>
      </c>
      <c r="X223" s="139"/>
      <c r="Y223" s="139"/>
      <c r="Z223" s="139">
        <v>32</v>
      </c>
      <c r="AA223" s="139"/>
      <c r="AB223" s="139"/>
      <c r="AC223" s="139"/>
      <c r="AD223" s="139"/>
      <c r="AE223" s="139"/>
      <c r="AF223" s="139">
        <v>308</v>
      </c>
      <c r="AG223" s="5" t="b">
        <f t="shared" si="38"/>
        <v>0</v>
      </c>
      <c r="AH223" s="5">
        <v>16</v>
      </c>
      <c r="AI223" s="5">
        <f t="shared" si="39"/>
        <v>1</v>
      </c>
      <c r="AJ223" s="5" t="b">
        <f>AND(A223&gt;=zakresy_produkcyjne!B$2,A223&lt;=zakresy_produkcyjne!B$3)</f>
        <v>1</v>
      </c>
      <c r="AK223" s="5" t="b">
        <f>AND(B223&gt;=zakresy_produkcyjne!C$2,B223&lt;=zakresy_produkcyjne!C$3)</f>
        <v>1</v>
      </c>
      <c r="AL223" s="5" t="b">
        <f>AND(D223&gt;=zakresy_produkcyjne!D$2,D223&lt;=zakresy_produkcyjne!D$3)</f>
        <v>1</v>
      </c>
      <c r="AM223" s="5" t="b">
        <f>AND(E223&gt;=zakresy_produkcyjne!E$2,E223&lt;=zakresy_produkcyjne!E$3)</f>
        <v>1</v>
      </c>
      <c r="AN223" s="5" t="b">
        <f>AND(F223&gt;=zakresy_produkcyjne!F$2,F223&lt;=zakresy_produkcyjne!F$3)</f>
        <v>0</v>
      </c>
      <c r="AO223" s="5" t="b">
        <f>AND(G223&gt;=zakresy_produkcyjne!G$2,G223&lt;=zakresy_produkcyjne!G$3)</f>
        <v>1</v>
      </c>
      <c r="AP223" s="5" t="b">
        <f>AND(H223&gt;=zakresy_produkcyjne!H$2,H223&lt;=zakresy_produkcyjne!H$3)</f>
        <v>1</v>
      </c>
      <c r="AQ223" s="5" t="b">
        <f>AND(P223&gt;=zakresy_produkcyjne!I$2,P223&lt;=zakresy_produkcyjne!I$3)</f>
        <v>1</v>
      </c>
      <c r="AR223" s="5" t="b">
        <f>AND(Q223&gt;=zakresy_produkcyjne!J$2,Q223&lt;=zakresy_produkcyjne!J$3)</f>
        <v>1</v>
      </c>
      <c r="AS223" s="5" t="b">
        <f>AND(R223&gt;=zakresy_produkcyjne!K$2,R223&lt;=zakresy_produkcyjne!K$3)</f>
        <v>1</v>
      </c>
      <c r="AT223" s="5" t="b">
        <f>AND(S223&gt;=zakresy_produkcyjne!L$2,S223&lt;=zakresy_produkcyjne!L$3)</f>
        <v>1</v>
      </c>
      <c r="AU223" s="5" t="b">
        <f t="shared" si="40"/>
        <v>0</v>
      </c>
      <c r="AV223" s="5" t="b">
        <f t="shared" si="41"/>
        <v>1</v>
      </c>
      <c r="AW223" s="5" t="b">
        <f t="shared" si="42"/>
        <v>0</v>
      </c>
      <c r="AX223" s="5">
        <f>AJ223*zakresy_produkcyjne!B$4+AK223*zakresy_produkcyjne!C$4+AL223*zakresy_produkcyjne!D$4+AM223*zakresy_produkcyjne!E$4+AN223*zakresy_produkcyjne!F$4+AO223*zakresy_produkcyjne!G$4+AP223*zakresy_produkcyjne!H$4+AQ223*zakresy_produkcyjne!I$4+AR223*zakresy_produkcyjne!J$4+AS223*zakresy_produkcyjne!K$4+AT223*zakresy_produkcyjne!L$4</f>
        <v>59</v>
      </c>
      <c r="BE223" s="5">
        <v>1100</v>
      </c>
      <c r="BK223" s="5">
        <f t="shared" si="43"/>
        <v>957</v>
      </c>
      <c r="BL223" s="5">
        <f t="shared" si="44"/>
        <v>693</v>
      </c>
      <c r="BM223" s="5">
        <f t="shared" si="45"/>
        <v>5.0999999999999996</v>
      </c>
      <c r="BN223" s="5">
        <f t="shared" si="46"/>
        <v>292.25</v>
      </c>
      <c r="BO223" s="5">
        <f t="shared" si="47"/>
        <v>0</v>
      </c>
      <c r="BP223" s="5">
        <f t="shared" si="48"/>
        <v>957</v>
      </c>
      <c r="BQ223" s="5" t="e">
        <f>IF(T223&lt;&gt;"",POWER((#REF!*R223+#REF!)-T223,2))</f>
        <v>#REF!</v>
      </c>
    </row>
    <row r="224" spans="1:69" ht="13.9" customHeight="1" x14ac:dyDescent="0.2">
      <c r="A224" s="140">
        <v>3.5</v>
      </c>
      <c r="B224" s="140">
        <v>2.8</v>
      </c>
      <c r="C224" s="140">
        <f t="shared" si="49"/>
        <v>4.4399999999999995</v>
      </c>
      <c r="D224" s="140">
        <v>0.3</v>
      </c>
      <c r="E224" s="140">
        <v>0.04</v>
      </c>
      <c r="F224" s="140">
        <v>0.5</v>
      </c>
      <c r="G224" s="140">
        <v>1.5</v>
      </c>
      <c r="H224" s="140">
        <v>0.3</v>
      </c>
      <c r="I224" s="140">
        <v>0.02</v>
      </c>
      <c r="J224" s="140">
        <v>0.02</v>
      </c>
      <c r="K224" s="140">
        <v>0</v>
      </c>
      <c r="L224" s="140">
        <v>0</v>
      </c>
      <c r="M224" s="140">
        <v>0</v>
      </c>
      <c r="N224" s="140">
        <v>0</v>
      </c>
      <c r="O224" s="140">
        <v>0</v>
      </c>
      <c r="P224" s="140">
        <v>850</v>
      </c>
      <c r="Q224" s="140">
        <v>30</v>
      </c>
      <c r="R224" s="140">
        <v>300</v>
      </c>
      <c r="S224" s="140">
        <v>120</v>
      </c>
      <c r="T224" s="140">
        <v>1196</v>
      </c>
      <c r="U224" s="140">
        <v>1123</v>
      </c>
      <c r="V224" s="140">
        <v>0.65</v>
      </c>
      <c r="W224" s="140"/>
      <c r="X224" s="140"/>
      <c r="Y224" s="140"/>
      <c r="Z224" s="141">
        <v>33</v>
      </c>
      <c r="AA224" s="140"/>
      <c r="AB224" s="140"/>
      <c r="AC224" s="140"/>
      <c r="AD224" s="140"/>
      <c r="AE224" s="140"/>
      <c r="AF224" s="140"/>
      <c r="AG224" s="5" t="b">
        <f t="shared" si="38"/>
        <v>0</v>
      </c>
      <c r="AH224" s="5">
        <v>75</v>
      </c>
      <c r="AI224" s="5">
        <f t="shared" si="39"/>
        <v>3</v>
      </c>
      <c r="AJ224" s="5" t="b">
        <f>AND(A224&gt;=zakresy_produkcyjne!B$2,A224&lt;=zakresy_produkcyjne!B$3)</f>
        <v>1</v>
      </c>
      <c r="AK224" s="5" t="b">
        <f>AND(B224&gt;=zakresy_produkcyjne!C$2,B224&lt;=zakresy_produkcyjne!C$3)</f>
        <v>0</v>
      </c>
      <c r="AL224" s="5" t="b">
        <f>AND(D224&gt;=zakresy_produkcyjne!D$2,D224&lt;=zakresy_produkcyjne!D$3)</f>
        <v>1</v>
      </c>
      <c r="AM224" s="5" t="b">
        <f>AND(E224&gt;=zakresy_produkcyjne!E$2,E224&lt;=zakresy_produkcyjne!E$3)</f>
        <v>1</v>
      </c>
      <c r="AN224" s="5" t="b">
        <f>AND(F224&gt;=zakresy_produkcyjne!F$2,F224&lt;=zakresy_produkcyjne!F$3)</f>
        <v>1</v>
      </c>
      <c r="AO224" s="5" t="b">
        <f>AND(G224&gt;=zakresy_produkcyjne!G$2,G224&lt;=zakresy_produkcyjne!G$3)</f>
        <v>1</v>
      </c>
      <c r="AP224" s="5" t="b">
        <f>AND(H224&gt;=zakresy_produkcyjne!H$2,H224&lt;=zakresy_produkcyjne!H$3)</f>
        <v>1</v>
      </c>
      <c r="AQ224" s="5" t="b">
        <f>AND(P224&gt;=zakresy_produkcyjne!I$2,P224&lt;=zakresy_produkcyjne!I$3)</f>
        <v>0</v>
      </c>
      <c r="AR224" s="5" t="b">
        <f>AND(Q224&gt;=zakresy_produkcyjne!J$2,Q224&lt;=zakresy_produkcyjne!J$3)</f>
        <v>0</v>
      </c>
      <c r="AS224" s="5" t="b">
        <f>AND(R224&gt;=zakresy_produkcyjne!K$2,R224&lt;=zakresy_produkcyjne!K$3)</f>
        <v>1</v>
      </c>
      <c r="AT224" s="5" t="b">
        <f>AND(S224&gt;=zakresy_produkcyjne!L$2,S224&lt;=zakresy_produkcyjne!L$3)</f>
        <v>1</v>
      </c>
      <c r="AU224" s="5" t="b">
        <f t="shared" si="40"/>
        <v>0</v>
      </c>
      <c r="AV224" s="5" t="b">
        <f t="shared" si="41"/>
        <v>0</v>
      </c>
      <c r="AW224" s="5" t="b">
        <f t="shared" si="42"/>
        <v>0</v>
      </c>
      <c r="AX224" s="5">
        <f>AJ224*zakresy_produkcyjne!B$4+AK224*zakresy_produkcyjne!C$4+AL224*zakresy_produkcyjne!D$4+AM224*zakresy_produkcyjne!E$4+AN224*zakresy_produkcyjne!F$4+AO224*zakresy_produkcyjne!G$4+AP224*zakresy_produkcyjne!H$4+AQ224*zakresy_produkcyjne!I$4+AR224*zakresy_produkcyjne!J$4+AS224*zakresy_produkcyjne!K$4+AT224*zakresy_produkcyjne!L$4</f>
        <v>46</v>
      </c>
      <c r="BK224" s="5">
        <f t="shared" si="43"/>
        <v>1196</v>
      </c>
      <c r="BL224" s="5">
        <f t="shared" si="44"/>
        <v>1123</v>
      </c>
      <c r="BM224" s="5">
        <f t="shared" si="45"/>
        <v>0.65</v>
      </c>
      <c r="BN224" s="5">
        <f t="shared" si="46"/>
        <v>0</v>
      </c>
      <c r="BO224" s="5">
        <f t="shared" si="47"/>
        <v>0</v>
      </c>
      <c r="BP224" s="5">
        <f t="shared" si="48"/>
        <v>1196</v>
      </c>
      <c r="BQ224" s="5" t="e">
        <f>IF(T224&lt;&gt;"",POWER((#REF!*R224+#REF!)-T224,2))</f>
        <v>#REF!</v>
      </c>
    </row>
    <row r="225" spans="1:69" ht="13.9" customHeight="1" x14ac:dyDescent="0.2">
      <c r="A225" s="140">
        <v>3.5</v>
      </c>
      <c r="B225" s="140">
        <v>2.8</v>
      </c>
      <c r="C225" s="140">
        <f t="shared" si="49"/>
        <v>4.4399999999999995</v>
      </c>
      <c r="D225" s="140">
        <v>0.3</v>
      </c>
      <c r="E225" s="140">
        <v>0.04</v>
      </c>
      <c r="F225" s="140">
        <v>0.5</v>
      </c>
      <c r="G225" s="140">
        <v>1.5</v>
      </c>
      <c r="H225" s="140">
        <v>0.3</v>
      </c>
      <c r="I225" s="140">
        <v>0.02</v>
      </c>
      <c r="J225" s="140">
        <v>0.02</v>
      </c>
      <c r="K225" s="140">
        <v>0</v>
      </c>
      <c r="L225" s="140">
        <v>0</v>
      </c>
      <c r="M225" s="140">
        <v>0</v>
      </c>
      <c r="N225" s="140">
        <v>0</v>
      </c>
      <c r="O225" s="140">
        <v>0</v>
      </c>
      <c r="P225" s="140">
        <v>850</v>
      </c>
      <c r="Q225" s="140">
        <v>30</v>
      </c>
      <c r="R225" s="140">
        <v>350</v>
      </c>
      <c r="S225" s="140">
        <v>120</v>
      </c>
      <c r="T225" s="140">
        <v>979</v>
      </c>
      <c r="U225" s="140">
        <v>873</v>
      </c>
      <c r="V225" s="140">
        <v>0.93</v>
      </c>
      <c r="W225" s="140"/>
      <c r="X225" s="140"/>
      <c r="Y225" s="140"/>
      <c r="Z225" s="141">
        <v>33</v>
      </c>
      <c r="AA225" s="140"/>
      <c r="AB225" s="140"/>
      <c r="AC225" s="140"/>
      <c r="AD225" s="140"/>
      <c r="AE225" s="140"/>
      <c r="AF225" s="140"/>
      <c r="AG225" s="5" t="b">
        <f t="shared" si="38"/>
        <v>0</v>
      </c>
      <c r="AH225" s="5">
        <v>75</v>
      </c>
      <c r="AI225" s="5">
        <f t="shared" si="39"/>
        <v>3</v>
      </c>
      <c r="AJ225" s="5" t="b">
        <f>AND(A225&gt;=zakresy_produkcyjne!B$2,A225&lt;=zakresy_produkcyjne!B$3)</f>
        <v>1</v>
      </c>
      <c r="AK225" s="5" t="b">
        <f>AND(B225&gt;=zakresy_produkcyjne!C$2,B225&lt;=zakresy_produkcyjne!C$3)</f>
        <v>0</v>
      </c>
      <c r="AL225" s="5" t="b">
        <f>AND(D225&gt;=zakresy_produkcyjne!D$2,D225&lt;=zakresy_produkcyjne!D$3)</f>
        <v>1</v>
      </c>
      <c r="AM225" s="5" t="b">
        <f>AND(E225&gt;=zakresy_produkcyjne!E$2,E225&lt;=zakresy_produkcyjne!E$3)</f>
        <v>1</v>
      </c>
      <c r="AN225" s="5" t="b">
        <f>AND(F225&gt;=zakresy_produkcyjne!F$2,F225&lt;=zakresy_produkcyjne!F$3)</f>
        <v>1</v>
      </c>
      <c r="AO225" s="5" t="b">
        <f>AND(G225&gt;=zakresy_produkcyjne!G$2,G225&lt;=zakresy_produkcyjne!G$3)</f>
        <v>1</v>
      </c>
      <c r="AP225" s="5" t="b">
        <f>AND(H225&gt;=zakresy_produkcyjne!H$2,H225&lt;=zakresy_produkcyjne!H$3)</f>
        <v>1</v>
      </c>
      <c r="AQ225" s="5" t="b">
        <f>AND(P225&gt;=zakresy_produkcyjne!I$2,P225&lt;=zakresy_produkcyjne!I$3)</f>
        <v>0</v>
      </c>
      <c r="AR225" s="5" t="b">
        <f>AND(Q225&gt;=zakresy_produkcyjne!J$2,Q225&lt;=zakresy_produkcyjne!J$3)</f>
        <v>0</v>
      </c>
      <c r="AS225" s="5" t="b">
        <f>AND(R225&gt;=zakresy_produkcyjne!K$2,R225&lt;=zakresy_produkcyjne!K$3)</f>
        <v>1</v>
      </c>
      <c r="AT225" s="5" t="b">
        <f>AND(S225&gt;=zakresy_produkcyjne!L$2,S225&lt;=zakresy_produkcyjne!L$3)</f>
        <v>1</v>
      </c>
      <c r="AU225" s="5" t="b">
        <f t="shared" si="40"/>
        <v>0</v>
      </c>
      <c r="AV225" s="5" t="b">
        <f t="shared" si="41"/>
        <v>0</v>
      </c>
      <c r="AW225" s="5" t="b">
        <f t="shared" si="42"/>
        <v>0</v>
      </c>
      <c r="AX225" s="5">
        <f>AJ225*zakresy_produkcyjne!B$4+AK225*zakresy_produkcyjne!C$4+AL225*zakresy_produkcyjne!D$4+AM225*zakresy_produkcyjne!E$4+AN225*zakresy_produkcyjne!F$4+AO225*zakresy_produkcyjne!G$4+AP225*zakresy_produkcyjne!H$4+AQ225*zakresy_produkcyjne!I$4+AR225*zakresy_produkcyjne!J$4+AS225*zakresy_produkcyjne!K$4+AT225*zakresy_produkcyjne!L$4</f>
        <v>46</v>
      </c>
      <c r="BK225" s="5">
        <f t="shared" si="43"/>
        <v>979</v>
      </c>
      <c r="BL225" s="5">
        <f t="shared" si="44"/>
        <v>873</v>
      </c>
      <c r="BM225" s="5">
        <f t="shared" si="45"/>
        <v>0.93</v>
      </c>
      <c r="BN225" s="5">
        <f t="shared" si="46"/>
        <v>0</v>
      </c>
      <c r="BO225" s="5">
        <f t="shared" si="47"/>
        <v>0</v>
      </c>
      <c r="BP225" s="5">
        <f t="shared" si="48"/>
        <v>979</v>
      </c>
      <c r="BQ225" s="5" t="e">
        <f>IF(T225&lt;&gt;"",POWER((#REF!*R225+#REF!)-T225,2))</f>
        <v>#REF!</v>
      </c>
    </row>
    <row r="226" spans="1:69" ht="13.9" customHeight="1" x14ac:dyDescent="0.2">
      <c r="A226" s="140">
        <v>3.5</v>
      </c>
      <c r="B226" s="140">
        <v>2.8</v>
      </c>
      <c r="C226" s="140">
        <f t="shared" si="49"/>
        <v>4.4399999999999995</v>
      </c>
      <c r="D226" s="140">
        <v>0.3</v>
      </c>
      <c r="E226" s="140">
        <v>0.04</v>
      </c>
      <c r="F226" s="140">
        <v>0.5</v>
      </c>
      <c r="G226" s="140">
        <v>1.5</v>
      </c>
      <c r="H226" s="140">
        <v>0.3</v>
      </c>
      <c r="I226" s="140">
        <v>0.02</v>
      </c>
      <c r="J226" s="140">
        <v>0.02</v>
      </c>
      <c r="K226" s="140">
        <v>0</v>
      </c>
      <c r="L226" s="140">
        <v>0</v>
      </c>
      <c r="M226" s="140">
        <v>0</v>
      </c>
      <c r="N226" s="140">
        <v>0</v>
      </c>
      <c r="O226" s="140">
        <v>0</v>
      </c>
      <c r="P226" s="140">
        <v>850</v>
      </c>
      <c r="Q226" s="140">
        <v>30</v>
      </c>
      <c r="R226" s="140">
        <v>400</v>
      </c>
      <c r="S226" s="140">
        <v>120</v>
      </c>
      <c r="T226" s="140">
        <v>911</v>
      </c>
      <c r="U226" s="140">
        <v>645</v>
      </c>
      <c r="V226" s="140">
        <v>3.47</v>
      </c>
      <c r="W226" s="140"/>
      <c r="X226" s="140"/>
      <c r="Y226" s="140"/>
      <c r="Z226" s="141">
        <v>33</v>
      </c>
      <c r="AA226" s="140"/>
      <c r="AB226" s="140"/>
      <c r="AC226" s="140"/>
      <c r="AD226" s="140"/>
      <c r="AE226" s="140"/>
      <c r="AF226" s="140"/>
      <c r="AG226" s="5" t="b">
        <f t="shared" si="38"/>
        <v>0</v>
      </c>
      <c r="AH226" s="5">
        <v>75</v>
      </c>
      <c r="AI226" s="5">
        <f t="shared" si="39"/>
        <v>3</v>
      </c>
      <c r="AJ226" s="5" t="b">
        <f>AND(A226&gt;=zakresy_produkcyjne!B$2,A226&lt;=zakresy_produkcyjne!B$3)</f>
        <v>1</v>
      </c>
      <c r="AK226" s="5" t="b">
        <f>AND(B226&gt;=zakresy_produkcyjne!C$2,B226&lt;=zakresy_produkcyjne!C$3)</f>
        <v>0</v>
      </c>
      <c r="AL226" s="5" t="b">
        <f>AND(D226&gt;=zakresy_produkcyjne!D$2,D226&lt;=zakresy_produkcyjne!D$3)</f>
        <v>1</v>
      </c>
      <c r="AM226" s="5" t="b">
        <f>AND(E226&gt;=zakresy_produkcyjne!E$2,E226&lt;=zakresy_produkcyjne!E$3)</f>
        <v>1</v>
      </c>
      <c r="AN226" s="5" t="b">
        <f>AND(F226&gt;=zakresy_produkcyjne!F$2,F226&lt;=zakresy_produkcyjne!F$3)</f>
        <v>1</v>
      </c>
      <c r="AO226" s="5" t="b">
        <f>AND(G226&gt;=zakresy_produkcyjne!G$2,G226&lt;=zakresy_produkcyjne!G$3)</f>
        <v>1</v>
      </c>
      <c r="AP226" s="5" t="b">
        <f>AND(H226&gt;=zakresy_produkcyjne!H$2,H226&lt;=zakresy_produkcyjne!H$3)</f>
        <v>1</v>
      </c>
      <c r="AQ226" s="5" t="b">
        <f>AND(P226&gt;=zakresy_produkcyjne!I$2,P226&lt;=zakresy_produkcyjne!I$3)</f>
        <v>0</v>
      </c>
      <c r="AR226" s="5" t="b">
        <f>AND(Q226&gt;=zakresy_produkcyjne!J$2,Q226&lt;=zakresy_produkcyjne!J$3)</f>
        <v>0</v>
      </c>
      <c r="AS226" s="5" t="b">
        <f>AND(R226&gt;=zakresy_produkcyjne!K$2,R226&lt;=zakresy_produkcyjne!K$3)</f>
        <v>1</v>
      </c>
      <c r="AT226" s="5" t="b">
        <f>AND(S226&gt;=zakresy_produkcyjne!L$2,S226&lt;=zakresy_produkcyjne!L$3)</f>
        <v>1</v>
      </c>
      <c r="AU226" s="5" t="b">
        <f t="shared" si="40"/>
        <v>0</v>
      </c>
      <c r="AV226" s="5" t="b">
        <f t="shared" si="41"/>
        <v>0</v>
      </c>
      <c r="AW226" s="5" t="b">
        <f t="shared" si="42"/>
        <v>0</v>
      </c>
      <c r="AX226" s="5">
        <f>AJ226*zakresy_produkcyjne!B$4+AK226*zakresy_produkcyjne!C$4+AL226*zakresy_produkcyjne!D$4+AM226*zakresy_produkcyjne!E$4+AN226*zakresy_produkcyjne!F$4+AO226*zakresy_produkcyjne!G$4+AP226*zakresy_produkcyjne!H$4+AQ226*zakresy_produkcyjne!I$4+AR226*zakresy_produkcyjne!J$4+AS226*zakresy_produkcyjne!K$4+AT226*zakresy_produkcyjne!L$4</f>
        <v>46</v>
      </c>
      <c r="BK226" s="5">
        <f t="shared" si="43"/>
        <v>911</v>
      </c>
      <c r="BL226" s="5">
        <f t="shared" si="44"/>
        <v>645</v>
      </c>
      <c r="BM226" s="5">
        <f t="shared" si="45"/>
        <v>3.47</v>
      </c>
      <c r="BN226" s="5">
        <f t="shared" si="46"/>
        <v>0</v>
      </c>
      <c r="BO226" s="5">
        <f t="shared" si="47"/>
        <v>0</v>
      </c>
      <c r="BP226" s="5">
        <f t="shared" si="48"/>
        <v>911</v>
      </c>
      <c r="BQ226" s="5" t="e">
        <f>IF(T226&lt;&gt;"",POWER((#REF!*R226+#REF!)-T226,2))</f>
        <v>#REF!</v>
      </c>
    </row>
    <row r="227" spans="1:69" ht="13.9" customHeight="1" x14ac:dyDescent="0.2">
      <c r="A227" s="140">
        <v>3.5</v>
      </c>
      <c r="B227" s="140">
        <v>2.8</v>
      </c>
      <c r="C227" s="140">
        <f t="shared" si="49"/>
        <v>4.4399999999999995</v>
      </c>
      <c r="D227" s="140">
        <v>0.3</v>
      </c>
      <c r="E227" s="140">
        <v>0.04</v>
      </c>
      <c r="F227" s="140">
        <v>0.5</v>
      </c>
      <c r="G227" s="140">
        <v>1.5</v>
      </c>
      <c r="H227" s="140">
        <v>0.3</v>
      </c>
      <c r="I227" s="140">
        <v>0.02</v>
      </c>
      <c r="J227" s="140">
        <v>0.02</v>
      </c>
      <c r="K227" s="140">
        <v>0</v>
      </c>
      <c r="L227" s="140">
        <v>0</v>
      </c>
      <c r="M227" s="140">
        <v>0</v>
      </c>
      <c r="N227" s="140">
        <v>0</v>
      </c>
      <c r="O227" s="140">
        <v>0</v>
      </c>
      <c r="P227" s="140">
        <v>900</v>
      </c>
      <c r="Q227" s="140">
        <v>30</v>
      </c>
      <c r="R227" s="140">
        <v>300</v>
      </c>
      <c r="S227" s="140">
        <v>120</v>
      </c>
      <c r="T227" s="140">
        <v>1535</v>
      </c>
      <c r="U227" s="140">
        <v>1385</v>
      </c>
      <c r="V227" s="140">
        <v>2.9</v>
      </c>
      <c r="W227" s="140"/>
      <c r="X227" s="140"/>
      <c r="Y227" s="140"/>
      <c r="Z227" s="141">
        <v>33</v>
      </c>
      <c r="AA227" s="140"/>
      <c r="AB227" s="140"/>
      <c r="AC227" s="140"/>
      <c r="AD227" s="140"/>
      <c r="AE227" s="140"/>
      <c r="AF227" s="140"/>
      <c r="AG227" s="5" t="b">
        <f t="shared" si="38"/>
        <v>0</v>
      </c>
      <c r="AH227" s="5">
        <v>75</v>
      </c>
      <c r="AI227" s="5">
        <f t="shared" si="39"/>
        <v>3</v>
      </c>
      <c r="AJ227" s="5" t="b">
        <f>AND(A227&gt;=zakresy_produkcyjne!B$2,A227&lt;=zakresy_produkcyjne!B$3)</f>
        <v>1</v>
      </c>
      <c r="AK227" s="5" t="b">
        <f>AND(B227&gt;=zakresy_produkcyjne!C$2,B227&lt;=zakresy_produkcyjne!C$3)</f>
        <v>0</v>
      </c>
      <c r="AL227" s="5" t="b">
        <f>AND(D227&gt;=zakresy_produkcyjne!D$2,D227&lt;=zakresy_produkcyjne!D$3)</f>
        <v>1</v>
      </c>
      <c r="AM227" s="5" t="b">
        <f>AND(E227&gt;=zakresy_produkcyjne!E$2,E227&lt;=zakresy_produkcyjne!E$3)</f>
        <v>1</v>
      </c>
      <c r="AN227" s="5" t="b">
        <f>AND(F227&gt;=zakresy_produkcyjne!F$2,F227&lt;=zakresy_produkcyjne!F$3)</f>
        <v>1</v>
      </c>
      <c r="AO227" s="5" t="b">
        <f>AND(G227&gt;=zakresy_produkcyjne!G$2,G227&lt;=zakresy_produkcyjne!G$3)</f>
        <v>1</v>
      </c>
      <c r="AP227" s="5" t="b">
        <f>AND(H227&gt;=zakresy_produkcyjne!H$2,H227&lt;=zakresy_produkcyjne!H$3)</f>
        <v>1</v>
      </c>
      <c r="AQ227" s="5" t="b">
        <f>AND(P227&gt;=zakresy_produkcyjne!I$2,P227&lt;=zakresy_produkcyjne!I$3)</f>
        <v>1</v>
      </c>
      <c r="AR227" s="5" t="b">
        <f>AND(Q227&gt;=zakresy_produkcyjne!J$2,Q227&lt;=zakresy_produkcyjne!J$3)</f>
        <v>0</v>
      </c>
      <c r="AS227" s="5" t="b">
        <f>AND(R227&gt;=zakresy_produkcyjne!K$2,R227&lt;=zakresy_produkcyjne!K$3)</f>
        <v>1</v>
      </c>
      <c r="AT227" s="5" t="b">
        <f>AND(S227&gt;=zakresy_produkcyjne!L$2,S227&lt;=zakresy_produkcyjne!L$3)</f>
        <v>1</v>
      </c>
      <c r="AU227" s="5" t="b">
        <f t="shared" si="40"/>
        <v>0</v>
      </c>
      <c r="AV227" s="5" t="b">
        <f t="shared" si="41"/>
        <v>0</v>
      </c>
      <c r="AW227" s="5" t="b">
        <f t="shared" si="42"/>
        <v>0</v>
      </c>
      <c r="AX227" s="5">
        <f>AJ227*zakresy_produkcyjne!B$4+AK227*zakresy_produkcyjne!C$4+AL227*zakresy_produkcyjne!D$4+AM227*zakresy_produkcyjne!E$4+AN227*zakresy_produkcyjne!F$4+AO227*zakresy_produkcyjne!G$4+AP227*zakresy_produkcyjne!H$4+AQ227*zakresy_produkcyjne!I$4+AR227*zakresy_produkcyjne!J$4+AS227*zakresy_produkcyjne!K$4+AT227*zakresy_produkcyjne!L$4</f>
        <v>55</v>
      </c>
      <c r="BK227" s="5">
        <f t="shared" si="43"/>
        <v>1535</v>
      </c>
      <c r="BL227" s="5">
        <f t="shared" si="44"/>
        <v>1385</v>
      </c>
      <c r="BM227" s="5">
        <f t="shared" si="45"/>
        <v>2.9</v>
      </c>
      <c r="BN227" s="5">
        <f t="shared" si="46"/>
        <v>0</v>
      </c>
      <c r="BO227" s="5">
        <f t="shared" si="47"/>
        <v>0</v>
      </c>
      <c r="BP227" s="5">
        <f t="shared" si="48"/>
        <v>1535</v>
      </c>
      <c r="BQ227" s="5" t="e">
        <f>IF(T227&lt;&gt;"",POWER((#REF!*R227+#REF!)-T227,2))</f>
        <v>#REF!</v>
      </c>
    </row>
    <row r="228" spans="1:69" ht="13.9" customHeight="1" x14ac:dyDescent="0.2">
      <c r="A228" s="140">
        <v>3.5</v>
      </c>
      <c r="B228" s="140">
        <v>2.8</v>
      </c>
      <c r="C228" s="140">
        <f t="shared" si="49"/>
        <v>4.4399999999999995</v>
      </c>
      <c r="D228" s="140">
        <v>0.3</v>
      </c>
      <c r="E228" s="140">
        <v>0.04</v>
      </c>
      <c r="F228" s="140">
        <v>0.5</v>
      </c>
      <c r="G228" s="140">
        <v>1.5</v>
      </c>
      <c r="H228" s="140">
        <v>0.3</v>
      </c>
      <c r="I228" s="140">
        <v>0.02</v>
      </c>
      <c r="J228" s="140">
        <v>0.02</v>
      </c>
      <c r="K228" s="140">
        <v>0</v>
      </c>
      <c r="L228" s="140">
        <v>0</v>
      </c>
      <c r="M228" s="140">
        <v>0</v>
      </c>
      <c r="N228" s="140">
        <v>0</v>
      </c>
      <c r="O228" s="140">
        <v>0</v>
      </c>
      <c r="P228" s="140">
        <v>900</v>
      </c>
      <c r="Q228" s="140">
        <v>30</v>
      </c>
      <c r="R228" s="140">
        <v>350</v>
      </c>
      <c r="S228" s="140">
        <v>120</v>
      </c>
      <c r="T228" s="140">
        <v>1303</v>
      </c>
      <c r="U228" s="140">
        <v>1100</v>
      </c>
      <c r="V228" s="140">
        <v>7.2</v>
      </c>
      <c r="W228" s="140"/>
      <c r="X228" s="140"/>
      <c r="Y228" s="140"/>
      <c r="Z228" s="141">
        <v>33</v>
      </c>
      <c r="AA228" s="140"/>
      <c r="AB228" s="140"/>
      <c r="AC228" s="140"/>
      <c r="AD228" s="140"/>
      <c r="AE228" s="140"/>
      <c r="AF228" s="140"/>
      <c r="AG228" s="5" t="b">
        <f t="shared" si="38"/>
        <v>0</v>
      </c>
      <c r="AH228" s="5">
        <v>75</v>
      </c>
      <c r="AI228" s="5">
        <f t="shared" si="39"/>
        <v>3</v>
      </c>
      <c r="AJ228" s="5" t="b">
        <f>AND(A228&gt;=zakresy_produkcyjne!B$2,A228&lt;=zakresy_produkcyjne!B$3)</f>
        <v>1</v>
      </c>
      <c r="AK228" s="5" t="b">
        <f>AND(B228&gt;=zakresy_produkcyjne!C$2,B228&lt;=zakresy_produkcyjne!C$3)</f>
        <v>0</v>
      </c>
      <c r="AL228" s="5" t="b">
        <f>AND(D228&gt;=zakresy_produkcyjne!D$2,D228&lt;=zakresy_produkcyjne!D$3)</f>
        <v>1</v>
      </c>
      <c r="AM228" s="5" t="b">
        <f>AND(E228&gt;=zakresy_produkcyjne!E$2,E228&lt;=zakresy_produkcyjne!E$3)</f>
        <v>1</v>
      </c>
      <c r="AN228" s="5" t="b">
        <f>AND(F228&gt;=zakresy_produkcyjne!F$2,F228&lt;=zakresy_produkcyjne!F$3)</f>
        <v>1</v>
      </c>
      <c r="AO228" s="5" t="b">
        <f>AND(G228&gt;=zakresy_produkcyjne!G$2,G228&lt;=zakresy_produkcyjne!G$3)</f>
        <v>1</v>
      </c>
      <c r="AP228" s="5" t="b">
        <f>AND(H228&gt;=zakresy_produkcyjne!H$2,H228&lt;=zakresy_produkcyjne!H$3)</f>
        <v>1</v>
      </c>
      <c r="AQ228" s="5" t="b">
        <f>AND(P228&gt;=zakresy_produkcyjne!I$2,P228&lt;=zakresy_produkcyjne!I$3)</f>
        <v>1</v>
      </c>
      <c r="AR228" s="5" t="b">
        <f>AND(Q228&gt;=zakresy_produkcyjne!J$2,Q228&lt;=zakresy_produkcyjne!J$3)</f>
        <v>0</v>
      </c>
      <c r="AS228" s="5" t="b">
        <f>AND(R228&gt;=zakresy_produkcyjne!K$2,R228&lt;=zakresy_produkcyjne!K$3)</f>
        <v>1</v>
      </c>
      <c r="AT228" s="5" t="b">
        <f>AND(S228&gt;=zakresy_produkcyjne!L$2,S228&lt;=zakresy_produkcyjne!L$3)</f>
        <v>1</v>
      </c>
      <c r="AU228" s="5" t="b">
        <f t="shared" si="40"/>
        <v>0</v>
      </c>
      <c r="AV228" s="5" t="b">
        <f t="shared" si="41"/>
        <v>0</v>
      </c>
      <c r="AW228" s="5" t="b">
        <f t="shared" si="42"/>
        <v>0</v>
      </c>
      <c r="AX228" s="5">
        <f>AJ228*zakresy_produkcyjne!B$4+AK228*zakresy_produkcyjne!C$4+AL228*zakresy_produkcyjne!D$4+AM228*zakresy_produkcyjne!E$4+AN228*zakresy_produkcyjne!F$4+AO228*zakresy_produkcyjne!G$4+AP228*zakresy_produkcyjne!H$4+AQ228*zakresy_produkcyjne!I$4+AR228*zakresy_produkcyjne!J$4+AS228*zakresy_produkcyjne!K$4+AT228*zakresy_produkcyjne!L$4</f>
        <v>55</v>
      </c>
      <c r="BK228" s="5">
        <f t="shared" si="43"/>
        <v>1303</v>
      </c>
      <c r="BL228" s="5">
        <f t="shared" si="44"/>
        <v>1100</v>
      </c>
      <c r="BM228" s="5">
        <f t="shared" si="45"/>
        <v>7.2</v>
      </c>
      <c r="BN228" s="5">
        <f t="shared" si="46"/>
        <v>0</v>
      </c>
      <c r="BO228" s="5">
        <f t="shared" si="47"/>
        <v>0</v>
      </c>
      <c r="BP228" s="5">
        <f t="shared" si="48"/>
        <v>1303</v>
      </c>
      <c r="BQ228" s="5" t="e">
        <f>IF(T228&lt;&gt;"",POWER((#REF!*R228+#REF!)-T228,2))</f>
        <v>#REF!</v>
      </c>
    </row>
    <row r="229" spans="1:69" ht="13.9" customHeight="1" x14ac:dyDescent="0.2">
      <c r="A229" s="140">
        <v>3.5</v>
      </c>
      <c r="B229" s="140">
        <v>2.8</v>
      </c>
      <c r="C229" s="140">
        <f t="shared" si="49"/>
        <v>4.4399999999999995</v>
      </c>
      <c r="D229" s="140">
        <v>0.3</v>
      </c>
      <c r="E229" s="140">
        <v>0.04</v>
      </c>
      <c r="F229" s="140">
        <v>0.5</v>
      </c>
      <c r="G229" s="140">
        <v>1.5</v>
      </c>
      <c r="H229" s="140">
        <v>0.3</v>
      </c>
      <c r="I229" s="140">
        <v>0.02</v>
      </c>
      <c r="J229" s="140">
        <v>0.02</v>
      </c>
      <c r="K229" s="140">
        <v>0</v>
      </c>
      <c r="L229" s="140">
        <v>0</v>
      </c>
      <c r="M229" s="140">
        <v>0</v>
      </c>
      <c r="N229" s="140">
        <v>0</v>
      </c>
      <c r="O229" s="140">
        <v>0</v>
      </c>
      <c r="P229" s="140">
        <v>900</v>
      </c>
      <c r="Q229" s="140">
        <v>30</v>
      </c>
      <c r="R229" s="140">
        <v>400</v>
      </c>
      <c r="S229" s="140">
        <v>120</v>
      </c>
      <c r="T229" s="140">
        <v>712</v>
      </c>
      <c r="U229" s="140">
        <v>510</v>
      </c>
      <c r="V229" s="140">
        <v>11.8</v>
      </c>
      <c r="W229" s="140"/>
      <c r="X229" s="140"/>
      <c r="Y229" s="140"/>
      <c r="Z229" s="141">
        <v>33</v>
      </c>
      <c r="AA229" s="140"/>
      <c r="AB229" s="140"/>
      <c r="AC229" s="140"/>
      <c r="AD229" s="140"/>
      <c r="AE229" s="140"/>
      <c r="AF229" s="140"/>
      <c r="AG229" s="5" t="b">
        <f t="shared" si="38"/>
        <v>0</v>
      </c>
      <c r="AH229" s="5">
        <v>75</v>
      </c>
      <c r="AI229" s="5">
        <f t="shared" si="39"/>
        <v>3</v>
      </c>
      <c r="AJ229" s="5" t="b">
        <f>AND(A229&gt;=zakresy_produkcyjne!B$2,A229&lt;=zakresy_produkcyjne!B$3)</f>
        <v>1</v>
      </c>
      <c r="AK229" s="5" t="b">
        <f>AND(B229&gt;=zakresy_produkcyjne!C$2,B229&lt;=zakresy_produkcyjne!C$3)</f>
        <v>0</v>
      </c>
      <c r="AL229" s="5" t="b">
        <f>AND(D229&gt;=zakresy_produkcyjne!D$2,D229&lt;=zakresy_produkcyjne!D$3)</f>
        <v>1</v>
      </c>
      <c r="AM229" s="5" t="b">
        <f>AND(E229&gt;=zakresy_produkcyjne!E$2,E229&lt;=zakresy_produkcyjne!E$3)</f>
        <v>1</v>
      </c>
      <c r="AN229" s="5" t="b">
        <f>AND(F229&gt;=zakresy_produkcyjne!F$2,F229&lt;=zakresy_produkcyjne!F$3)</f>
        <v>1</v>
      </c>
      <c r="AO229" s="5" t="b">
        <f>AND(G229&gt;=zakresy_produkcyjne!G$2,G229&lt;=zakresy_produkcyjne!G$3)</f>
        <v>1</v>
      </c>
      <c r="AP229" s="5" t="b">
        <f>AND(H229&gt;=zakresy_produkcyjne!H$2,H229&lt;=zakresy_produkcyjne!H$3)</f>
        <v>1</v>
      </c>
      <c r="AQ229" s="5" t="b">
        <f>AND(P229&gt;=zakresy_produkcyjne!I$2,P229&lt;=zakresy_produkcyjne!I$3)</f>
        <v>1</v>
      </c>
      <c r="AR229" s="5" t="b">
        <f>AND(Q229&gt;=zakresy_produkcyjne!J$2,Q229&lt;=zakresy_produkcyjne!J$3)</f>
        <v>0</v>
      </c>
      <c r="AS229" s="5" t="b">
        <f>AND(R229&gt;=zakresy_produkcyjne!K$2,R229&lt;=zakresy_produkcyjne!K$3)</f>
        <v>1</v>
      </c>
      <c r="AT229" s="5" t="b">
        <f>AND(S229&gt;=zakresy_produkcyjne!L$2,S229&lt;=zakresy_produkcyjne!L$3)</f>
        <v>1</v>
      </c>
      <c r="AU229" s="5" t="b">
        <f t="shared" si="40"/>
        <v>0</v>
      </c>
      <c r="AV229" s="5" t="b">
        <f t="shared" si="41"/>
        <v>0</v>
      </c>
      <c r="AW229" s="5" t="b">
        <f t="shared" si="42"/>
        <v>0</v>
      </c>
      <c r="AX229" s="5">
        <f>AJ229*zakresy_produkcyjne!B$4+AK229*zakresy_produkcyjne!C$4+AL229*zakresy_produkcyjne!D$4+AM229*zakresy_produkcyjne!E$4+AN229*zakresy_produkcyjne!F$4+AO229*zakresy_produkcyjne!G$4+AP229*zakresy_produkcyjne!H$4+AQ229*zakresy_produkcyjne!I$4+AR229*zakresy_produkcyjne!J$4+AS229*zakresy_produkcyjne!K$4+AT229*zakresy_produkcyjne!L$4</f>
        <v>55</v>
      </c>
      <c r="BK229" s="5">
        <f t="shared" si="43"/>
        <v>712</v>
      </c>
      <c r="BL229" s="5">
        <f t="shared" si="44"/>
        <v>510</v>
      </c>
      <c r="BM229" s="5">
        <f t="shared" si="45"/>
        <v>11.8</v>
      </c>
      <c r="BN229" s="5">
        <f t="shared" si="46"/>
        <v>0</v>
      </c>
      <c r="BO229" s="5">
        <f t="shared" si="47"/>
        <v>0</v>
      </c>
      <c r="BP229" s="5">
        <f t="shared" si="48"/>
        <v>712</v>
      </c>
      <c r="BQ229" s="5" t="e">
        <f>IF(T229&lt;&gt;"",POWER((#REF!*R229+#REF!)-T229,2))</f>
        <v>#REF!</v>
      </c>
    </row>
    <row r="230" spans="1:69" ht="13.9" customHeight="1" x14ac:dyDescent="0.2">
      <c r="A230" s="140">
        <v>3.5</v>
      </c>
      <c r="B230" s="140">
        <v>2.8</v>
      </c>
      <c r="C230" s="140">
        <f t="shared" si="49"/>
        <v>4.4399999999999995</v>
      </c>
      <c r="D230" s="140">
        <v>0.3</v>
      </c>
      <c r="E230" s="140">
        <v>0.04</v>
      </c>
      <c r="F230" s="140">
        <v>0.5</v>
      </c>
      <c r="G230" s="140">
        <v>1.5</v>
      </c>
      <c r="H230" s="140">
        <v>0.3</v>
      </c>
      <c r="I230" s="140">
        <v>0.02</v>
      </c>
      <c r="J230" s="140">
        <v>0.02</v>
      </c>
      <c r="K230" s="140">
        <v>0</v>
      </c>
      <c r="L230" s="140">
        <v>0</v>
      </c>
      <c r="M230" s="140">
        <v>0</v>
      </c>
      <c r="N230" s="140">
        <v>0</v>
      </c>
      <c r="O230" s="140">
        <v>0</v>
      </c>
      <c r="P230" s="140">
        <v>950</v>
      </c>
      <c r="Q230" s="140">
        <v>30</v>
      </c>
      <c r="R230" s="140">
        <v>300</v>
      </c>
      <c r="S230" s="140">
        <v>120</v>
      </c>
      <c r="T230" s="140">
        <v>1166</v>
      </c>
      <c r="U230" s="140">
        <v>1099</v>
      </c>
      <c r="V230" s="140">
        <v>0.7</v>
      </c>
      <c r="W230" s="140"/>
      <c r="X230" s="140"/>
      <c r="Y230" s="140"/>
      <c r="Z230" s="141">
        <v>33</v>
      </c>
      <c r="AA230" s="140"/>
      <c r="AB230" s="140"/>
      <c r="AC230" s="140"/>
      <c r="AD230" s="140"/>
      <c r="AE230" s="140"/>
      <c r="AF230" s="140"/>
      <c r="AG230" s="5" t="b">
        <f t="shared" si="38"/>
        <v>0</v>
      </c>
      <c r="AH230" s="5">
        <v>75</v>
      </c>
      <c r="AI230" s="5">
        <f t="shared" si="39"/>
        <v>3</v>
      </c>
      <c r="AJ230" s="5" t="b">
        <f>AND(A230&gt;=zakresy_produkcyjne!B$2,A230&lt;=zakresy_produkcyjne!B$3)</f>
        <v>1</v>
      </c>
      <c r="AK230" s="5" t="b">
        <f>AND(B230&gt;=zakresy_produkcyjne!C$2,B230&lt;=zakresy_produkcyjne!C$3)</f>
        <v>0</v>
      </c>
      <c r="AL230" s="5" t="b">
        <f>AND(D230&gt;=zakresy_produkcyjne!D$2,D230&lt;=zakresy_produkcyjne!D$3)</f>
        <v>1</v>
      </c>
      <c r="AM230" s="5" t="b">
        <f>AND(E230&gt;=zakresy_produkcyjne!E$2,E230&lt;=zakresy_produkcyjne!E$3)</f>
        <v>1</v>
      </c>
      <c r="AN230" s="5" t="b">
        <f>AND(F230&gt;=zakresy_produkcyjne!F$2,F230&lt;=zakresy_produkcyjne!F$3)</f>
        <v>1</v>
      </c>
      <c r="AO230" s="5" t="b">
        <f>AND(G230&gt;=zakresy_produkcyjne!G$2,G230&lt;=zakresy_produkcyjne!G$3)</f>
        <v>1</v>
      </c>
      <c r="AP230" s="5" t="b">
        <f>AND(H230&gt;=zakresy_produkcyjne!H$2,H230&lt;=zakresy_produkcyjne!H$3)</f>
        <v>1</v>
      </c>
      <c r="AQ230" s="5" t="b">
        <f>AND(P230&gt;=zakresy_produkcyjne!I$2,P230&lt;=zakresy_produkcyjne!I$3)</f>
        <v>1</v>
      </c>
      <c r="AR230" s="5" t="b">
        <f>AND(Q230&gt;=zakresy_produkcyjne!J$2,Q230&lt;=zakresy_produkcyjne!J$3)</f>
        <v>0</v>
      </c>
      <c r="AS230" s="5" t="b">
        <f>AND(R230&gt;=zakresy_produkcyjne!K$2,R230&lt;=zakresy_produkcyjne!K$3)</f>
        <v>1</v>
      </c>
      <c r="AT230" s="5" t="b">
        <f>AND(S230&gt;=zakresy_produkcyjne!L$2,S230&lt;=zakresy_produkcyjne!L$3)</f>
        <v>1</v>
      </c>
      <c r="AU230" s="5" t="b">
        <f t="shared" si="40"/>
        <v>0</v>
      </c>
      <c r="AV230" s="5" t="b">
        <f t="shared" si="41"/>
        <v>0</v>
      </c>
      <c r="AW230" s="5" t="b">
        <f t="shared" si="42"/>
        <v>0</v>
      </c>
      <c r="AX230" s="5">
        <f>AJ230*zakresy_produkcyjne!B$4+AK230*zakresy_produkcyjne!C$4+AL230*zakresy_produkcyjne!D$4+AM230*zakresy_produkcyjne!E$4+AN230*zakresy_produkcyjne!F$4+AO230*zakresy_produkcyjne!G$4+AP230*zakresy_produkcyjne!H$4+AQ230*zakresy_produkcyjne!I$4+AR230*zakresy_produkcyjne!J$4+AS230*zakresy_produkcyjne!K$4+AT230*zakresy_produkcyjne!L$4</f>
        <v>55</v>
      </c>
      <c r="BK230" s="5">
        <f t="shared" si="43"/>
        <v>1166</v>
      </c>
      <c r="BL230" s="5">
        <f t="shared" si="44"/>
        <v>1099</v>
      </c>
      <c r="BM230" s="5">
        <f t="shared" si="45"/>
        <v>0.7</v>
      </c>
      <c r="BN230" s="5">
        <f t="shared" si="46"/>
        <v>0</v>
      </c>
      <c r="BO230" s="5">
        <f t="shared" si="47"/>
        <v>0</v>
      </c>
      <c r="BP230" s="5">
        <f t="shared" si="48"/>
        <v>1166</v>
      </c>
      <c r="BQ230" s="5" t="e">
        <f>IF(T230&lt;&gt;"",POWER((#REF!*R230+#REF!)-T230,2))</f>
        <v>#REF!</v>
      </c>
    </row>
    <row r="231" spans="1:69" ht="13.9" customHeight="1" x14ac:dyDescent="0.2">
      <c r="A231" s="140">
        <v>3.5</v>
      </c>
      <c r="B231" s="140">
        <v>2.8</v>
      </c>
      <c r="C231" s="140">
        <f t="shared" si="49"/>
        <v>4.4399999999999995</v>
      </c>
      <c r="D231" s="140">
        <v>0.3</v>
      </c>
      <c r="E231" s="140">
        <v>0.04</v>
      </c>
      <c r="F231" s="140">
        <v>0.5</v>
      </c>
      <c r="G231" s="140">
        <v>1.5</v>
      </c>
      <c r="H231" s="140">
        <v>0.3</v>
      </c>
      <c r="I231" s="140">
        <v>0.02</v>
      </c>
      <c r="J231" s="140">
        <v>0.02</v>
      </c>
      <c r="K231" s="140">
        <v>0</v>
      </c>
      <c r="L231" s="140">
        <v>0</v>
      </c>
      <c r="M231" s="140">
        <v>0</v>
      </c>
      <c r="N231" s="140">
        <v>0</v>
      </c>
      <c r="O231" s="140">
        <v>0</v>
      </c>
      <c r="P231" s="140">
        <v>950</v>
      </c>
      <c r="Q231" s="140">
        <v>30</v>
      </c>
      <c r="R231" s="140">
        <v>350</v>
      </c>
      <c r="S231" s="140">
        <v>120</v>
      </c>
      <c r="T231" s="140">
        <v>964</v>
      </c>
      <c r="U231" s="140">
        <v>537</v>
      </c>
      <c r="V231" s="140">
        <v>3.96</v>
      </c>
      <c r="W231" s="140"/>
      <c r="X231" s="140"/>
      <c r="Y231" s="140"/>
      <c r="Z231" s="141">
        <v>33</v>
      </c>
      <c r="AA231" s="140"/>
      <c r="AB231" s="140"/>
      <c r="AC231" s="140"/>
      <c r="AD231" s="140"/>
      <c r="AE231" s="140"/>
      <c r="AF231" s="140"/>
      <c r="AG231" s="5" t="b">
        <f t="shared" si="38"/>
        <v>0</v>
      </c>
      <c r="AH231" s="5">
        <v>75</v>
      </c>
      <c r="AI231" s="5">
        <f t="shared" si="39"/>
        <v>3</v>
      </c>
      <c r="AJ231" s="5" t="b">
        <f>AND(A231&gt;=zakresy_produkcyjne!B$2,A231&lt;=zakresy_produkcyjne!B$3)</f>
        <v>1</v>
      </c>
      <c r="AK231" s="5" t="b">
        <f>AND(B231&gt;=zakresy_produkcyjne!C$2,B231&lt;=zakresy_produkcyjne!C$3)</f>
        <v>0</v>
      </c>
      <c r="AL231" s="5" t="b">
        <f>AND(D231&gt;=zakresy_produkcyjne!D$2,D231&lt;=zakresy_produkcyjne!D$3)</f>
        <v>1</v>
      </c>
      <c r="AM231" s="5" t="b">
        <f>AND(E231&gt;=zakresy_produkcyjne!E$2,E231&lt;=zakresy_produkcyjne!E$3)</f>
        <v>1</v>
      </c>
      <c r="AN231" s="5" t="b">
        <f>AND(F231&gt;=zakresy_produkcyjne!F$2,F231&lt;=zakresy_produkcyjne!F$3)</f>
        <v>1</v>
      </c>
      <c r="AO231" s="5" t="b">
        <f>AND(G231&gt;=zakresy_produkcyjne!G$2,G231&lt;=zakresy_produkcyjne!G$3)</f>
        <v>1</v>
      </c>
      <c r="AP231" s="5" t="b">
        <f>AND(H231&gt;=zakresy_produkcyjne!H$2,H231&lt;=zakresy_produkcyjne!H$3)</f>
        <v>1</v>
      </c>
      <c r="AQ231" s="5" t="b">
        <f>AND(P231&gt;=zakresy_produkcyjne!I$2,P231&lt;=zakresy_produkcyjne!I$3)</f>
        <v>1</v>
      </c>
      <c r="AR231" s="5" t="b">
        <f>AND(Q231&gt;=zakresy_produkcyjne!J$2,Q231&lt;=zakresy_produkcyjne!J$3)</f>
        <v>0</v>
      </c>
      <c r="AS231" s="5" t="b">
        <f>AND(R231&gt;=zakresy_produkcyjne!K$2,R231&lt;=zakresy_produkcyjne!K$3)</f>
        <v>1</v>
      </c>
      <c r="AT231" s="5" t="b">
        <f>AND(S231&gt;=zakresy_produkcyjne!L$2,S231&lt;=zakresy_produkcyjne!L$3)</f>
        <v>1</v>
      </c>
      <c r="AU231" s="5" t="b">
        <f t="shared" si="40"/>
        <v>0</v>
      </c>
      <c r="AV231" s="5" t="b">
        <f t="shared" si="41"/>
        <v>0</v>
      </c>
      <c r="AW231" s="5" t="b">
        <f t="shared" si="42"/>
        <v>0</v>
      </c>
      <c r="AX231" s="5">
        <f>AJ231*zakresy_produkcyjne!B$4+AK231*zakresy_produkcyjne!C$4+AL231*zakresy_produkcyjne!D$4+AM231*zakresy_produkcyjne!E$4+AN231*zakresy_produkcyjne!F$4+AO231*zakresy_produkcyjne!G$4+AP231*zakresy_produkcyjne!H$4+AQ231*zakresy_produkcyjne!I$4+AR231*zakresy_produkcyjne!J$4+AS231*zakresy_produkcyjne!K$4+AT231*zakresy_produkcyjne!L$4</f>
        <v>55</v>
      </c>
      <c r="BK231" s="5">
        <f t="shared" si="43"/>
        <v>964</v>
      </c>
      <c r="BL231" s="5">
        <f t="shared" si="44"/>
        <v>537</v>
      </c>
      <c r="BM231" s="5">
        <f t="shared" si="45"/>
        <v>3.96</v>
      </c>
      <c r="BN231" s="5">
        <f t="shared" si="46"/>
        <v>0</v>
      </c>
      <c r="BO231" s="5">
        <f t="shared" si="47"/>
        <v>0</v>
      </c>
      <c r="BP231" s="5">
        <f t="shared" si="48"/>
        <v>964</v>
      </c>
      <c r="BQ231" s="5" t="e">
        <f>IF(T231&lt;&gt;"",POWER((#REF!*R231+#REF!)-T231,2))</f>
        <v>#REF!</v>
      </c>
    </row>
    <row r="232" spans="1:69" ht="13.9" customHeight="1" x14ac:dyDescent="0.2">
      <c r="A232" s="140">
        <v>3.5</v>
      </c>
      <c r="B232" s="140">
        <v>2.8</v>
      </c>
      <c r="C232" s="140">
        <f t="shared" si="49"/>
        <v>4.4399999999999995</v>
      </c>
      <c r="D232" s="140">
        <v>0.3</v>
      </c>
      <c r="E232" s="140">
        <v>0.04</v>
      </c>
      <c r="F232" s="140">
        <v>0.5</v>
      </c>
      <c r="G232" s="140">
        <v>1.5</v>
      </c>
      <c r="H232" s="140">
        <v>0.3</v>
      </c>
      <c r="I232" s="140">
        <v>0.02</v>
      </c>
      <c r="J232" s="140">
        <v>0.02</v>
      </c>
      <c r="K232" s="140">
        <v>0</v>
      </c>
      <c r="L232" s="140">
        <v>0</v>
      </c>
      <c r="M232" s="140">
        <v>0</v>
      </c>
      <c r="N232" s="140">
        <v>0</v>
      </c>
      <c r="O232" s="140">
        <v>0</v>
      </c>
      <c r="P232" s="140">
        <v>950</v>
      </c>
      <c r="Q232" s="140">
        <v>30</v>
      </c>
      <c r="R232" s="140">
        <v>400</v>
      </c>
      <c r="S232" s="140">
        <v>120</v>
      </c>
      <c r="T232" s="140">
        <v>749</v>
      </c>
      <c r="U232" s="140">
        <v>458</v>
      </c>
      <c r="V232" s="140">
        <v>5.3</v>
      </c>
      <c r="W232" s="140"/>
      <c r="X232" s="140"/>
      <c r="Y232" s="140"/>
      <c r="Z232" s="141">
        <v>33</v>
      </c>
      <c r="AA232" s="140"/>
      <c r="AB232" s="140"/>
      <c r="AC232" s="140"/>
      <c r="AD232" s="140"/>
      <c r="AE232" s="140"/>
      <c r="AF232" s="140"/>
      <c r="AG232" s="5" t="b">
        <f t="shared" si="38"/>
        <v>0</v>
      </c>
      <c r="AH232" s="5">
        <v>75</v>
      </c>
      <c r="AI232" s="5">
        <f t="shared" si="39"/>
        <v>3</v>
      </c>
      <c r="AJ232" s="5" t="b">
        <f>AND(A232&gt;=zakresy_produkcyjne!B$2,A232&lt;=zakresy_produkcyjne!B$3)</f>
        <v>1</v>
      </c>
      <c r="AK232" s="5" t="b">
        <f>AND(B232&gt;=zakresy_produkcyjne!C$2,B232&lt;=zakresy_produkcyjne!C$3)</f>
        <v>0</v>
      </c>
      <c r="AL232" s="5" t="b">
        <f>AND(D232&gt;=zakresy_produkcyjne!D$2,D232&lt;=zakresy_produkcyjne!D$3)</f>
        <v>1</v>
      </c>
      <c r="AM232" s="5" t="b">
        <f>AND(E232&gt;=zakresy_produkcyjne!E$2,E232&lt;=zakresy_produkcyjne!E$3)</f>
        <v>1</v>
      </c>
      <c r="AN232" s="5" t="b">
        <f>AND(F232&gt;=zakresy_produkcyjne!F$2,F232&lt;=zakresy_produkcyjne!F$3)</f>
        <v>1</v>
      </c>
      <c r="AO232" s="5" t="b">
        <f>AND(G232&gt;=zakresy_produkcyjne!G$2,G232&lt;=zakresy_produkcyjne!G$3)</f>
        <v>1</v>
      </c>
      <c r="AP232" s="5" t="b">
        <f>AND(H232&gt;=zakresy_produkcyjne!H$2,H232&lt;=zakresy_produkcyjne!H$3)</f>
        <v>1</v>
      </c>
      <c r="AQ232" s="5" t="b">
        <f>AND(P232&gt;=zakresy_produkcyjne!I$2,P232&lt;=zakresy_produkcyjne!I$3)</f>
        <v>1</v>
      </c>
      <c r="AR232" s="5" t="b">
        <f>AND(Q232&gt;=zakresy_produkcyjne!J$2,Q232&lt;=zakresy_produkcyjne!J$3)</f>
        <v>0</v>
      </c>
      <c r="AS232" s="5" t="b">
        <f>AND(R232&gt;=zakresy_produkcyjne!K$2,R232&lt;=zakresy_produkcyjne!K$3)</f>
        <v>1</v>
      </c>
      <c r="AT232" s="5" t="b">
        <f>AND(S232&gt;=zakresy_produkcyjne!L$2,S232&lt;=zakresy_produkcyjne!L$3)</f>
        <v>1</v>
      </c>
      <c r="AU232" s="5" t="b">
        <f t="shared" si="40"/>
        <v>0</v>
      </c>
      <c r="AV232" s="5" t="b">
        <f t="shared" si="41"/>
        <v>0</v>
      </c>
      <c r="AW232" s="5" t="b">
        <f t="shared" si="42"/>
        <v>0</v>
      </c>
      <c r="AX232" s="5">
        <f>AJ232*zakresy_produkcyjne!B$4+AK232*zakresy_produkcyjne!C$4+AL232*zakresy_produkcyjne!D$4+AM232*zakresy_produkcyjne!E$4+AN232*zakresy_produkcyjne!F$4+AO232*zakresy_produkcyjne!G$4+AP232*zakresy_produkcyjne!H$4+AQ232*zakresy_produkcyjne!I$4+AR232*zakresy_produkcyjne!J$4+AS232*zakresy_produkcyjne!K$4+AT232*zakresy_produkcyjne!L$4</f>
        <v>55</v>
      </c>
      <c r="BK232" s="5">
        <f t="shared" si="43"/>
        <v>749</v>
      </c>
      <c r="BL232" s="5">
        <f t="shared" si="44"/>
        <v>458</v>
      </c>
      <c r="BM232" s="5">
        <f t="shared" si="45"/>
        <v>5.3</v>
      </c>
      <c r="BN232" s="5">
        <f t="shared" si="46"/>
        <v>0</v>
      </c>
      <c r="BO232" s="5">
        <f t="shared" si="47"/>
        <v>0</v>
      </c>
      <c r="BP232" s="5">
        <f t="shared" si="48"/>
        <v>749</v>
      </c>
      <c r="BQ232" s="5" t="e">
        <f>IF(T232&lt;&gt;"",POWER((#REF!*R232+#REF!)-T232,2))</f>
        <v>#REF!</v>
      </c>
    </row>
    <row r="233" spans="1:69" ht="13.9" customHeight="1" x14ac:dyDescent="0.2">
      <c r="A233" s="142">
        <v>3.21</v>
      </c>
      <c r="B233" s="142">
        <v>2.57</v>
      </c>
      <c r="C233" s="142">
        <f t="shared" si="49"/>
        <v>4.0869999999999997</v>
      </c>
      <c r="D233" s="142">
        <v>0.28000000000000003</v>
      </c>
      <c r="E233" s="142">
        <v>2.4E-2</v>
      </c>
      <c r="F233" s="142">
        <v>0</v>
      </c>
      <c r="G233" s="142">
        <v>9.8000000000000004E-2</v>
      </c>
      <c r="H233" s="142">
        <v>1.4999999999999999E-2</v>
      </c>
      <c r="I233" s="142">
        <v>0.01</v>
      </c>
      <c r="J233" s="142">
        <v>6.0999999999999999E-2</v>
      </c>
      <c r="K233" s="142">
        <v>0</v>
      </c>
      <c r="L233" s="142">
        <v>3.5999999999999997E-2</v>
      </c>
      <c r="M233" s="142">
        <v>0</v>
      </c>
      <c r="N233" s="142">
        <v>0</v>
      </c>
      <c r="O233" s="142">
        <v>0</v>
      </c>
      <c r="P233" s="142">
        <v>830</v>
      </c>
      <c r="Q233" s="142">
        <v>60</v>
      </c>
      <c r="R233" s="142">
        <v>400</v>
      </c>
      <c r="S233" s="142">
        <v>30</v>
      </c>
      <c r="T233" s="142">
        <v>813</v>
      </c>
      <c r="U233" s="143"/>
      <c r="V233" s="142">
        <v>7.2</v>
      </c>
      <c r="W233" s="142">
        <v>247</v>
      </c>
      <c r="X233" s="142"/>
      <c r="Y233" s="142">
        <v>228</v>
      </c>
      <c r="Z233" s="142">
        <v>35</v>
      </c>
      <c r="AA233" s="142"/>
      <c r="AB233" s="142"/>
      <c r="AC233" s="142"/>
      <c r="AD233" s="142"/>
      <c r="AE233" s="142"/>
      <c r="AF233" s="142">
        <v>260</v>
      </c>
      <c r="AG233" s="5" t="b">
        <f t="shared" si="38"/>
        <v>0</v>
      </c>
      <c r="AH233" s="5">
        <v>25</v>
      </c>
      <c r="AI233" s="5">
        <f t="shared" si="39"/>
        <v>1</v>
      </c>
      <c r="AJ233" s="5" t="b">
        <f>AND(A233&gt;=zakresy_produkcyjne!B$2,A233&lt;=zakresy_produkcyjne!B$3)</f>
        <v>1</v>
      </c>
      <c r="AK233" s="5" t="b">
        <f>AND(B233&gt;=zakresy_produkcyjne!C$2,B233&lt;=zakresy_produkcyjne!C$3)</f>
        <v>1</v>
      </c>
      <c r="AL233" s="5" t="b">
        <f>AND(D233&gt;=zakresy_produkcyjne!D$2,D233&lt;=zakresy_produkcyjne!D$3)</f>
        <v>1</v>
      </c>
      <c r="AM233" s="5" t="b">
        <f>AND(E233&gt;=zakresy_produkcyjne!E$2,E233&lt;=zakresy_produkcyjne!E$3)</f>
        <v>0</v>
      </c>
      <c r="AN233" s="5" t="b">
        <f>AND(F233&gt;=zakresy_produkcyjne!F$2,F233&lt;=zakresy_produkcyjne!F$3)</f>
        <v>1</v>
      </c>
      <c r="AO233" s="5" t="b">
        <f>AND(G233&gt;=zakresy_produkcyjne!G$2,G233&lt;=zakresy_produkcyjne!G$3)</f>
        <v>1</v>
      </c>
      <c r="AP233" s="5" t="b">
        <f>AND(H233&gt;=zakresy_produkcyjne!H$2,H233&lt;=zakresy_produkcyjne!H$3)</f>
        <v>1</v>
      </c>
      <c r="AQ233" s="5" t="b">
        <f>AND(P233&gt;=zakresy_produkcyjne!I$2,P233&lt;=zakresy_produkcyjne!I$3)</f>
        <v>0</v>
      </c>
      <c r="AR233" s="5" t="b">
        <f>AND(Q233&gt;=zakresy_produkcyjne!J$2,Q233&lt;=zakresy_produkcyjne!J$3)</f>
        <v>1</v>
      </c>
      <c r="AS233" s="5" t="b">
        <f>AND(R233&gt;=zakresy_produkcyjne!K$2,R233&lt;=zakresy_produkcyjne!K$3)</f>
        <v>1</v>
      </c>
      <c r="AT233" s="5" t="b">
        <f>AND(S233&gt;=zakresy_produkcyjne!L$2,S233&lt;=zakresy_produkcyjne!L$3)</f>
        <v>1</v>
      </c>
      <c r="AU233" s="5" t="b">
        <f t="shared" si="40"/>
        <v>0</v>
      </c>
      <c r="AV233" s="5" t="b">
        <f t="shared" si="41"/>
        <v>0</v>
      </c>
      <c r="AW233" s="5" t="b">
        <f t="shared" si="42"/>
        <v>0</v>
      </c>
      <c r="AX233" s="5">
        <f>AJ233*zakresy_produkcyjne!B$4+AK233*zakresy_produkcyjne!C$4+AL233*zakresy_produkcyjne!D$4+AM233*zakresy_produkcyjne!E$4+AN233*zakresy_produkcyjne!F$4+AO233*zakresy_produkcyjne!G$4+AP233*zakresy_produkcyjne!H$4+AQ233*zakresy_produkcyjne!I$4+AR233*zakresy_produkcyjne!J$4+AS233*zakresy_produkcyjne!K$4+AT233*zakresy_produkcyjne!L$4</f>
        <v>55</v>
      </c>
      <c r="AZ233" s="5">
        <v>425</v>
      </c>
      <c r="BA233" s="5">
        <v>277</v>
      </c>
      <c r="BB233" s="5">
        <v>24.5</v>
      </c>
      <c r="BC233" s="5">
        <v>157</v>
      </c>
      <c r="BD233" s="5">
        <v>121</v>
      </c>
      <c r="BK233" s="5">
        <f t="shared" si="43"/>
        <v>813</v>
      </c>
      <c r="BL233" s="5">
        <f t="shared" si="44"/>
        <v>0</v>
      </c>
      <c r="BM233" s="5">
        <f t="shared" si="45"/>
        <v>7.2</v>
      </c>
      <c r="BN233" s="5">
        <f t="shared" si="46"/>
        <v>247</v>
      </c>
      <c r="BO233" s="5">
        <f t="shared" si="47"/>
        <v>228</v>
      </c>
      <c r="BP233" s="5">
        <f t="shared" si="48"/>
        <v>813</v>
      </c>
      <c r="BQ233" s="5" t="e">
        <f>IF(T233&lt;&gt;"",POWER((#REF!*R233+#REF!)-T233,2))</f>
        <v>#REF!</v>
      </c>
    </row>
    <row r="234" spans="1:69" ht="13.9" customHeight="1" x14ac:dyDescent="0.2">
      <c r="A234" s="142">
        <v>3.21</v>
      </c>
      <c r="B234" s="142">
        <v>2.57</v>
      </c>
      <c r="C234" s="142">
        <f t="shared" si="49"/>
        <v>4.0869999999999997</v>
      </c>
      <c r="D234" s="142">
        <v>0.28000000000000003</v>
      </c>
      <c r="E234" s="142">
        <v>2.4E-2</v>
      </c>
      <c r="F234" s="142">
        <v>0</v>
      </c>
      <c r="G234" s="142">
        <v>9.8000000000000004E-2</v>
      </c>
      <c r="H234" s="142">
        <v>1.4999999999999999E-2</v>
      </c>
      <c r="I234" s="142">
        <v>0.01</v>
      </c>
      <c r="J234" s="142">
        <v>6.0999999999999999E-2</v>
      </c>
      <c r="K234" s="142">
        <v>0</v>
      </c>
      <c r="L234" s="142">
        <v>3.5999999999999997E-2</v>
      </c>
      <c r="M234" s="142">
        <v>0</v>
      </c>
      <c r="N234" s="142">
        <v>0</v>
      </c>
      <c r="O234" s="142">
        <v>0</v>
      </c>
      <c r="P234" s="142">
        <v>830</v>
      </c>
      <c r="Q234" s="142">
        <v>60</v>
      </c>
      <c r="R234" s="142">
        <v>400</v>
      </c>
      <c r="S234" s="142">
        <v>60</v>
      </c>
      <c r="T234" s="142">
        <v>847</v>
      </c>
      <c r="U234" s="143"/>
      <c r="V234" s="142">
        <v>11.4</v>
      </c>
      <c r="W234" s="142">
        <v>237.666666666667</v>
      </c>
      <c r="X234" s="142"/>
      <c r="Y234" s="142">
        <v>255.5</v>
      </c>
      <c r="Z234" s="142">
        <v>35</v>
      </c>
      <c r="AA234" s="142"/>
      <c r="AB234" s="142"/>
      <c r="AC234" s="142"/>
      <c r="AD234" s="142"/>
      <c r="AE234" s="142"/>
      <c r="AF234" s="142">
        <v>252</v>
      </c>
      <c r="AG234" s="5" t="b">
        <f t="shared" si="38"/>
        <v>0</v>
      </c>
      <c r="AH234" s="5">
        <v>25</v>
      </c>
      <c r="AI234" s="5">
        <f t="shared" si="39"/>
        <v>1</v>
      </c>
      <c r="AJ234" s="5" t="b">
        <f>AND(A234&gt;=zakresy_produkcyjne!B$2,A234&lt;=zakresy_produkcyjne!B$3)</f>
        <v>1</v>
      </c>
      <c r="AK234" s="5" t="b">
        <f>AND(B234&gt;=zakresy_produkcyjne!C$2,B234&lt;=zakresy_produkcyjne!C$3)</f>
        <v>1</v>
      </c>
      <c r="AL234" s="5" t="b">
        <f>AND(D234&gt;=zakresy_produkcyjne!D$2,D234&lt;=zakresy_produkcyjne!D$3)</f>
        <v>1</v>
      </c>
      <c r="AM234" s="5" t="b">
        <f>AND(E234&gt;=zakresy_produkcyjne!E$2,E234&lt;=zakresy_produkcyjne!E$3)</f>
        <v>0</v>
      </c>
      <c r="AN234" s="5" t="b">
        <f>AND(F234&gt;=zakresy_produkcyjne!F$2,F234&lt;=zakresy_produkcyjne!F$3)</f>
        <v>1</v>
      </c>
      <c r="AO234" s="5" t="b">
        <f>AND(G234&gt;=zakresy_produkcyjne!G$2,G234&lt;=zakresy_produkcyjne!G$3)</f>
        <v>1</v>
      </c>
      <c r="AP234" s="5" t="b">
        <f>AND(H234&gt;=zakresy_produkcyjne!H$2,H234&lt;=zakresy_produkcyjne!H$3)</f>
        <v>1</v>
      </c>
      <c r="AQ234" s="5" t="b">
        <f>AND(P234&gt;=zakresy_produkcyjne!I$2,P234&lt;=zakresy_produkcyjne!I$3)</f>
        <v>0</v>
      </c>
      <c r="AR234" s="5" t="b">
        <f>AND(Q234&gt;=zakresy_produkcyjne!J$2,Q234&lt;=zakresy_produkcyjne!J$3)</f>
        <v>1</v>
      </c>
      <c r="AS234" s="5" t="b">
        <f>AND(R234&gt;=zakresy_produkcyjne!K$2,R234&lt;=zakresy_produkcyjne!K$3)</f>
        <v>1</v>
      </c>
      <c r="AT234" s="5" t="b">
        <f>AND(S234&gt;=zakresy_produkcyjne!L$2,S234&lt;=zakresy_produkcyjne!L$3)</f>
        <v>1</v>
      </c>
      <c r="AU234" s="5" t="b">
        <f t="shared" si="40"/>
        <v>0</v>
      </c>
      <c r="AV234" s="5" t="b">
        <f t="shared" si="41"/>
        <v>0</v>
      </c>
      <c r="AW234" s="5" t="b">
        <f t="shared" si="42"/>
        <v>0</v>
      </c>
      <c r="AX234" s="5">
        <f>AJ234*zakresy_produkcyjne!B$4+AK234*zakresy_produkcyjne!C$4+AL234*zakresy_produkcyjne!D$4+AM234*zakresy_produkcyjne!E$4+AN234*zakresy_produkcyjne!F$4+AO234*zakresy_produkcyjne!G$4+AP234*zakresy_produkcyjne!H$4+AQ234*zakresy_produkcyjne!I$4+AR234*zakresy_produkcyjne!J$4+AS234*zakresy_produkcyjne!K$4+AT234*zakresy_produkcyjne!L$4</f>
        <v>55</v>
      </c>
      <c r="AZ234" s="5">
        <v>425</v>
      </c>
      <c r="BA234" s="5">
        <v>277</v>
      </c>
      <c r="BB234" s="5">
        <v>24.5</v>
      </c>
      <c r="BC234" s="5">
        <v>157</v>
      </c>
      <c r="BD234" s="5">
        <v>121</v>
      </c>
      <c r="BK234" s="5">
        <f t="shared" si="43"/>
        <v>847</v>
      </c>
      <c r="BL234" s="5">
        <f t="shared" si="44"/>
        <v>0</v>
      </c>
      <c r="BM234" s="5">
        <f t="shared" si="45"/>
        <v>11.4</v>
      </c>
      <c r="BN234" s="5">
        <f t="shared" si="46"/>
        <v>237.666666666667</v>
      </c>
      <c r="BO234" s="5">
        <f t="shared" si="47"/>
        <v>255.5</v>
      </c>
      <c r="BP234" s="5">
        <f t="shared" si="48"/>
        <v>847</v>
      </c>
      <c r="BQ234" s="5" t="e">
        <f>IF(T234&lt;&gt;"",POWER((#REF!*R234+#REF!)-T234,2))</f>
        <v>#REF!</v>
      </c>
    </row>
    <row r="235" spans="1:69" ht="13.9" customHeight="1" x14ac:dyDescent="0.2">
      <c r="A235" s="142">
        <v>3.21</v>
      </c>
      <c r="B235" s="142">
        <v>2.57</v>
      </c>
      <c r="C235" s="142">
        <f t="shared" si="49"/>
        <v>4.0869999999999997</v>
      </c>
      <c r="D235" s="142">
        <v>0.28000000000000003</v>
      </c>
      <c r="E235" s="142">
        <v>2.4E-2</v>
      </c>
      <c r="F235" s="142">
        <v>0</v>
      </c>
      <c r="G235" s="142">
        <v>9.8000000000000004E-2</v>
      </c>
      <c r="H235" s="142">
        <v>1.4999999999999999E-2</v>
      </c>
      <c r="I235" s="142">
        <v>0.01</v>
      </c>
      <c r="J235" s="142">
        <v>6.0999999999999999E-2</v>
      </c>
      <c r="K235" s="142">
        <v>0</v>
      </c>
      <c r="L235" s="142">
        <v>3.5999999999999997E-2</v>
      </c>
      <c r="M235" s="142">
        <v>0</v>
      </c>
      <c r="N235" s="142">
        <v>0</v>
      </c>
      <c r="O235" s="142">
        <v>0</v>
      </c>
      <c r="P235" s="142">
        <v>830</v>
      </c>
      <c r="Q235" s="142">
        <v>60</v>
      </c>
      <c r="R235" s="142">
        <v>400</v>
      </c>
      <c r="S235" s="142">
        <v>120</v>
      </c>
      <c r="T235" s="142">
        <v>828</v>
      </c>
      <c r="U235" s="143"/>
      <c r="V235" s="142">
        <v>6.6</v>
      </c>
      <c r="W235" s="142">
        <v>250.5</v>
      </c>
      <c r="X235" s="142"/>
      <c r="Y235" s="142">
        <v>127.3</v>
      </c>
      <c r="Z235" s="142">
        <v>35</v>
      </c>
      <c r="AA235" s="142"/>
      <c r="AB235" s="142"/>
      <c r="AC235" s="142"/>
      <c r="AD235" s="142"/>
      <c r="AE235" s="142"/>
      <c r="AF235" s="142">
        <v>263</v>
      </c>
      <c r="AG235" s="5" t="b">
        <f t="shared" si="38"/>
        <v>0</v>
      </c>
      <c r="AH235" s="5">
        <v>25</v>
      </c>
      <c r="AI235" s="5">
        <f t="shared" si="39"/>
        <v>1</v>
      </c>
      <c r="AJ235" s="5" t="b">
        <f>AND(A235&gt;=zakresy_produkcyjne!B$2,A235&lt;=zakresy_produkcyjne!B$3)</f>
        <v>1</v>
      </c>
      <c r="AK235" s="5" t="b">
        <f>AND(B235&gt;=zakresy_produkcyjne!C$2,B235&lt;=zakresy_produkcyjne!C$3)</f>
        <v>1</v>
      </c>
      <c r="AL235" s="5" t="b">
        <f>AND(D235&gt;=zakresy_produkcyjne!D$2,D235&lt;=zakresy_produkcyjne!D$3)</f>
        <v>1</v>
      </c>
      <c r="AM235" s="5" t="b">
        <f>AND(E235&gt;=zakresy_produkcyjne!E$2,E235&lt;=zakresy_produkcyjne!E$3)</f>
        <v>0</v>
      </c>
      <c r="AN235" s="5" t="b">
        <f>AND(F235&gt;=zakresy_produkcyjne!F$2,F235&lt;=zakresy_produkcyjne!F$3)</f>
        <v>1</v>
      </c>
      <c r="AO235" s="5" t="b">
        <f>AND(G235&gt;=zakresy_produkcyjne!G$2,G235&lt;=zakresy_produkcyjne!G$3)</f>
        <v>1</v>
      </c>
      <c r="AP235" s="5" t="b">
        <f>AND(H235&gt;=zakresy_produkcyjne!H$2,H235&lt;=zakresy_produkcyjne!H$3)</f>
        <v>1</v>
      </c>
      <c r="AQ235" s="5" t="b">
        <f>AND(P235&gt;=zakresy_produkcyjne!I$2,P235&lt;=zakresy_produkcyjne!I$3)</f>
        <v>0</v>
      </c>
      <c r="AR235" s="5" t="b">
        <f>AND(Q235&gt;=zakresy_produkcyjne!J$2,Q235&lt;=zakresy_produkcyjne!J$3)</f>
        <v>1</v>
      </c>
      <c r="AS235" s="5" t="b">
        <f>AND(R235&gt;=zakresy_produkcyjne!K$2,R235&lt;=zakresy_produkcyjne!K$3)</f>
        <v>1</v>
      </c>
      <c r="AT235" s="5" t="b">
        <f>AND(S235&gt;=zakresy_produkcyjne!L$2,S235&lt;=zakresy_produkcyjne!L$3)</f>
        <v>1</v>
      </c>
      <c r="AU235" s="5" t="b">
        <f t="shared" si="40"/>
        <v>0</v>
      </c>
      <c r="AV235" s="5" t="b">
        <f t="shared" si="41"/>
        <v>0</v>
      </c>
      <c r="AW235" s="5" t="b">
        <f t="shared" si="42"/>
        <v>0</v>
      </c>
      <c r="AX235" s="5">
        <f>AJ235*zakresy_produkcyjne!B$4+AK235*zakresy_produkcyjne!C$4+AL235*zakresy_produkcyjne!D$4+AM235*zakresy_produkcyjne!E$4+AN235*zakresy_produkcyjne!F$4+AO235*zakresy_produkcyjne!G$4+AP235*zakresy_produkcyjne!H$4+AQ235*zakresy_produkcyjne!I$4+AR235*zakresy_produkcyjne!J$4+AS235*zakresy_produkcyjne!K$4+AT235*zakresy_produkcyjne!L$4</f>
        <v>55</v>
      </c>
      <c r="AZ235" s="5">
        <v>425</v>
      </c>
      <c r="BA235" s="5">
        <v>277</v>
      </c>
      <c r="BB235" s="5">
        <v>24.5</v>
      </c>
      <c r="BC235" s="5">
        <v>157</v>
      </c>
      <c r="BD235" s="5">
        <v>121</v>
      </c>
      <c r="BK235" s="5">
        <f t="shared" si="43"/>
        <v>828</v>
      </c>
      <c r="BL235" s="5">
        <f t="shared" si="44"/>
        <v>0</v>
      </c>
      <c r="BM235" s="5">
        <f t="shared" si="45"/>
        <v>6.6</v>
      </c>
      <c r="BN235" s="5">
        <f t="shared" si="46"/>
        <v>250.5</v>
      </c>
      <c r="BO235" s="5">
        <f t="shared" si="47"/>
        <v>127.3</v>
      </c>
      <c r="BP235" s="5">
        <f t="shared" si="48"/>
        <v>828</v>
      </c>
      <c r="BQ235" s="5" t="e">
        <f>IF(T235&lt;&gt;"",POWER((#REF!*R235+#REF!)-T235,2))</f>
        <v>#REF!</v>
      </c>
    </row>
    <row r="236" spans="1:69" ht="13.9" customHeight="1" x14ac:dyDescent="0.2">
      <c r="A236" s="142">
        <v>3.21</v>
      </c>
      <c r="B236" s="142">
        <v>2.57</v>
      </c>
      <c r="C236" s="142">
        <f t="shared" si="49"/>
        <v>4.0869999999999997</v>
      </c>
      <c r="D236" s="142">
        <v>0.28000000000000003</v>
      </c>
      <c r="E236" s="142">
        <v>2.4E-2</v>
      </c>
      <c r="F236" s="142">
        <v>0</v>
      </c>
      <c r="G236" s="142">
        <v>9.8000000000000004E-2</v>
      </c>
      <c r="H236" s="142">
        <v>1.4999999999999999E-2</v>
      </c>
      <c r="I236" s="142">
        <v>0.01</v>
      </c>
      <c r="J236" s="142">
        <v>6.0999999999999999E-2</v>
      </c>
      <c r="K236" s="142">
        <v>0</v>
      </c>
      <c r="L236" s="142">
        <v>3.5999999999999997E-2</v>
      </c>
      <c r="M236" s="142">
        <v>0</v>
      </c>
      <c r="N236" s="142">
        <v>0</v>
      </c>
      <c r="O236" s="142">
        <v>0</v>
      </c>
      <c r="P236" s="142">
        <v>830</v>
      </c>
      <c r="Q236" s="142">
        <v>60</v>
      </c>
      <c r="R236" s="142">
        <v>400</v>
      </c>
      <c r="S236" s="142">
        <v>240</v>
      </c>
      <c r="T236" s="142">
        <v>820</v>
      </c>
      <c r="U236" s="143"/>
      <c r="V236" s="142">
        <v>5.2</v>
      </c>
      <c r="W236" s="142">
        <v>234</v>
      </c>
      <c r="X236" s="142"/>
      <c r="Y236" s="142">
        <v>114.4</v>
      </c>
      <c r="Z236" s="142">
        <v>35</v>
      </c>
      <c r="AA236" s="142"/>
      <c r="AB236" s="142"/>
      <c r="AC236" s="142"/>
      <c r="AD236" s="142"/>
      <c r="AE236" s="142"/>
      <c r="AF236" s="142">
        <v>248</v>
      </c>
      <c r="AG236" s="5" t="b">
        <f t="shared" si="38"/>
        <v>0</v>
      </c>
      <c r="AH236" s="5">
        <v>25</v>
      </c>
      <c r="AI236" s="5">
        <f t="shared" si="39"/>
        <v>1</v>
      </c>
      <c r="AJ236" s="5" t="b">
        <f>AND(A236&gt;=zakresy_produkcyjne!B$2,A236&lt;=zakresy_produkcyjne!B$3)</f>
        <v>1</v>
      </c>
      <c r="AK236" s="5" t="b">
        <f>AND(B236&gt;=zakresy_produkcyjne!C$2,B236&lt;=zakresy_produkcyjne!C$3)</f>
        <v>1</v>
      </c>
      <c r="AL236" s="5" t="b">
        <f>AND(D236&gt;=zakresy_produkcyjne!D$2,D236&lt;=zakresy_produkcyjne!D$3)</f>
        <v>1</v>
      </c>
      <c r="AM236" s="5" t="b">
        <f>AND(E236&gt;=zakresy_produkcyjne!E$2,E236&lt;=zakresy_produkcyjne!E$3)</f>
        <v>0</v>
      </c>
      <c r="AN236" s="5" t="b">
        <f>AND(F236&gt;=zakresy_produkcyjne!F$2,F236&lt;=zakresy_produkcyjne!F$3)</f>
        <v>1</v>
      </c>
      <c r="AO236" s="5" t="b">
        <f>AND(G236&gt;=zakresy_produkcyjne!G$2,G236&lt;=zakresy_produkcyjne!G$3)</f>
        <v>1</v>
      </c>
      <c r="AP236" s="5" t="b">
        <f>AND(H236&gt;=zakresy_produkcyjne!H$2,H236&lt;=zakresy_produkcyjne!H$3)</f>
        <v>1</v>
      </c>
      <c r="AQ236" s="5" t="b">
        <f>AND(P236&gt;=zakresy_produkcyjne!I$2,P236&lt;=zakresy_produkcyjne!I$3)</f>
        <v>0</v>
      </c>
      <c r="AR236" s="5" t="b">
        <f>AND(Q236&gt;=zakresy_produkcyjne!J$2,Q236&lt;=zakresy_produkcyjne!J$3)</f>
        <v>1</v>
      </c>
      <c r="AS236" s="5" t="b">
        <f>AND(R236&gt;=zakresy_produkcyjne!K$2,R236&lt;=zakresy_produkcyjne!K$3)</f>
        <v>1</v>
      </c>
      <c r="AT236" s="5" t="b">
        <f>AND(S236&gt;=zakresy_produkcyjne!L$2,S236&lt;=zakresy_produkcyjne!L$3)</f>
        <v>0</v>
      </c>
      <c r="AU236" s="5" t="b">
        <f t="shared" si="40"/>
        <v>0</v>
      </c>
      <c r="AV236" s="5" t="b">
        <f t="shared" si="41"/>
        <v>0</v>
      </c>
      <c r="AW236" s="5" t="b">
        <f t="shared" si="42"/>
        <v>0</v>
      </c>
      <c r="AX236" s="5">
        <f>AJ236*zakresy_produkcyjne!B$4+AK236*zakresy_produkcyjne!C$4+AL236*zakresy_produkcyjne!D$4+AM236*zakresy_produkcyjne!E$4+AN236*zakresy_produkcyjne!F$4+AO236*zakresy_produkcyjne!G$4+AP236*zakresy_produkcyjne!H$4+AQ236*zakresy_produkcyjne!I$4+AR236*zakresy_produkcyjne!J$4+AS236*zakresy_produkcyjne!K$4+AT236*zakresy_produkcyjne!L$4</f>
        <v>45</v>
      </c>
      <c r="AZ236" s="5">
        <v>425</v>
      </c>
      <c r="BA236" s="5">
        <v>277</v>
      </c>
      <c r="BB236" s="5">
        <v>24.5</v>
      </c>
      <c r="BC236" s="5">
        <v>157</v>
      </c>
      <c r="BD236" s="5">
        <v>121</v>
      </c>
      <c r="BK236" s="5">
        <f t="shared" si="43"/>
        <v>820</v>
      </c>
      <c r="BL236" s="5">
        <f t="shared" si="44"/>
        <v>0</v>
      </c>
      <c r="BM236" s="5">
        <f t="shared" si="45"/>
        <v>5.2</v>
      </c>
      <c r="BN236" s="5">
        <f t="shared" si="46"/>
        <v>234</v>
      </c>
      <c r="BO236" s="5">
        <f t="shared" si="47"/>
        <v>114.4</v>
      </c>
      <c r="BP236" s="5">
        <f t="shared" si="48"/>
        <v>820</v>
      </c>
      <c r="BQ236" s="5" t="e">
        <f>IF(T236&lt;&gt;"",POWER((#REF!*R236+#REF!)-T236,2))</f>
        <v>#REF!</v>
      </c>
    </row>
    <row r="237" spans="1:69" ht="13.9" customHeight="1" x14ac:dyDescent="0.2">
      <c r="A237" s="142">
        <v>3.21</v>
      </c>
      <c r="B237" s="142">
        <v>2.57</v>
      </c>
      <c r="C237" s="142">
        <f t="shared" si="49"/>
        <v>4.0869999999999997</v>
      </c>
      <c r="D237" s="142">
        <v>0.28000000000000003</v>
      </c>
      <c r="E237" s="142">
        <v>2.4E-2</v>
      </c>
      <c r="F237" s="142">
        <v>0</v>
      </c>
      <c r="G237" s="142">
        <v>9.8000000000000004E-2</v>
      </c>
      <c r="H237" s="142">
        <v>1.4999999999999999E-2</v>
      </c>
      <c r="I237" s="142">
        <v>0.01</v>
      </c>
      <c r="J237" s="142">
        <v>6.0999999999999999E-2</v>
      </c>
      <c r="K237" s="142">
        <v>0</v>
      </c>
      <c r="L237" s="142">
        <v>3.5999999999999997E-2</v>
      </c>
      <c r="M237" s="142">
        <v>0</v>
      </c>
      <c r="N237" s="142">
        <v>0</v>
      </c>
      <c r="O237" s="142">
        <v>0</v>
      </c>
      <c r="P237" s="142">
        <v>830</v>
      </c>
      <c r="Q237" s="142">
        <v>60</v>
      </c>
      <c r="R237" s="142">
        <v>350</v>
      </c>
      <c r="S237" s="142">
        <v>30</v>
      </c>
      <c r="T237" s="142">
        <v>816</v>
      </c>
      <c r="U237" s="143"/>
      <c r="V237" s="142">
        <v>10.3</v>
      </c>
      <c r="W237" s="142">
        <v>303.222222222222</v>
      </c>
      <c r="X237" s="142"/>
      <c r="Y237" s="142">
        <v>237.2</v>
      </c>
      <c r="Z237" s="142">
        <v>35</v>
      </c>
      <c r="AA237" s="142"/>
      <c r="AB237" s="142"/>
      <c r="AC237" s="142"/>
      <c r="AD237" s="142"/>
      <c r="AE237" s="142"/>
      <c r="AF237" s="142">
        <v>320</v>
      </c>
      <c r="AG237" s="5" t="b">
        <f t="shared" si="38"/>
        <v>0</v>
      </c>
      <c r="AH237" s="5">
        <v>25</v>
      </c>
      <c r="AI237" s="5">
        <f t="shared" si="39"/>
        <v>1</v>
      </c>
      <c r="AJ237" s="5" t="b">
        <f>AND(A237&gt;=zakresy_produkcyjne!B$2,A237&lt;=zakresy_produkcyjne!B$3)</f>
        <v>1</v>
      </c>
      <c r="AK237" s="5" t="b">
        <f>AND(B237&gt;=zakresy_produkcyjne!C$2,B237&lt;=zakresy_produkcyjne!C$3)</f>
        <v>1</v>
      </c>
      <c r="AL237" s="5" t="b">
        <f>AND(D237&gt;=zakresy_produkcyjne!D$2,D237&lt;=zakresy_produkcyjne!D$3)</f>
        <v>1</v>
      </c>
      <c r="AM237" s="5" t="b">
        <f>AND(E237&gt;=zakresy_produkcyjne!E$2,E237&lt;=zakresy_produkcyjne!E$3)</f>
        <v>0</v>
      </c>
      <c r="AN237" s="5" t="b">
        <f>AND(F237&gt;=zakresy_produkcyjne!F$2,F237&lt;=zakresy_produkcyjne!F$3)</f>
        <v>1</v>
      </c>
      <c r="AO237" s="5" t="b">
        <f>AND(G237&gt;=zakresy_produkcyjne!G$2,G237&lt;=zakresy_produkcyjne!G$3)</f>
        <v>1</v>
      </c>
      <c r="AP237" s="5" t="b">
        <f>AND(H237&gt;=zakresy_produkcyjne!H$2,H237&lt;=zakresy_produkcyjne!H$3)</f>
        <v>1</v>
      </c>
      <c r="AQ237" s="5" t="b">
        <f>AND(P237&gt;=zakresy_produkcyjne!I$2,P237&lt;=zakresy_produkcyjne!I$3)</f>
        <v>0</v>
      </c>
      <c r="AR237" s="5" t="b">
        <f>AND(Q237&gt;=zakresy_produkcyjne!J$2,Q237&lt;=zakresy_produkcyjne!J$3)</f>
        <v>1</v>
      </c>
      <c r="AS237" s="5" t="b">
        <f>AND(R237&gt;=zakresy_produkcyjne!K$2,R237&lt;=zakresy_produkcyjne!K$3)</f>
        <v>1</v>
      </c>
      <c r="AT237" s="5" t="b">
        <f>AND(S237&gt;=zakresy_produkcyjne!L$2,S237&lt;=zakresy_produkcyjne!L$3)</f>
        <v>1</v>
      </c>
      <c r="AU237" s="5" t="b">
        <f t="shared" si="40"/>
        <v>0</v>
      </c>
      <c r="AV237" s="5" t="b">
        <f t="shared" si="41"/>
        <v>0</v>
      </c>
      <c r="AW237" s="5" t="b">
        <f t="shared" si="42"/>
        <v>0</v>
      </c>
      <c r="AX237" s="5">
        <f>AJ237*zakresy_produkcyjne!B$4+AK237*zakresy_produkcyjne!C$4+AL237*zakresy_produkcyjne!D$4+AM237*zakresy_produkcyjne!E$4+AN237*zakresy_produkcyjne!F$4+AO237*zakresy_produkcyjne!G$4+AP237*zakresy_produkcyjne!H$4+AQ237*zakresy_produkcyjne!I$4+AR237*zakresy_produkcyjne!J$4+AS237*zakresy_produkcyjne!K$4+AT237*zakresy_produkcyjne!L$4</f>
        <v>55</v>
      </c>
      <c r="AZ237" s="5">
        <v>425</v>
      </c>
      <c r="BA237" s="5">
        <v>277</v>
      </c>
      <c r="BB237" s="5">
        <v>24.5</v>
      </c>
      <c r="BC237" s="5">
        <v>157</v>
      </c>
      <c r="BD237" s="5">
        <v>121</v>
      </c>
      <c r="BK237" s="5">
        <f t="shared" si="43"/>
        <v>816</v>
      </c>
      <c r="BL237" s="5">
        <f t="shared" si="44"/>
        <v>0</v>
      </c>
      <c r="BM237" s="5">
        <f t="shared" si="45"/>
        <v>10.3</v>
      </c>
      <c r="BN237" s="5">
        <f t="shared" si="46"/>
        <v>303.222222222222</v>
      </c>
      <c r="BO237" s="5">
        <f t="shared" si="47"/>
        <v>237.2</v>
      </c>
      <c r="BP237" s="5">
        <f t="shared" si="48"/>
        <v>816</v>
      </c>
      <c r="BQ237" s="5" t="e">
        <f>IF(T237&lt;&gt;"",POWER((#REF!*R237+#REF!)-T237,2))</f>
        <v>#REF!</v>
      </c>
    </row>
    <row r="238" spans="1:69" ht="13.9" customHeight="1" x14ac:dyDescent="0.2">
      <c r="A238" s="142">
        <v>3.21</v>
      </c>
      <c r="B238" s="142">
        <v>2.57</v>
      </c>
      <c r="C238" s="142">
        <f t="shared" si="49"/>
        <v>4.0869999999999997</v>
      </c>
      <c r="D238" s="142">
        <v>0.28000000000000003</v>
      </c>
      <c r="E238" s="142">
        <v>2.4E-2</v>
      </c>
      <c r="F238" s="142">
        <v>0</v>
      </c>
      <c r="G238" s="142">
        <v>9.8000000000000004E-2</v>
      </c>
      <c r="H238" s="142">
        <v>1.4999999999999999E-2</v>
      </c>
      <c r="I238" s="142">
        <v>0.01</v>
      </c>
      <c r="J238" s="142">
        <v>6.0999999999999999E-2</v>
      </c>
      <c r="K238" s="142">
        <v>0</v>
      </c>
      <c r="L238" s="142">
        <v>3.5999999999999997E-2</v>
      </c>
      <c r="M238" s="142">
        <v>0</v>
      </c>
      <c r="N238" s="142">
        <v>0</v>
      </c>
      <c r="O238" s="142">
        <v>0</v>
      </c>
      <c r="P238" s="142">
        <v>830</v>
      </c>
      <c r="Q238" s="142">
        <v>60</v>
      </c>
      <c r="R238" s="142">
        <v>350</v>
      </c>
      <c r="S238" s="142">
        <v>60</v>
      </c>
      <c r="T238" s="142">
        <v>923</v>
      </c>
      <c r="U238" s="143"/>
      <c r="V238" s="142">
        <v>7.3</v>
      </c>
      <c r="W238" s="142">
        <v>307.444444444444</v>
      </c>
      <c r="X238" s="142"/>
      <c r="Y238" s="142">
        <v>174.6</v>
      </c>
      <c r="Z238" s="142">
        <v>35</v>
      </c>
      <c r="AA238" s="142"/>
      <c r="AB238" s="142"/>
      <c r="AC238" s="142"/>
      <c r="AD238" s="142"/>
      <c r="AE238" s="142"/>
      <c r="AF238" s="142">
        <v>323</v>
      </c>
      <c r="AG238" s="5" t="b">
        <f t="shared" si="38"/>
        <v>0</v>
      </c>
      <c r="AH238" s="5">
        <v>25</v>
      </c>
      <c r="AI238" s="5">
        <f t="shared" si="39"/>
        <v>1</v>
      </c>
      <c r="AJ238" s="5" t="b">
        <f>AND(A238&gt;=zakresy_produkcyjne!B$2,A238&lt;=zakresy_produkcyjne!B$3)</f>
        <v>1</v>
      </c>
      <c r="AK238" s="5" t="b">
        <f>AND(B238&gt;=zakresy_produkcyjne!C$2,B238&lt;=zakresy_produkcyjne!C$3)</f>
        <v>1</v>
      </c>
      <c r="AL238" s="5" t="b">
        <f>AND(D238&gt;=zakresy_produkcyjne!D$2,D238&lt;=zakresy_produkcyjne!D$3)</f>
        <v>1</v>
      </c>
      <c r="AM238" s="5" t="b">
        <f>AND(E238&gt;=zakresy_produkcyjne!E$2,E238&lt;=zakresy_produkcyjne!E$3)</f>
        <v>0</v>
      </c>
      <c r="AN238" s="5" t="b">
        <f>AND(F238&gt;=zakresy_produkcyjne!F$2,F238&lt;=zakresy_produkcyjne!F$3)</f>
        <v>1</v>
      </c>
      <c r="AO238" s="5" t="b">
        <f>AND(G238&gt;=zakresy_produkcyjne!G$2,G238&lt;=zakresy_produkcyjne!G$3)</f>
        <v>1</v>
      </c>
      <c r="AP238" s="5" t="b">
        <f>AND(H238&gt;=zakresy_produkcyjne!H$2,H238&lt;=zakresy_produkcyjne!H$3)</f>
        <v>1</v>
      </c>
      <c r="AQ238" s="5" t="b">
        <f>AND(P238&gt;=zakresy_produkcyjne!I$2,P238&lt;=zakresy_produkcyjne!I$3)</f>
        <v>0</v>
      </c>
      <c r="AR238" s="5" t="b">
        <f>AND(Q238&gt;=zakresy_produkcyjne!J$2,Q238&lt;=zakresy_produkcyjne!J$3)</f>
        <v>1</v>
      </c>
      <c r="AS238" s="5" t="b">
        <f>AND(R238&gt;=zakresy_produkcyjne!K$2,R238&lt;=zakresy_produkcyjne!K$3)</f>
        <v>1</v>
      </c>
      <c r="AT238" s="5" t="b">
        <f>AND(S238&gt;=zakresy_produkcyjne!L$2,S238&lt;=zakresy_produkcyjne!L$3)</f>
        <v>1</v>
      </c>
      <c r="AU238" s="5" t="b">
        <f t="shared" si="40"/>
        <v>0</v>
      </c>
      <c r="AV238" s="5" t="b">
        <f t="shared" si="41"/>
        <v>0</v>
      </c>
      <c r="AW238" s="5" t="b">
        <f t="shared" si="42"/>
        <v>0</v>
      </c>
      <c r="AX238" s="5">
        <f>AJ238*zakresy_produkcyjne!B$4+AK238*zakresy_produkcyjne!C$4+AL238*zakresy_produkcyjne!D$4+AM238*zakresy_produkcyjne!E$4+AN238*zakresy_produkcyjne!F$4+AO238*zakresy_produkcyjne!G$4+AP238*zakresy_produkcyjne!H$4+AQ238*zakresy_produkcyjne!I$4+AR238*zakresy_produkcyjne!J$4+AS238*zakresy_produkcyjne!K$4+AT238*zakresy_produkcyjne!L$4</f>
        <v>55</v>
      </c>
      <c r="AZ238" s="5">
        <v>425</v>
      </c>
      <c r="BA238" s="5">
        <v>277</v>
      </c>
      <c r="BB238" s="5">
        <v>24.5</v>
      </c>
      <c r="BC238" s="5">
        <v>157</v>
      </c>
      <c r="BD238" s="5">
        <v>121</v>
      </c>
      <c r="BK238" s="5">
        <f t="shared" si="43"/>
        <v>923</v>
      </c>
      <c r="BL238" s="5">
        <f t="shared" si="44"/>
        <v>0</v>
      </c>
      <c r="BM238" s="5">
        <f t="shared" si="45"/>
        <v>7.3</v>
      </c>
      <c r="BN238" s="5">
        <f t="shared" si="46"/>
        <v>307.444444444444</v>
      </c>
      <c r="BO238" s="5">
        <f t="shared" si="47"/>
        <v>174.6</v>
      </c>
      <c r="BP238" s="5">
        <f t="shared" si="48"/>
        <v>923</v>
      </c>
      <c r="BQ238" s="5" t="e">
        <f>IF(T238&lt;&gt;"",POWER((#REF!*R238+#REF!)-T238,2))</f>
        <v>#REF!</v>
      </c>
    </row>
    <row r="239" spans="1:69" ht="13.9" customHeight="1" x14ac:dyDescent="0.2">
      <c r="A239" s="142">
        <v>3.21</v>
      </c>
      <c r="B239" s="142">
        <v>2.57</v>
      </c>
      <c r="C239" s="142">
        <f t="shared" si="49"/>
        <v>4.0869999999999997</v>
      </c>
      <c r="D239" s="142">
        <v>0.28000000000000003</v>
      </c>
      <c r="E239" s="142">
        <v>2.4E-2</v>
      </c>
      <c r="F239" s="142">
        <v>0</v>
      </c>
      <c r="G239" s="142">
        <v>9.8000000000000004E-2</v>
      </c>
      <c r="H239" s="142">
        <v>1.4999999999999999E-2</v>
      </c>
      <c r="I239" s="142">
        <v>0.01</v>
      </c>
      <c r="J239" s="142">
        <v>6.0999999999999999E-2</v>
      </c>
      <c r="K239" s="142">
        <v>0</v>
      </c>
      <c r="L239" s="142">
        <v>3.5999999999999997E-2</v>
      </c>
      <c r="M239" s="142">
        <v>0</v>
      </c>
      <c r="N239" s="142">
        <v>0</v>
      </c>
      <c r="O239" s="142">
        <v>0</v>
      </c>
      <c r="P239" s="142">
        <v>830</v>
      </c>
      <c r="Q239" s="142">
        <v>60</v>
      </c>
      <c r="R239" s="142">
        <v>350</v>
      </c>
      <c r="S239" s="142">
        <v>120</v>
      </c>
      <c r="T239" s="142">
        <v>947</v>
      </c>
      <c r="U239" s="143"/>
      <c r="V239" s="142">
        <v>9.8000000000000007</v>
      </c>
      <c r="W239" s="142">
        <v>293.125</v>
      </c>
      <c r="X239" s="142"/>
      <c r="Y239" s="142">
        <v>182.5</v>
      </c>
      <c r="Z239" s="142">
        <v>35</v>
      </c>
      <c r="AA239" s="142"/>
      <c r="AB239" s="142"/>
      <c r="AC239" s="142"/>
      <c r="AD239" s="142"/>
      <c r="AE239" s="142"/>
      <c r="AF239" s="142">
        <v>309</v>
      </c>
      <c r="AG239" s="5" t="b">
        <f t="shared" si="38"/>
        <v>0</v>
      </c>
      <c r="AH239" s="5">
        <v>25</v>
      </c>
      <c r="AI239" s="5">
        <f t="shared" si="39"/>
        <v>1</v>
      </c>
      <c r="AJ239" s="5" t="b">
        <f>AND(A239&gt;=zakresy_produkcyjne!B$2,A239&lt;=zakresy_produkcyjne!B$3)</f>
        <v>1</v>
      </c>
      <c r="AK239" s="5" t="b">
        <f>AND(B239&gt;=zakresy_produkcyjne!C$2,B239&lt;=zakresy_produkcyjne!C$3)</f>
        <v>1</v>
      </c>
      <c r="AL239" s="5" t="b">
        <f>AND(D239&gt;=zakresy_produkcyjne!D$2,D239&lt;=zakresy_produkcyjne!D$3)</f>
        <v>1</v>
      </c>
      <c r="AM239" s="5" t="b">
        <f>AND(E239&gt;=zakresy_produkcyjne!E$2,E239&lt;=zakresy_produkcyjne!E$3)</f>
        <v>0</v>
      </c>
      <c r="AN239" s="5" t="b">
        <f>AND(F239&gt;=zakresy_produkcyjne!F$2,F239&lt;=zakresy_produkcyjne!F$3)</f>
        <v>1</v>
      </c>
      <c r="AO239" s="5" t="b">
        <f>AND(G239&gt;=zakresy_produkcyjne!G$2,G239&lt;=zakresy_produkcyjne!G$3)</f>
        <v>1</v>
      </c>
      <c r="AP239" s="5" t="b">
        <f>AND(H239&gt;=zakresy_produkcyjne!H$2,H239&lt;=zakresy_produkcyjne!H$3)</f>
        <v>1</v>
      </c>
      <c r="AQ239" s="5" t="b">
        <f>AND(P239&gt;=zakresy_produkcyjne!I$2,P239&lt;=zakresy_produkcyjne!I$3)</f>
        <v>0</v>
      </c>
      <c r="AR239" s="5" t="b">
        <f>AND(Q239&gt;=zakresy_produkcyjne!J$2,Q239&lt;=zakresy_produkcyjne!J$3)</f>
        <v>1</v>
      </c>
      <c r="AS239" s="5" t="b">
        <f>AND(R239&gt;=zakresy_produkcyjne!K$2,R239&lt;=zakresy_produkcyjne!K$3)</f>
        <v>1</v>
      </c>
      <c r="AT239" s="5" t="b">
        <f>AND(S239&gt;=zakresy_produkcyjne!L$2,S239&lt;=zakresy_produkcyjne!L$3)</f>
        <v>1</v>
      </c>
      <c r="AU239" s="5" t="b">
        <f t="shared" si="40"/>
        <v>0</v>
      </c>
      <c r="AV239" s="5" t="b">
        <f t="shared" si="41"/>
        <v>0</v>
      </c>
      <c r="AW239" s="5" t="b">
        <f t="shared" si="42"/>
        <v>0</v>
      </c>
      <c r="AX239" s="5">
        <f>AJ239*zakresy_produkcyjne!B$4+AK239*zakresy_produkcyjne!C$4+AL239*zakresy_produkcyjne!D$4+AM239*zakresy_produkcyjne!E$4+AN239*zakresy_produkcyjne!F$4+AO239*zakresy_produkcyjne!G$4+AP239*zakresy_produkcyjne!H$4+AQ239*zakresy_produkcyjne!I$4+AR239*zakresy_produkcyjne!J$4+AS239*zakresy_produkcyjne!K$4+AT239*zakresy_produkcyjne!L$4</f>
        <v>55</v>
      </c>
      <c r="AZ239" s="5">
        <v>425</v>
      </c>
      <c r="BA239" s="5">
        <v>277</v>
      </c>
      <c r="BB239" s="5">
        <v>24.5</v>
      </c>
      <c r="BC239" s="5">
        <v>157</v>
      </c>
      <c r="BD239" s="5">
        <v>121</v>
      </c>
      <c r="BK239" s="5">
        <f t="shared" si="43"/>
        <v>947</v>
      </c>
      <c r="BL239" s="5">
        <f t="shared" si="44"/>
        <v>0</v>
      </c>
      <c r="BM239" s="5">
        <f t="shared" si="45"/>
        <v>9.8000000000000007</v>
      </c>
      <c r="BN239" s="5">
        <f t="shared" si="46"/>
        <v>293.125</v>
      </c>
      <c r="BO239" s="5">
        <f t="shared" si="47"/>
        <v>182.5</v>
      </c>
      <c r="BP239" s="5">
        <f t="shared" si="48"/>
        <v>947</v>
      </c>
      <c r="BQ239" s="5" t="e">
        <f>IF(T239&lt;&gt;"",POWER((#REF!*R239+#REF!)-T239,2))</f>
        <v>#REF!</v>
      </c>
    </row>
    <row r="240" spans="1:69" ht="13.9" customHeight="1" x14ac:dyDescent="0.2">
      <c r="A240" s="142">
        <v>3.21</v>
      </c>
      <c r="B240" s="142">
        <v>2.57</v>
      </c>
      <c r="C240" s="142">
        <f t="shared" si="49"/>
        <v>4.0869999999999997</v>
      </c>
      <c r="D240" s="142">
        <v>0.28000000000000003</v>
      </c>
      <c r="E240" s="142">
        <v>2.4E-2</v>
      </c>
      <c r="F240" s="142">
        <v>0</v>
      </c>
      <c r="G240" s="142">
        <v>9.8000000000000004E-2</v>
      </c>
      <c r="H240" s="142">
        <v>1.4999999999999999E-2</v>
      </c>
      <c r="I240" s="142">
        <v>0.01</v>
      </c>
      <c r="J240" s="142">
        <v>6.0999999999999999E-2</v>
      </c>
      <c r="K240" s="142">
        <v>0</v>
      </c>
      <c r="L240" s="142">
        <v>3.5999999999999997E-2</v>
      </c>
      <c r="M240" s="142">
        <v>0</v>
      </c>
      <c r="N240" s="142">
        <v>0</v>
      </c>
      <c r="O240" s="142">
        <v>0</v>
      </c>
      <c r="P240" s="142">
        <v>830</v>
      </c>
      <c r="Q240" s="142">
        <v>60</v>
      </c>
      <c r="R240" s="142">
        <v>350</v>
      </c>
      <c r="S240" s="142">
        <v>240</v>
      </c>
      <c r="T240" s="142">
        <v>912</v>
      </c>
      <c r="U240" s="143"/>
      <c r="V240" s="142">
        <v>5.8</v>
      </c>
      <c r="W240" s="142">
        <v>236.5</v>
      </c>
      <c r="X240" s="142"/>
      <c r="Y240" s="142">
        <v>207.9</v>
      </c>
      <c r="Z240" s="142">
        <v>35</v>
      </c>
      <c r="AA240" s="142"/>
      <c r="AB240" s="142"/>
      <c r="AC240" s="142"/>
      <c r="AD240" s="142"/>
      <c r="AE240" s="142"/>
      <c r="AF240" s="142">
        <v>251</v>
      </c>
      <c r="AG240" s="5" t="b">
        <f t="shared" si="38"/>
        <v>0</v>
      </c>
      <c r="AH240" s="5">
        <v>25</v>
      </c>
      <c r="AI240" s="5">
        <f t="shared" si="39"/>
        <v>1</v>
      </c>
      <c r="AJ240" s="5" t="b">
        <f>AND(A240&gt;=zakresy_produkcyjne!B$2,A240&lt;=zakresy_produkcyjne!B$3)</f>
        <v>1</v>
      </c>
      <c r="AK240" s="5" t="b">
        <f>AND(B240&gt;=zakresy_produkcyjne!C$2,B240&lt;=zakresy_produkcyjne!C$3)</f>
        <v>1</v>
      </c>
      <c r="AL240" s="5" t="b">
        <f>AND(D240&gt;=zakresy_produkcyjne!D$2,D240&lt;=zakresy_produkcyjne!D$3)</f>
        <v>1</v>
      </c>
      <c r="AM240" s="5" t="b">
        <f>AND(E240&gt;=zakresy_produkcyjne!E$2,E240&lt;=zakresy_produkcyjne!E$3)</f>
        <v>0</v>
      </c>
      <c r="AN240" s="5" t="b">
        <f>AND(F240&gt;=zakresy_produkcyjne!F$2,F240&lt;=zakresy_produkcyjne!F$3)</f>
        <v>1</v>
      </c>
      <c r="AO240" s="5" t="b">
        <f>AND(G240&gt;=zakresy_produkcyjne!G$2,G240&lt;=zakresy_produkcyjne!G$3)</f>
        <v>1</v>
      </c>
      <c r="AP240" s="5" t="b">
        <f>AND(H240&gt;=zakresy_produkcyjne!H$2,H240&lt;=zakresy_produkcyjne!H$3)</f>
        <v>1</v>
      </c>
      <c r="AQ240" s="5" t="b">
        <f>AND(P240&gt;=zakresy_produkcyjne!I$2,P240&lt;=zakresy_produkcyjne!I$3)</f>
        <v>0</v>
      </c>
      <c r="AR240" s="5" t="b">
        <f>AND(Q240&gt;=zakresy_produkcyjne!J$2,Q240&lt;=zakresy_produkcyjne!J$3)</f>
        <v>1</v>
      </c>
      <c r="AS240" s="5" t="b">
        <f>AND(R240&gt;=zakresy_produkcyjne!K$2,R240&lt;=zakresy_produkcyjne!K$3)</f>
        <v>1</v>
      </c>
      <c r="AT240" s="5" t="b">
        <f>AND(S240&gt;=zakresy_produkcyjne!L$2,S240&lt;=zakresy_produkcyjne!L$3)</f>
        <v>0</v>
      </c>
      <c r="AU240" s="5" t="b">
        <f t="shared" si="40"/>
        <v>0</v>
      </c>
      <c r="AV240" s="5" t="b">
        <f t="shared" si="41"/>
        <v>0</v>
      </c>
      <c r="AW240" s="5" t="b">
        <f t="shared" si="42"/>
        <v>0</v>
      </c>
      <c r="AX240" s="5">
        <f>AJ240*zakresy_produkcyjne!B$4+AK240*zakresy_produkcyjne!C$4+AL240*zakresy_produkcyjne!D$4+AM240*zakresy_produkcyjne!E$4+AN240*zakresy_produkcyjne!F$4+AO240*zakresy_produkcyjne!G$4+AP240*zakresy_produkcyjne!H$4+AQ240*zakresy_produkcyjne!I$4+AR240*zakresy_produkcyjne!J$4+AS240*zakresy_produkcyjne!K$4+AT240*zakresy_produkcyjne!L$4</f>
        <v>45</v>
      </c>
      <c r="AZ240" s="5">
        <v>425</v>
      </c>
      <c r="BA240" s="5">
        <v>277</v>
      </c>
      <c r="BB240" s="5">
        <v>24.5</v>
      </c>
      <c r="BC240" s="5">
        <v>157</v>
      </c>
      <c r="BD240" s="5">
        <v>121</v>
      </c>
      <c r="BK240" s="5">
        <f t="shared" si="43"/>
        <v>912</v>
      </c>
      <c r="BL240" s="5">
        <f t="shared" si="44"/>
        <v>0</v>
      </c>
      <c r="BM240" s="5">
        <f t="shared" si="45"/>
        <v>5.8</v>
      </c>
      <c r="BN240" s="5">
        <f t="shared" si="46"/>
        <v>236.5</v>
      </c>
      <c r="BO240" s="5">
        <f t="shared" si="47"/>
        <v>207.9</v>
      </c>
      <c r="BP240" s="5">
        <f t="shared" si="48"/>
        <v>912</v>
      </c>
      <c r="BQ240" s="5" t="e">
        <f>IF(T240&lt;&gt;"",POWER((#REF!*R240+#REF!)-T240,2))</f>
        <v>#REF!</v>
      </c>
    </row>
    <row r="241" spans="1:69" ht="13.9" customHeight="1" x14ac:dyDescent="0.2">
      <c r="A241" s="142">
        <v>3.21</v>
      </c>
      <c r="B241" s="142">
        <v>2.57</v>
      </c>
      <c r="C241" s="142">
        <f t="shared" si="49"/>
        <v>4.0869999999999997</v>
      </c>
      <c r="D241" s="142">
        <v>0.28000000000000003</v>
      </c>
      <c r="E241" s="142">
        <v>2.4E-2</v>
      </c>
      <c r="F241" s="142">
        <v>0</v>
      </c>
      <c r="G241" s="142">
        <v>9.8000000000000004E-2</v>
      </c>
      <c r="H241" s="142">
        <v>1.4999999999999999E-2</v>
      </c>
      <c r="I241" s="142">
        <v>0.01</v>
      </c>
      <c r="J241" s="142">
        <v>6.0999999999999999E-2</v>
      </c>
      <c r="K241" s="142">
        <v>0</v>
      </c>
      <c r="L241" s="142">
        <v>3.5999999999999997E-2</v>
      </c>
      <c r="M241" s="142">
        <v>0</v>
      </c>
      <c r="N241" s="142">
        <v>0</v>
      </c>
      <c r="O241" s="142">
        <v>0</v>
      </c>
      <c r="P241" s="142">
        <v>830</v>
      </c>
      <c r="Q241" s="142">
        <v>60</v>
      </c>
      <c r="R241" s="142">
        <v>325</v>
      </c>
      <c r="S241" s="142">
        <v>30</v>
      </c>
      <c r="T241" s="142">
        <v>1170</v>
      </c>
      <c r="U241" s="143"/>
      <c r="V241" s="142">
        <v>4.9000000000000004</v>
      </c>
      <c r="W241" s="142">
        <v>303.222222222222</v>
      </c>
      <c r="X241" s="142"/>
      <c r="Y241" s="142">
        <v>133.80000000000001</v>
      </c>
      <c r="Z241" s="142">
        <v>35</v>
      </c>
      <c r="AA241" s="142"/>
      <c r="AB241" s="142"/>
      <c r="AC241" s="142"/>
      <c r="AD241" s="142"/>
      <c r="AE241" s="142"/>
      <c r="AF241" s="142">
        <v>320</v>
      </c>
      <c r="AG241" s="5" t="b">
        <f t="shared" si="38"/>
        <v>0</v>
      </c>
      <c r="AH241" s="5">
        <v>25</v>
      </c>
      <c r="AI241" s="5">
        <f t="shared" si="39"/>
        <v>1</v>
      </c>
      <c r="AJ241" s="5" t="b">
        <f>AND(A241&gt;=zakresy_produkcyjne!B$2,A241&lt;=zakresy_produkcyjne!B$3)</f>
        <v>1</v>
      </c>
      <c r="AK241" s="5" t="b">
        <f>AND(B241&gt;=zakresy_produkcyjne!C$2,B241&lt;=zakresy_produkcyjne!C$3)</f>
        <v>1</v>
      </c>
      <c r="AL241" s="5" t="b">
        <f>AND(D241&gt;=zakresy_produkcyjne!D$2,D241&lt;=zakresy_produkcyjne!D$3)</f>
        <v>1</v>
      </c>
      <c r="AM241" s="5" t="b">
        <f>AND(E241&gt;=zakresy_produkcyjne!E$2,E241&lt;=zakresy_produkcyjne!E$3)</f>
        <v>0</v>
      </c>
      <c r="AN241" s="5" t="b">
        <f>AND(F241&gt;=zakresy_produkcyjne!F$2,F241&lt;=zakresy_produkcyjne!F$3)</f>
        <v>1</v>
      </c>
      <c r="AO241" s="5" t="b">
        <f>AND(G241&gt;=zakresy_produkcyjne!G$2,G241&lt;=zakresy_produkcyjne!G$3)</f>
        <v>1</v>
      </c>
      <c r="AP241" s="5" t="b">
        <f>AND(H241&gt;=zakresy_produkcyjne!H$2,H241&lt;=zakresy_produkcyjne!H$3)</f>
        <v>1</v>
      </c>
      <c r="AQ241" s="5" t="b">
        <f>AND(P241&gt;=zakresy_produkcyjne!I$2,P241&lt;=zakresy_produkcyjne!I$3)</f>
        <v>0</v>
      </c>
      <c r="AR241" s="5" t="b">
        <f>AND(Q241&gt;=zakresy_produkcyjne!J$2,Q241&lt;=zakresy_produkcyjne!J$3)</f>
        <v>1</v>
      </c>
      <c r="AS241" s="5" t="b">
        <f>AND(R241&gt;=zakresy_produkcyjne!K$2,R241&lt;=zakresy_produkcyjne!K$3)</f>
        <v>1</v>
      </c>
      <c r="AT241" s="5" t="b">
        <f>AND(S241&gt;=zakresy_produkcyjne!L$2,S241&lt;=zakresy_produkcyjne!L$3)</f>
        <v>1</v>
      </c>
      <c r="AU241" s="5" t="b">
        <f t="shared" si="40"/>
        <v>0</v>
      </c>
      <c r="AV241" s="5" t="b">
        <f t="shared" si="41"/>
        <v>0</v>
      </c>
      <c r="AW241" s="5" t="b">
        <f t="shared" si="42"/>
        <v>0</v>
      </c>
      <c r="AX241" s="5">
        <f>AJ241*zakresy_produkcyjne!B$4+AK241*zakresy_produkcyjne!C$4+AL241*zakresy_produkcyjne!D$4+AM241*zakresy_produkcyjne!E$4+AN241*zakresy_produkcyjne!F$4+AO241*zakresy_produkcyjne!G$4+AP241*zakresy_produkcyjne!H$4+AQ241*zakresy_produkcyjne!I$4+AR241*zakresy_produkcyjne!J$4+AS241*zakresy_produkcyjne!K$4+AT241*zakresy_produkcyjne!L$4</f>
        <v>55</v>
      </c>
      <c r="AZ241" s="5">
        <v>425</v>
      </c>
      <c r="BA241" s="5">
        <v>277</v>
      </c>
      <c r="BB241" s="5">
        <v>24.5</v>
      </c>
      <c r="BC241" s="5">
        <v>157</v>
      </c>
      <c r="BD241" s="5">
        <v>121</v>
      </c>
      <c r="BK241" s="5">
        <f t="shared" si="43"/>
        <v>1170</v>
      </c>
      <c r="BL241" s="5">
        <f t="shared" si="44"/>
        <v>0</v>
      </c>
      <c r="BM241" s="5">
        <f t="shared" si="45"/>
        <v>4.9000000000000004</v>
      </c>
      <c r="BN241" s="5">
        <f t="shared" si="46"/>
        <v>303.222222222222</v>
      </c>
      <c r="BO241" s="5">
        <f t="shared" si="47"/>
        <v>133.80000000000001</v>
      </c>
      <c r="BP241" s="5">
        <f t="shared" si="48"/>
        <v>1170</v>
      </c>
      <c r="BQ241" s="5" t="e">
        <f>IF(T241&lt;&gt;"",POWER((#REF!*R241+#REF!)-T241,2))</f>
        <v>#REF!</v>
      </c>
    </row>
    <row r="242" spans="1:69" ht="13.9" customHeight="1" x14ac:dyDescent="0.2">
      <c r="A242" s="142">
        <v>3.21</v>
      </c>
      <c r="B242" s="142">
        <v>2.57</v>
      </c>
      <c r="C242" s="142">
        <f t="shared" si="49"/>
        <v>4.0869999999999997</v>
      </c>
      <c r="D242" s="142">
        <v>0.28000000000000003</v>
      </c>
      <c r="E242" s="142">
        <v>2.4E-2</v>
      </c>
      <c r="F242" s="142">
        <v>0</v>
      </c>
      <c r="G242" s="142">
        <v>9.8000000000000004E-2</v>
      </c>
      <c r="H242" s="142">
        <v>1.4999999999999999E-2</v>
      </c>
      <c r="I242" s="142">
        <v>0.01</v>
      </c>
      <c r="J242" s="142">
        <v>6.0999999999999999E-2</v>
      </c>
      <c r="K242" s="142">
        <v>0</v>
      </c>
      <c r="L242" s="142">
        <v>3.5999999999999997E-2</v>
      </c>
      <c r="M242" s="142">
        <v>0</v>
      </c>
      <c r="N242" s="142">
        <v>0</v>
      </c>
      <c r="O242" s="142">
        <v>0</v>
      </c>
      <c r="P242" s="142">
        <v>830</v>
      </c>
      <c r="Q242" s="142">
        <v>60</v>
      </c>
      <c r="R242" s="142">
        <v>325</v>
      </c>
      <c r="S242" s="142">
        <v>60</v>
      </c>
      <c r="T242" s="142">
        <v>918</v>
      </c>
      <c r="U242" s="143"/>
      <c r="V242" s="142">
        <v>7.3</v>
      </c>
      <c r="W242" s="142">
        <v>307.444444444444</v>
      </c>
      <c r="X242" s="142"/>
      <c r="Y242" s="142">
        <v>99.4</v>
      </c>
      <c r="Z242" s="142">
        <v>35</v>
      </c>
      <c r="AA242" s="142"/>
      <c r="AB242" s="142"/>
      <c r="AC242" s="142"/>
      <c r="AD242" s="142"/>
      <c r="AE242" s="142"/>
      <c r="AF242" s="142">
        <v>323</v>
      </c>
      <c r="AG242" s="5" t="b">
        <f t="shared" si="38"/>
        <v>0</v>
      </c>
      <c r="AH242" s="5">
        <v>25</v>
      </c>
      <c r="AI242" s="5">
        <f t="shared" si="39"/>
        <v>1</v>
      </c>
      <c r="AJ242" s="5" t="b">
        <f>AND(A242&gt;=zakresy_produkcyjne!B$2,A242&lt;=zakresy_produkcyjne!B$3)</f>
        <v>1</v>
      </c>
      <c r="AK242" s="5" t="b">
        <f>AND(B242&gt;=zakresy_produkcyjne!C$2,B242&lt;=zakresy_produkcyjne!C$3)</f>
        <v>1</v>
      </c>
      <c r="AL242" s="5" t="b">
        <f>AND(D242&gt;=zakresy_produkcyjne!D$2,D242&lt;=zakresy_produkcyjne!D$3)</f>
        <v>1</v>
      </c>
      <c r="AM242" s="5" t="b">
        <f>AND(E242&gt;=zakresy_produkcyjne!E$2,E242&lt;=zakresy_produkcyjne!E$3)</f>
        <v>0</v>
      </c>
      <c r="AN242" s="5" t="b">
        <f>AND(F242&gt;=zakresy_produkcyjne!F$2,F242&lt;=zakresy_produkcyjne!F$3)</f>
        <v>1</v>
      </c>
      <c r="AO242" s="5" t="b">
        <f>AND(G242&gt;=zakresy_produkcyjne!G$2,G242&lt;=zakresy_produkcyjne!G$3)</f>
        <v>1</v>
      </c>
      <c r="AP242" s="5" t="b">
        <f>AND(H242&gt;=zakresy_produkcyjne!H$2,H242&lt;=zakresy_produkcyjne!H$3)</f>
        <v>1</v>
      </c>
      <c r="AQ242" s="5" t="b">
        <f>AND(P242&gt;=zakresy_produkcyjne!I$2,P242&lt;=zakresy_produkcyjne!I$3)</f>
        <v>0</v>
      </c>
      <c r="AR242" s="5" t="b">
        <f>AND(Q242&gt;=zakresy_produkcyjne!J$2,Q242&lt;=zakresy_produkcyjne!J$3)</f>
        <v>1</v>
      </c>
      <c r="AS242" s="5" t="b">
        <f>AND(R242&gt;=zakresy_produkcyjne!K$2,R242&lt;=zakresy_produkcyjne!K$3)</f>
        <v>1</v>
      </c>
      <c r="AT242" s="5" t="b">
        <f>AND(S242&gt;=zakresy_produkcyjne!L$2,S242&lt;=zakresy_produkcyjne!L$3)</f>
        <v>1</v>
      </c>
      <c r="AU242" s="5" t="b">
        <f t="shared" si="40"/>
        <v>0</v>
      </c>
      <c r="AV242" s="5" t="b">
        <f t="shared" si="41"/>
        <v>0</v>
      </c>
      <c r="AW242" s="5" t="b">
        <f t="shared" si="42"/>
        <v>0</v>
      </c>
      <c r="AX242" s="5">
        <f>AJ242*zakresy_produkcyjne!B$4+AK242*zakresy_produkcyjne!C$4+AL242*zakresy_produkcyjne!D$4+AM242*zakresy_produkcyjne!E$4+AN242*zakresy_produkcyjne!F$4+AO242*zakresy_produkcyjne!G$4+AP242*zakresy_produkcyjne!H$4+AQ242*zakresy_produkcyjne!I$4+AR242*zakresy_produkcyjne!J$4+AS242*zakresy_produkcyjne!K$4+AT242*zakresy_produkcyjne!L$4</f>
        <v>55</v>
      </c>
      <c r="AZ242" s="5">
        <v>425</v>
      </c>
      <c r="BA242" s="5">
        <v>277</v>
      </c>
      <c r="BB242" s="5">
        <v>24.5</v>
      </c>
      <c r="BC242" s="5">
        <v>157</v>
      </c>
      <c r="BD242" s="5">
        <v>121</v>
      </c>
      <c r="BK242" s="5">
        <f t="shared" si="43"/>
        <v>918</v>
      </c>
      <c r="BL242" s="5">
        <f t="shared" si="44"/>
        <v>0</v>
      </c>
      <c r="BM242" s="5">
        <f t="shared" si="45"/>
        <v>7.3</v>
      </c>
      <c r="BN242" s="5">
        <f t="shared" si="46"/>
        <v>307.444444444444</v>
      </c>
      <c r="BO242" s="5">
        <f t="shared" si="47"/>
        <v>99.4</v>
      </c>
      <c r="BP242" s="5">
        <f t="shared" si="48"/>
        <v>918</v>
      </c>
      <c r="BQ242" s="5" t="e">
        <f>IF(T242&lt;&gt;"",POWER((#REF!*R242+#REF!)-T242,2))</f>
        <v>#REF!</v>
      </c>
    </row>
    <row r="243" spans="1:69" ht="13.9" customHeight="1" x14ac:dyDescent="0.2">
      <c r="A243" s="142">
        <v>3.21</v>
      </c>
      <c r="B243" s="142">
        <v>2.57</v>
      </c>
      <c r="C243" s="142">
        <f t="shared" si="49"/>
        <v>4.0869999999999997</v>
      </c>
      <c r="D243" s="142">
        <v>0.28000000000000003</v>
      </c>
      <c r="E243" s="142">
        <v>2.4E-2</v>
      </c>
      <c r="F243" s="142">
        <v>0</v>
      </c>
      <c r="G243" s="142">
        <v>9.8000000000000004E-2</v>
      </c>
      <c r="H243" s="142">
        <v>1.4999999999999999E-2</v>
      </c>
      <c r="I243" s="142">
        <v>0.01</v>
      </c>
      <c r="J243" s="142">
        <v>6.0999999999999999E-2</v>
      </c>
      <c r="K243" s="142">
        <v>0</v>
      </c>
      <c r="L243" s="142">
        <v>3.5999999999999997E-2</v>
      </c>
      <c r="M243" s="142">
        <v>0</v>
      </c>
      <c r="N243" s="142">
        <v>0</v>
      </c>
      <c r="O243" s="142">
        <v>0</v>
      </c>
      <c r="P243" s="142">
        <v>830</v>
      </c>
      <c r="Q243" s="142">
        <v>60</v>
      </c>
      <c r="R243" s="142">
        <v>325</v>
      </c>
      <c r="S243" s="142">
        <v>120</v>
      </c>
      <c r="T243" s="142">
        <v>940</v>
      </c>
      <c r="U243" s="143"/>
      <c r="V243" s="142">
        <v>9.8000000000000007</v>
      </c>
      <c r="W243" s="142">
        <v>293.125</v>
      </c>
      <c r="X243" s="142"/>
      <c r="Y243" s="142">
        <v>132</v>
      </c>
      <c r="Z243" s="142">
        <v>35</v>
      </c>
      <c r="AA243" s="142"/>
      <c r="AB243" s="142"/>
      <c r="AC243" s="142"/>
      <c r="AD243" s="142"/>
      <c r="AE243" s="142"/>
      <c r="AF243" s="142">
        <v>309</v>
      </c>
      <c r="AG243" s="5" t="b">
        <f t="shared" si="38"/>
        <v>0</v>
      </c>
      <c r="AH243" s="5">
        <v>25</v>
      </c>
      <c r="AI243" s="5">
        <f t="shared" si="39"/>
        <v>1</v>
      </c>
      <c r="AJ243" s="5" t="b">
        <f>AND(A243&gt;=zakresy_produkcyjne!B$2,A243&lt;=zakresy_produkcyjne!B$3)</f>
        <v>1</v>
      </c>
      <c r="AK243" s="5" t="b">
        <f>AND(B243&gt;=zakresy_produkcyjne!C$2,B243&lt;=zakresy_produkcyjne!C$3)</f>
        <v>1</v>
      </c>
      <c r="AL243" s="5" t="b">
        <f>AND(D243&gt;=zakresy_produkcyjne!D$2,D243&lt;=zakresy_produkcyjne!D$3)</f>
        <v>1</v>
      </c>
      <c r="AM243" s="5" t="b">
        <f>AND(E243&gt;=zakresy_produkcyjne!E$2,E243&lt;=zakresy_produkcyjne!E$3)</f>
        <v>0</v>
      </c>
      <c r="AN243" s="5" t="b">
        <f>AND(F243&gt;=zakresy_produkcyjne!F$2,F243&lt;=zakresy_produkcyjne!F$3)</f>
        <v>1</v>
      </c>
      <c r="AO243" s="5" t="b">
        <f>AND(G243&gt;=zakresy_produkcyjne!G$2,G243&lt;=zakresy_produkcyjne!G$3)</f>
        <v>1</v>
      </c>
      <c r="AP243" s="5" t="b">
        <f>AND(H243&gt;=zakresy_produkcyjne!H$2,H243&lt;=zakresy_produkcyjne!H$3)</f>
        <v>1</v>
      </c>
      <c r="AQ243" s="5" t="b">
        <f>AND(P243&gt;=zakresy_produkcyjne!I$2,P243&lt;=zakresy_produkcyjne!I$3)</f>
        <v>0</v>
      </c>
      <c r="AR243" s="5" t="b">
        <f>AND(Q243&gt;=zakresy_produkcyjne!J$2,Q243&lt;=zakresy_produkcyjne!J$3)</f>
        <v>1</v>
      </c>
      <c r="AS243" s="5" t="b">
        <f>AND(R243&gt;=zakresy_produkcyjne!K$2,R243&lt;=zakresy_produkcyjne!K$3)</f>
        <v>1</v>
      </c>
      <c r="AT243" s="5" t="b">
        <f>AND(S243&gt;=zakresy_produkcyjne!L$2,S243&lt;=zakresy_produkcyjne!L$3)</f>
        <v>1</v>
      </c>
      <c r="AU243" s="5" t="b">
        <f t="shared" si="40"/>
        <v>0</v>
      </c>
      <c r="AV243" s="5" t="b">
        <f t="shared" si="41"/>
        <v>0</v>
      </c>
      <c r="AW243" s="5" t="b">
        <f t="shared" si="42"/>
        <v>0</v>
      </c>
      <c r="AX243" s="5">
        <f>AJ243*zakresy_produkcyjne!B$4+AK243*zakresy_produkcyjne!C$4+AL243*zakresy_produkcyjne!D$4+AM243*zakresy_produkcyjne!E$4+AN243*zakresy_produkcyjne!F$4+AO243*zakresy_produkcyjne!G$4+AP243*zakresy_produkcyjne!H$4+AQ243*zakresy_produkcyjne!I$4+AR243*zakresy_produkcyjne!J$4+AS243*zakresy_produkcyjne!K$4+AT243*zakresy_produkcyjne!L$4</f>
        <v>55</v>
      </c>
      <c r="AZ243" s="5">
        <v>425</v>
      </c>
      <c r="BA243" s="5">
        <v>277</v>
      </c>
      <c r="BB243" s="5">
        <v>24.5</v>
      </c>
      <c r="BC243" s="5">
        <v>157</v>
      </c>
      <c r="BD243" s="5">
        <v>121</v>
      </c>
      <c r="BK243" s="5">
        <f t="shared" si="43"/>
        <v>940</v>
      </c>
      <c r="BL243" s="5">
        <f t="shared" si="44"/>
        <v>0</v>
      </c>
      <c r="BM243" s="5">
        <f t="shared" si="45"/>
        <v>9.8000000000000007</v>
      </c>
      <c r="BN243" s="5">
        <f t="shared" si="46"/>
        <v>293.125</v>
      </c>
      <c r="BO243" s="5">
        <f t="shared" si="47"/>
        <v>132</v>
      </c>
      <c r="BP243" s="5">
        <f t="shared" si="48"/>
        <v>940</v>
      </c>
      <c r="BQ243" s="5" t="e">
        <f>IF(T243&lt;&gt;"",POWER((#REF!*R243+#REF!)-T243,2))</f>
        <v>#REF!</v>
      </c>
    </row>
    <row r="244" spans="1:69" ht="13.9" customHeight="1" x14ac:dyDescent="0.2">
      <c r="A244" s="142">
        <v>3.21</v>
      </c>
      <c r="B244" s="142">
        <v>2.57</v>
      </c>
      <c r="C244" s="142">
        <f t="shared" si="49"/>
        <v>4.0869999999999997</v>
      </c>
      <c r="D244" s="142">
        <v>0.28000000000000003</v>
      </c>
      <c r="E244" s="142">
        <v>2.4E-2</v>
      </c>
      <c r="F244" s="142">
        <v>0</v>
      </c>
      <c r="G244" s="142">
        <v>9.8000000000000004E-2</v>
      </c>
      <c r="H244" s="142">
        <v>1.4999999999999999E-2</v>
      </c>
      <c r="I244" s="142">
        <v>0.01</v>
      </c>
      <c r="J244" s="142">
        <v>6.0999999999999999E-2</v>
      </c>
      <c r="K244" s="142">
        <v>0</v>
      </c>
      <c r="L244" s="142">
        <v>3.5999999999999997E-2</v>
      </c>
      <c r="M244" s="142">
        <v>0</v>
      </c>
      <c r="N244" s="142">
        <v>0</v>
      </c>
      <c r="O244" s="142">
        <v>0</v>
      </c>
      <c r="P244" s="142">
        <v>830</v>
      </c>
      <c r="Q244" s="142">
        <v>60</v>
      </c>
      <c r="R244" s="142">
        <v>325</v>
      </c>
      <c r="S244" s="142">
        <v>240</v>
      </c>
      <c r="T244" s="142">
        <v>875</v>
      </c>
      <c r="U244" s="143"/>
      <c r="V244" s="142">
        <v>5.8</v>
      </c>
      <c r="W244" s="142">
        <v>362.9</v>
      </c>
      <c r="X244" s="142"/>
      <c r="Y244" s="142">
        <v>145.69999999999999</v>
      </c>
      <c r="Z244" s="142">
        <v>35</v>
      </c>
      <c r="AA244" s="142"/>
      <c r="AB244" s="142"/>
      <c r="AC244" s="142"/>
      <c r="AD244" s="142"/>
      <c r="AE244" s="142"/>
      <c r="AF244" s="142">
        <v>383</v>
      </c>
      <c r="AG244" s="5" t="b">
        <f t="shared" si="38"/>
        <v>0</v>
      </c>
      <c r="AH244" s="5">
        <v>25</v>
      </c>
      <c r="AI244" s="5">
        <f t="shared" si="39"/>
        <v>1</v>
      </c>
      <c r="AJ244" s="5" t="b">
        <f>AND(A244&gt;=zakresy_produkcyjne!B$2,A244&lt;=zakresy_produkcyjne!B$3)</f>
        <v>1</v>
      </c>
      <c r="AK244" s="5" t="b">
        <f>AND(B244&gt;=zakresy_produkcyjne!C$2,B244&lt;=zakresy_produkcyjne!C$3)</f>
        <v>1</v>
      </c>
      <c r="AL244" s="5" t="b">
        <f>AND(D244&gt;=zakresy_produkcyjne!D$2,D244&lt;=zakresy_produkcyjne!D$3)</f>
        <v>1</v>
      </c>
      <c r="AM244" s="5" t="b">
        <f>AND(E244&gt;=zakresy_produkcyjne!E$2,E244&lt;=zakresy_produkcyjne!E$3)</f>
        <v>0</v>
      </c>
      <c r="AN244" s="5" t="b">
        <f>AND(F244&gt;=zakresy_produkcyjne!F$2,F244&lt;=zakresy_produkcyjne!F$3)</f>
        <v>1</v>
      </c>
      <c r="AO244" s="5" t="b">
        <f>AND(G244&gt;=zakresy_produkcyjne!G$2,G244&lt;=zakresy_produkcyjne!G$3)</f>
        <v>1</v>
      </c>
      <c r="AP244" s="5" t="b">
        <f>AND(H244&gt;=zakresy_produkcyjne!H$2,H244&lt;=zakresy_produkcyjne!H$3)</f>
        <v>1</v>
      </c>
      <c r="AQ244" s="5" t="b">
        <f>AND(P244&gt;=zakresy_produkcyjne!I$2,P244&lt;=zakresy_produkcyjne!I$3)</f>
        <v>0</v>
      </c>
      <c r="AR244" s="5" t="b">
        <f>AND(Q244&gt;=zakresy_produkcyjne!J$2,Q244&lt;=zakresy_produkcyjne!J$3)</f>
        <v>1</v>
      </c>
      <c r="AS244" s="5" t="b">
        <f>AND(R244&gt;=zakresy_produkcyjne!K$2,R244&lt;=zakresy_produkcyjne!K$3)</f>
        <v>1</v>
      </c>
      <c r="AT244" s="5" t="b">
        <f>AND(S244&gt;=zakresy_produkcyjne!L$2,S244&lt;=zakresy_produkcyjne!L$3)</f>
        <v>0</v>
      </c>
      <c r="AU244" s="5" t="b">
        <f t="shared" si="40"/>
        <v>0</v>
      </c>
      <c r="AV244" s="5" t="b">
        <f t="shared" si="41"/>
        <v>0</v>
      </c>
      <c r="AW244" s="5" t="b">
        <f t="shared" si="42"/>
        <v>0</v>
      </c>
      <c r="AX244" s="5">
        <f>AJ244*zakresy_produkcyjne!B$4+AK244*zakresy_produkcyjne!C$4+AL244*zakresy_produkcyjne!D$4+AM244*zakresy_produkcyjne!E$4+AN244*zakresy_produkcyjne!F$4+AO244*zakresy_produkcyjne!G$4+AP244*zakresy_produkcyjne!H$4+AQ244*zakresy_produkcyjne!I$4+AR244*zakresy_produkcyjne!J$4+AS244*zakresy_produkcyjne!K$4+AT244*zakresy_produkcyjne!L$4</f>
        <v>45</v>
      </c>
      <c r="AZ244" s="5">
        <v>425</v>
      </c>
      <c r="BA244" s="5">
        <v>277</v>
      </c>
      <c r="BB244" s="5">
        <v>24.5</v>
      </c>
      <c r="BC244" s="5">
        <v>157</v>
      </c>
      <c r="BD244" s="5">
        <v>121</v>
      </c>
      <c r="BK244" s="5">
        <f t="shared" si="43"/>
        <v>875</v>
      </c>
      <c r="BL244" s="5">
        <f t="shared" si="44"/>
        <v>0</v>
      </c>
      <c r="BM244" s="5">
        <f t="shared" si="45"/>
        <v>5.8</v>
      </c>
      <c r="BN244" s="5">
        <f t="shared" si="46"/>
        <v>362.9</v>
      </c>
      <c r="BO244" s="5">
        <f t="shared" si="47"/>
        <v>145.69999999999999</v>
      </c>
      <c r="BP244" s="5">
        <f t="shared" si="48"/>
        <v>875</v>
      </c>
      <c r="BQ244" s="5" t="e">
        <f>IF(T244&lt;&gt;"",POWER((#REF!*R244+#REF!)-T244,2))</f>
        <v>#REF!</v>
      </c>
    </row>
    <row r="245" spans="1:69" ht="13.9" customHeight="1" x14ac:dyDescent="0.2">
      <c r="A245" s="142">
        <v>3.21</v>
      </c>
      <c r="B245" s="142">
        <v>2.57</v>
      </c>
      <c r="C245" s="142">
        <f t="shared" si="49"/>
        <v>4.0869999999999997</v>
      </c>
      <c r="D245" s="142">
        <v>0.28000000000000003</v>
      </c>
      <c r="E245" s="142">
        <v>2.4E-2</v>
      </c>
      <c r="F245" s="142">
        <v>0</v>
      </c>
      <c r="G245" s="142">
        <v>9.8000000000000004E-2</v>
      </c>
      <c r="H245" s="142">
        <v>1.4999999999999999E-2</v>
      </c>
      <c r="I245" s="142">
        <v>0.01</v>
      </c>
      <c r="J245" s="142">
        <v>6.0999999999999999E-2</v>
      </c>
      <c r="K245" s="142">
        <v>0</v>
      </c>
      <c r="L245" s="142">
        <v>3.5999999999999997E-2</v>
      </c>
      <c r="M245" s="142">
        <v>0</v>
      </c>
      <c r="N245" s="142">
        <v>0</v>
      </c>
      <c r="O245" s="142">
        <v>0</v>
      </c>
      <c r="P245" s="142">
        <v>830</v>
      </c>
      <c r="Q245" s="142">
        <v>60</v>
      </c>
      <c r="R245" s="142">
        <v>300</v>
      </c>
      <c r="S245" s="142">
        <v>30</v>
      </c>
      <c r="T245" s="142">
        <v>1282</v>
      </c>
      <c r="U245" s="143"/>
      <c r="V245" s="142">
        <v>4.0999999999999996</v>
      </c>
      <c r="W245" s="142">
        <v>344</v>
      </c>
      <c r="X245" s="142"/>
      <c r="Y245" s="142">
        <v>42.7</v>
      </c>
      <c r="Z245" s="142">
        <v>35</v>
      </c>
      <c r="AA245" s="142"/>
      <c r="AB245" s="142"/>
      <c r="AC245" s="142"/>
      <c r="AD245" s="142"/>
      <c r="AE245" s="142"/>
      <c r="AF245" s="142">
        <v>363</v>
      </c>
      <c r="AG245" s="5" t="b">
        <f t="shared" si="38"/>
        <v>0</v>
      </c>
      <c r="AH245" s="5">
        <v>25</v>
      </c>
      <c r="AI245" s="5">
        <f t="shared" si="39"/>
        <v>1</v>
      </c>
      <c r="AJ245" s="5" t="b">
        <f>AND(A245&gt;=zakresy_produkcyjne!B$2,A245&lt;=zakresy_produkcyjne!B$3)</f>
        <v>1</v>
      </c>
      <c r="AK245" s="5" t="b">
        <f>AND(B245&gt;=zakresy_produkcyjne!C$2,B245&lt;=zakresy_produkcyjne!C$3)</f>
        <v>1</v>
      </c>
      <c r="AL245" s="5" t="b">
        <f>AND(D245&gt;=zakresy_produkcyjne!D$2,D245&lt;=zakresy_produkcyjne!D$3)</f>
        <v>1</v>
      </c>
      <c r="AM245" s="5" t="b">
        <f>AND(E245&gt;=zakresy_produkcyjne!E$2,E245&lt;=zakresy_produkcyjne!E$3)</f>
        <v>0</v>
      </c>
      <c r="AN245" s="5" t="b">
        <f>AND(F245&gt;=zakresy_produkcyjne!F$2,F245&lt;=zakresy_produkcyjne!F$3)</f>
        <v>1</v>
      </c>
      <c r="AO245" s="5" t="b">
        <f>AND(G245&gt;=zakresy_produkcyjne!G$2,G245&lt;=zakresy_produkcyjne!G$3)</f>
        <v>1</v>
      </c>
      <c r="AP245" s="5" t="b">
        <f>AND(H245&gt;=zakresy_produkcyjne!H$2,H245&lt;=zakresy_produkcyjne!H$3)</f>
        <v>1</v>
      </c>
      <c r="AQ245" s="5" t="b">
        <f>AND(P245&gt;=zakresy_produkcyjne!I$2,P245&lt;=zakresy_produkcyjne!I$3)</f>
        <v>0</v>
      </c>
      <c r="AR245" s="5" t="b">
        <f>AND(Q245&gt;=zakresy_produkcyjne!J$2,Q245&lt;=zakresy_produkcyjne!J$3)</f>
        <v>1</v>
      </c>
      <c r="AS245" s="5" t="b">
        <f>AND(R245&gt;=zakresy_produkcyjne!K$2,R245&lt;=zakresy_produkcyjne!K$3)</f>
        <v>1</v>
      </c>
      <c r="AT245" s="5" t="b">
        <f>AND(S245&gt;=zakresy_produkcyjne!L$2,S245&lt;=zakresy_produkcyjne!L$3)</f>
        <v>1</v>
      </c>
      <c r="AU245" s="5" t="b">
        <f t="shared" si="40"/>
        <v>0</v>
      </c>
      <c r="AV245" s="5" t="b">
        <f t="shared" si="41"/>
        <v>0</v>
      </c>
      <c r="AW245" s="5" t="b">
        <f t="shared" si="42"/>
        <v>0</v>
      </c>
      <c r="AX245" s="5">
        <f>AJ245*zakresy_produkcyjne!B$4+AK245*zakresy_produkcyjne!C$4+AL245*zakresy_produkcyjne!D$4+AM245*zakresy_produkcyjne!E$4+AN245*zakresy_produkcyjne!F$4+AO245*zakresy_produkcyjne!G$4+AP245*zakresy_produkcyjne!H$4+AQ245*zakresy_produkcyjne!I$4+AR245*zakresy_produkcyjne!J$4+AS245*zakresy_produkcyjne!K$4+AT245*zakresy_produkcyjne!L$4</f>
        <v>55</v>
      </c>
      <c r="AZ245" s="5">
        <v>425</v>
      </c>
      <c r="BA245" s="5">
        <v>277</v>
      </c>
      <c r="BB245" s="5">
        <v>24.5</v>
      </c>
      <c r="BC245" s="5">
        <v>157</v>
      </c>
      <c r="BD245" s="5">
        <v>121</v>
      </c>
      <c r="BK245" s="5">
        <f t="shared" si="43"/>
        <v>1282</v>
      </c>
      <c r="BL245" s="5">
        <f t="shared" si="44"/>
        <v>0</v>
      </c>
      <c r="BM245" s="5">
        <f t="shared" si="45"/>
        <v>4.0999999999999996</v>
      </c>
      <c r="BN245" s="5">
        <f t="shared" si="46"/>
        <v>344</v>
      </c>
      <c r="BO245" s="5">
        <f t="shared" si="47"/>
        <v>42.7</v>
      </c>
      <c r="BP245" s="5">
        <f t="shared" si="48"/>
        <v>1282</v>
      </c>
      <c r="BQ245" s="5" t="e">
        <f>IF(T245&lt;&gt;"",POWER((#REF!*R245+#REF!)-T245,2))</f>
        <v>#REF!</v>
      </c>
    </row>
    <row r="246" spans="1:69" ht="13.9" customHeight="1" x14ac:dyDescent="0.2">
      <c r="A246" s="142">
        <v>3.21</v>
      </c>
      <c r="B246" s="142">
        <v>2.57</v>
      </c>
      <c r="C246" s="142">
        <f t="shared" si="49"/>
        <v>4.0869999999999997</v>
      </c>
      <c r="D246" s="142">
        <v>0.28000000000000003</v>
      </c>
      <c r="E246" s="142">
        <v>2.4E-2</v>
      </c>
      <c r="F246" s="142">
        <v>0</v>
      </c>
      <c r="G246" s="142">
        <v>9.8000000000000004E-2</v>
      </c>
      <c r="H246" s="142">
        <v>1.4999999999999999E-2</v>
      </c>
      <c r="I246" s="142">
        <v>0.01</v>
      </c>
      <c r="J246" s="142">
        <v>6.0999999999999999E-2</v>
      </c>
      <c r="K246" s="142">
        <v>0</v>
      </c>
      <c r="L246" s="142">
        <v>3.5999999999999997E-2</v>
      </c>
      <c r="M246" s="142">
        <v>0</v>
      </c>
      <c r="N246" s="142">
        <v>0</v>
      </c>
      <c r="O246" s="142">
        <v>0</v>
      </c>
      <c r="P246" s="142">
        <v>830</v>
      </c>
      <c r="Q246" s="142">
        <v>60</v>
      </c>
      <c r="R246" s="142">
        <v>300</v>
      </c>
      <c r="S246" s="142">
        <v>60</v>
      </c>
      <c r="T246" s="142">
        <v>1329</v>
      </c>
      <c r="U246" s="143"/>
      <c r="V246" s="142">
        <v>2.7</v>
      </c>
      <c r="W246" s="142">
        <v>317.222222222222</v>
      </c>
      <c r="X246" s="142"/>
      <c r="Y246" s="142">
        <v>30.3</v>
      </c>
      <c r="Z246" s="142">
        <v>35</v>
      </c>
      <c r="AA246" s="142"/>
      <c r="AB246" s="142"/>
      <c r="AC246" s="142"/>
      <c r="AD246" s="142"/>
      <c r="AE246" s="142"/>
      <c r="AF246" s="142">
        <v>334</v>
      </c>
      <c r="AG246" s="5" t="b">
        <f t="shared" si="38"/>
        <v>0</v>
      </c>
      <c r="AH246" s="5">
        <v>25</v>
      </c>
      <c r="AI246" s="5">
        <f t="shared" si="39"/>
        <v>1</v>
      </c>
      <c r="AJ246" s="5" t="b">
        <f>AND(A246&gt;=zakresy_produkcyjne!B$2,A246&lt;=zakresy_produkcyjne!B$3)</f>
        <v>1</v>
      </c>
      <c r="AK246" s="5" t="b">
        <f>AND(B246&gt;=zakresy_produkcyjne!C$2,B246&lt;=zakresy_produkcyjne!C$3)</f>
        <v>1</v>
      </c>
      <c r="AL246" s="5" t="b">
        <f>AND(D246&gt;=zakresy_produkcyjne!D$2,D246&lt;=zakresy_produkcyjne!D$3)</f>
        <v>1</v>
      </c>
      <c r="AM246" s="5" t="b">
        <f>AND(E246&gt;=zakresy_produkcyjne!E$2,E246&lt;=zakresy_produkcyjne!E$3)</f>
        <v>0</v>
      </c>
      <c r="AN246" s="5" t="b">
        <f>AND(F246&gt;=zakresy_produkcyjne!F$2,F246&lt;=zakresy_produkcyjne!F$3)</f>
        <v>1</v>
      </c>
      <c r="AO246" s="5" t="b">
        <f>AND(G246&gt;=zakresy_produkcyjne!G$2,G246&lt;=zakresy_produkcyjne!G$3)</f>
        <v>1</v>
      </c>
      <c r="AP246" s="5" t="b">
        <f>AND(H246&gt;=zakresy_produkcyjne!H$2,H246&lt;=zakresy_produkcyjne!H$3)</f>
        <v>1</v>
      </c>
      <c r="AQ246" s="5" t="b">
        <f>AND(P246&gt;=zakresy_produkcyjne!I$2,P246&lt;=zakresy_produkcyjne!I$3)</f>
        <v>0</v>
      </c>
      <c r="AR246" s="5" t="b">
        <f>AND(Q246&gt;=zakresy_produkcyjne!J$2,Q246&lt;=zakresy_produkcyjne!J$3)</f>
        <v>1</v>
      </c>
      <c r="AS246" s="5" t="b">
        <f>AND(R246&gt;=zakresy_produkcyjne!K$2,R246&lt;=zakresy_produkcyjne!K$3)</f>
        <v>1</v>
      </c>
      <c r="AT246" s="5" t="b">
        <f>AND(S246&gt;=zakresy_produkcyjne!L$2,S246&lt;=zakresy_produkcyjne!L$3)</f>
        <v>1</v>
      </c>
      <c r="AU246" s="5" t="b">
        <f t="shared" si="40"/>
        <v>0</v>
      </c>
      <c r="AV246" s="5" t="b">
        <f t="shared" si="41"/>
        <v>0</v>
      </c>
      <c r="AW246" s="5" t="b">
        <f t="shared" si="42"/>
        <v>0</v>
      </c>
      <c r="AX246" s="5">
        <f>AJ246*zakresy_produkcyjne!B$4+AK246*zakresy_produkcyjne!C$4+AL246*zakresy_produkcyjne!D$4+AM246*zakresy_produkcyjne!E$4+AN246*zakresy_produkcyjne!F$4+AO246*zakresy_produkcyjne!G$4+AP246*zakresy_produkcyjne!H$4+AQ246*zakresy_produkcyjne!I$4+AR246*zakresy_produkcyjne!J$4+AS246*zakresy_produkcyjne!K$4+AT246*zakresy_produkcyjne!L$4</f>
        <v>55</v>
      </c>
      <c r="AZ246" s="5">
        <v>425</v>
      </c>
      <c r="BA246" s="5">
        <v>277</v>
      </c>
      <c r="BB246" s="5">
        <v>24.5</v>
      </c>
      <c r="BC246" s="5">
        <v>157</v>
      </c>
      <c r="BD246" s="5">
        <v>121</v>
      </c>
      <c r="BK246" s="5">
        <f t="shared" si="43"/>
        <v>1329</v>
      </c>
      <c r="BL246" s="5">
        <f t="shared" si="44"/>
        <v>0</v>
      </c>
      <c r="BM246" s="5">
        <f t="shared" si="45"/>
        <v>2.7</v>
      </c>
      <c r="BN246" s="5">
        <f t="shared" si="46"/>
        <v>317.222222222222</v>
      </c>
      <c r="BO246" s="5">
        <f t="shared" si="47"/>
        <v>30.3</v>
      </c>
      <c r="BP246" s="5">
        <f t="shared" si="48"/>
        <v>1329</v>
      </c>
      <c r="BQ246" s="5" t="e">
        <f>IF(T246&lt;&gt;"",POWER((#REF!*R246+#REF!)-T246,2))</f>
        <v>#REF!</v>
      </c>
    </row>
    <row r="247" spans="1:69" ht="13.9" customHeight="1" x14ac:dyDescent="0.2">
      <c r="A247" s="142">
        <v>3.21</v>
      </c>
      <c r="B247" s="142">
        <v>2.57</v>
      </c>
      <c r="C247" s="142">
        <f t="shared" si="49"/>
        <v>4.0869999999999997</v>
      </c>
      <c r="D247" s="142">
        <v>0.28000000000000003</v>
      </c>
      <c r="E247" s="142">
        <v>2.4E-2</v>
      </c>
      <c r="F247" s="142">
        <v>0</v>
      </c>
      <c r="G247" s="142">
        <v>9.8000000000000004E-2</v>
      </c>
      <c r="H247" s="142">
        <v>1.4999999999999999E-2</v>
      </c>
      <c r="I247" s="142">
        <v>0.01</v>
      </c>
      <c r="J247" s="142">
        <v>6.0999999999999999E-2</v>
      </c>
      <c r="K247" s="142">
        <v>0</v>
      </c>
      <c r="L247" s="142">
        <v>3.5999999999999997E-2</v>
      </c>
      <c r="M247" s="142">
        <v>0</v>
      </c>
      <c r="N247" s="142">
        <v>0</v>
      </c>
      <c r="O247" s="142">
        <v>0</v>
      </c>
      <c r="P247" s="142">
        <v>830</v>
      </c>
      <c r="Q247" s="142">
        <v>60</v>
      </c>
      <c r="R247" s="142">
        <v>300</v>
      </c>
      <c r="S247" s="142">
        <v>120</v>
      </c>
      <c r="T247" s="142">
        <v>1021</v>
      </c>
      <c r="U247" s="143"/>
      <c r="V247" s="142">
        <v>4.7</v>
      </c>
      <c r="W247" s="142">
        <v>279</v>
      </c>
      <c r="X247" s="142"/>
      <c r="Y247" s="142">
        <v>59.5</v>
      </c>
      <c r="Z247" s="142">
        <v>35</v>
      </c>
      <c r="AA247" s="142"/>
      <c r="AB247" s="142"/>
      <c r="AC247" s="142"/>
      <c r="AD247" s="142"/>
      <c r="AE247" s="142"/>
      <c r="AF247" s="142">
        <v>294</v>
      </c>
      <c r="AG247" s="5" t="b">
        <f t="shared" si="38"/>
        <v>0</v>
      </c>
      <c r="AH247" s="5">
        <v>25</v>
      </c>
      <c r="AI247" s="5">
        <f t="shared" si="39"/>
        <v>1</v>
      </c>
      <c r="AJ247" s="5" t="b">
        <f>AND(A247&gt;=zakresy_produkcyjne!B$2,A247&lt;=zakresy_produkcyjne!B$3)</f>
        <v>1</v>
      </c>
      <c r="AK247" s="5" t="b">
        <f>AND(B247&gt;=zakresy_produkcyjne!C$2,B247&lt;=zakresy_produkcyjne!C$3)</f>
        <v>1</v>
      </c>
      <c r="AL247" s="5" t="b">
        <f>AND(D247&gt;=zakresy_produkcyjne!D$2,D247&lt;=zakresy_produkcyjne!D$3)</f>
        <v>1</v>
      </c>
      <c r="AM247" s="5" t="b">
        <f>AND(E247&gt;=zakresy_produkcyjne!E$2,E247&lt;=zakresy_produkcyjne!E$3)</f>
        <v>0</v>
      </c>
      <c r="AN247" s="5" t="b">
        <f>AND(F247&gt;=zakresy_produkcyjne!F$2,F247&lt;=zakresy_produkcyjne!F$3)</f>
        <v>1</v>
      </c>
      <c r="AO247" s="5" t="b">
        <f>AND(G247&gt;=zakresy_produkcyjne!G$2,G247&lt;=zakresy_produkcyjne!G$3)</f>
        <v>1</v>
      </c>
      <c r="AP247" s="5" t="b">
        <f>AND(H247&gt;=zakresy_produkcyjne!H$2,H247&lt;=zakresy_produkcyjne!H$3)</f>
        <v>1</v>
      </c>
      <c r="AQ247" s="5" t="b">
        <f>AND(P247&gt;=zakresy_produkcyjne!I$2,P247&lt;=zakresy_produkcyjne!I$3)</f>
        <v>0</v>
      </c>
      <c r="AR247" s="5" t="b">
        <f>AND(Q247&gt;=zakresy_produkcyjne!J$2,Q247&lt;=zakresy_produkcyjne!J$3)</f>
        <v>1</v>
      </c>
      <c r="AS247" s="5" t="b">
        <f>AND(R247&gt;=zakresy_produkcyjne!K$2,R247&lt;=zakresy_produkcyjne!K$3)</f>
        <v>1</v>
      </c>
      <c r="AT247" s="5" t="b">
        <f>AND(S247&gt;=zakresy_produkcyjne!L$2,S247&lt;=zakresy_produkcyjne!L$3)</f>
        <v>1</v>
      </c>
      <c r="AU247" s="5" t="b">
        <f t="shared" si="40"/>
        <v>0</v>
      </c>
      <c r="AV247" s="5" t="b">
        <f t="shared" si="41"/>
        <v>0</v>
      </c>
      <c r="AW247" s="5" t="b">
        <f t="shared" si="42"/>
        <v>0</v>
      </c>
      <c r="AX247" s="5">
        <f>AJ247*zakresy_produkcyjne!B$4+AK247*zakresy_produkcyjne!C$4+AL247*zakresy_produkcyjne!D$4+AM247*zakresy_produkcyjne!E$4+AN247*zakresy_produkcyjne!F$4+AO247*zakresy_produkcyjne!G$4+AP247*zakresy_produkcyjne!H$4+AQ247*zakresy_produkcyjne!I$4+AR247*zakresy_produkcyjne!J$4+AS247*zakresy_produkcyjne!K$4+AT247*zakresy_produkcyjne!L$4</f>
        <v>55</v>
      </c>
      <c r="AZ247" s="5">
        <v>425</v>
      </c>
      <c r="BA247" s="5">
        <v>277</v>
      </c>
      <c r="BB247" s="5">
        <v>24.5</v>
      </c>
      <c r="BC247" s="5">
        <v>157</v>
      </c>
      <c r="BD247" s="5">
        <v>121</v>
      </c>
      <c r="BK247" s="5">
        <f t="shared" si="43"/>
        <v>1021</v>
      </c>
      <c r="BL247" s="5">
        <f t="shared" si="44"/>
        <v>0</v>
      </c>
      <c r="BM247" s="5">
        <f t="shared" si="45"/>
        <v>4.7</v>
      </c>
      <c r="BN247" s="5">
        <f t="shared" si="46"/>
        <v>279</v>
      </c>
      <c r="BO247" s="5">
        <f t="shared" si="47"/>
        <v>59.5</v>
      </c>
      <c r="BP247" s="5">
        <f t="shared" si="48"/>
        <v>1021</v>
      </c>
      <c r="BQ247" s="5" t="e">
        <f>IF(T247&lt;&gt;"",POWER((#REF!*R247+#REF!)-T247,2))</f>
        <v>#REF!</v>
      </c>
    </row>
    <row r="248" spans="1:69" ht="13.9" customHeight="1" x14ac:dyDescent="0.2">
      <c r="A248" s="142">
        <v>3.21</v>
      </c>
      <c r="B248" s="142">
        <v>2.57</v>
      </c>
      <c r="C248" s="142">
        <f t="shared" si="49"/>
        <v>4.0869999999999997</v>
      </c>
      <c r="D248" s="142">
        <v>0.28000000000000003</v>
      </c>
      <c r="E248" s="142">
        <v>2.4E-2</v>
      </c>
      <c r="F248" s="142">
        <v>0</v>
      </c>
      <c r="G248" s="142">
        <v>9.8000000000000004E-2</v>
      </c>
      <c r="H248" s="142">
        <v>1.4999999999999999E-2</v>
      </c>
      <c r="I248" s="142">
        <v>0.01</v>
      </c>
      <c r="J248" s="142">
        <v>6.0999999999999999E-2</v>
      </c>
      <c r="K248" s="142">
        <v>0</v>
      </c>
      <c r="L248" s="142">
        <v>3.5999999999999997E-2</v>
      </c>
      <c r="M248" s="142">
        <v>0</v>
      </c>
      <c r="N248" s="142">
        <v>0</v>
      </c>
      <c r="O248" s="142">
        <v>0</v>
      </c>
      <c r="P248" s="142">
        <v>830</v>
      </c>
      <c r="Q248" s="142">
        <v>60</v>
      </c>
      <c r="R248" s="142">
        <v>300</v>
      </c>
      <c r="S248" s="142">
        <v>240</v>
      </c>
      <c r="T248" s="142">
        <v>973</v>
      </c>
      <c r="U248" s="143"/>
      <c r="V248" s="142">
        <v>4</v>
      </c>
      <c r="W248" s="142">
        <v>279</v>
      </c>
      <c r="X248" s="142"/>
      <c r="Y248" s="142">
        <v>55.6</v>
      </c>
      <c r="Z248" s="142">
        <v>35</v>
      </c>
      <c r="AA248" s="142"/>
      <c r="AB248" s="142"/>
      <c r="AC248" s="142"/>
      <c r="AD248" s="142"/>
      <c r="AE248" s="142"/>
      <c r="AF248" s="142">
        <v>294</v>
      </c>
      <c r="AG248" s="5" t="b">
        <f t="shared" si="38"/>
        <v>0</v>
      </c>
      <c r="AH248" s="5">
        <v>25</v>
      </c>
      <c r="AI248" s="5">
        <f t="shared" si="39"/>
        <v>1</v>
      </c>
      <c r="AJ248" s="5" t="b">
        <f>AND(A248&gt;=zakresy_produkcyjne!B$2,A248&lt;=zakresy_produkcyjne!B$3)</f>
        <v>1</v>
      </c>
      <c r="AK248" s="5" t="b">
        <f>AND(B248&gt;=zakresy_produkcyjne!C$2,B248&lt;=zakresy_produkcyjne!C$3)</f>
        <v>1</v>
      </c>
      <c r="AL248" s="5" t="b">
        <f>AND(D248&gt;=zakresy_produkcyjne!D$2,D248&lt;=zakresy_produkcyjne!D$3)</f>
        <v>1</v>
      </c>
      <c r="AM248" s="5" t="b">
        <f>AND(E248&gt;=zakresy_produkcyjne!E$2,E248&lt;=zakresy_produkcyjne!E$3)</f>
        <v>0</v>
      </c>
      <c r="AN248" s="5" t="b">
        <f>AND(F248&gt;=zakresy_produkcyjne!F$2,F248&lt;=zakresy_produkcyjne!F$3)</f>
        <v>1</v>
      </c>
      <c r="AO248" s="5" t="b">
        <f>AND(G248&gt;=zakresy_produkcyjne!G$2,G248&lt;=zakresy_produkcyjne!G$3)</f>
        <v>1</v>
      </c>
      <c r="AP248" s="5" t="b">
        <f>AND(H248&gt;=zakresy_produkcyjne!H$2,H248&lt;=zakresy_produkcyjne!H$3)</f>
        <v>1</v>
      </c>
      <c r="AQ248" s="5" t="b">
        <f>AND(P248&gt;=zakresy_produkcyjne!I$2,P248&lt;=zakresy_produkcyjne!I$3)</f>
        <v>0</v>
      </c>
      <c r="AR248" s="5" t="b">
        <f>AND(Q248&gt;=zakresy_produkcyjne!J$2,Q248&lt;=zakresy_produkcyjne!J$3)</f>
        <v>1</v>
      </c>
      <c r="AS248" s="5" t="b">
        <f>AND(R248&gt;=zakresy_produkcyjne!K$2,R248&lt;=zakresy_produkcyjne!K$3)</f>
        <v>1</v>
      </c>
      <c r="AT248" s="5" t="b">
        <f>AND(S248&gt;=zakresy_produkcyjne!L$2,S248&lt;=zakresy_produkcyjne!L$3)</f>
        <v>0</v>
      </c>
      <c r="AU248" s="5" t="b">
        <f t="shared" si="40"/>
        <v>0</v>
      </c>
      <c r="AV248" s="5" t="b">
        <f t="shared" si="41"/>
        <v>0</v>
      </c>
      <c r="AW248" s="5" t="b">
        <f t="shared" si="42"/>
        <v>0</v>
      </c>
      <c r="AX248" s="5">
        <f>AJ248*zakresy_produkcyjne!B$4+AK248*zakresy_produkcyjne!C$4+AL248*zakresy_produkcyjne!D$4+AM248*zakresy_produkcyjne!E$4+AN248*zakresy_produkcyjne!F$4+AO248*zakresy_produkcyjne!G$4+AP248*zakresy_produkcyjne!H$4+AQ248*zakresy_produkcyjne!I$4+AR248*zakresy_produkcyjne!J$4+AS248*zakresy_produkcyjne!K$4+AT248*zakresy_produkcyjne!L$4</f>
        <v>45</v>
      </c>
      <c r="AZ248" s="5">
        <v>425</v>
      </c>
      <c r="BA248" s="5">
        <v>277</v>
      </c>
      <c r="BB248" s="5">
        <v>24.5</v>
      </c>
      <c r="BC248" s="5">
        <v>157</v>
      </c>
      <c r="BD248" s="5">
        <v>121</v>
      </c>
      <c r="BK248" s="5">
        <f t="shared" si="43"/>
        <v>973</v>
      </c>
      <c r="BL248" s="5">
        <f t="shared" si="44"/>
        <v>0</v>
      </c>
      <c r="BM248" s="5">
        <f t="shared" si="45"/>
        <v>4</v>
      </c>
      <c r="BN248" s="5">
        <f t="shared" si="46"/>
        <v>279</v>
      </c>
      <c r="BO248" s="5">
        <f t="shared" si="47"/>
        <v>55.6</v>
      </c>
      <c r="BP248" s="5">
        <f t="shared" si="48"/>
        <v>973</v>
      </c>
      <c r="BQ248" s="5" t="e">
        <f>IF(T248&lt;&gt;"",POWER((#REF!*R248+#REF!)-T248,2))</f>
        <v>#REF!</v>
      </c>
    </row>
    <row r="249" spans="1:69" ht="13.9" customHeight="1" x14ac:dyDescent="0.2">
      <c r="A249" s="142">
        <v>3.21</v>
      </c>
      <c r="B249" s="142">
        <v>2.57</v>
      </c>
      <c r="C249" s="142">
        <f t="shared" si="49"/>
        <v>4.0869999999999997</v>
      </c>
      <c r="D249" s="142">
        <v>0.28000000000000003</v>
      </c>
      <c r="E249" s="142">
        <v>2.4E-2</v>
      </c>
      <c r="F249" s="142">
        <v>0</v>
      </c>
      <c r="G249" s="142">
        <v>9.8000000000000004E-2</v>
      </c>
      <c r="H249" s="142">
        <v>1.4999999999999999E-2</v>
      </c>
      <c r="I249" s="142">
        <v>0.01</v>
      </c>
      <c r="J249" s="142">
        <v>6.0999999999999999E-2</v>
      </c>
      <c r="K249" s="142">
        <v>0</v>
      </c>
      <c r="L249" s="142">
        <v>3.5999999999999997E-2</v>
      </c>
      <c r="M249" s="142">
        <v>0</v>
      </c>
      <c r="N249" s="142">
        <v>0</v>
      </c>
      <c r="O249" s="142">
        <v>0</v>
      </c>
      <c r="P249" s="142">
        <v>950</v>
      </c>
      <c r="Q249" s="142">
        <v>60</v>
      </c>
      <c r="R249" s="142">
        <v>400</v>
      </c>
      <c r="S249" s="142">
        <v>30</v>
      </c>
      <c r="T249" s="142">
        <v>837</v>
      </c>
      <c r="U249" s="143"/>
      <c r="V249" s="142">
        <v>3.9</v>
      </c>
      <c r="W249" s="142">
        <v>252.166666666667</v>
      </c>
      <c r="X249" s="142"/>
      <c r="Y249" s="142">
        <v>35.4</v>
      </c>
      <c r="Z249" s="142">
        <v>35</v>
      </c>
      <c r="AA249" s="142"/>
      <c r="AB249" s="142"/>
      <c r="AC249" s="142"/>
      <c r="AD249" s="142"/>
      <c r="AE249" s="142"/>
      <c r="AF249" s="142">
        <v>265</v>
      </c>
      <c r="AG249" s="5" t="b">
        <f t="shared" si="38"/>
        <v>0</v>
      </c>
      <c r="AH249" s="5">
        <v>25</v>
      </c>
      <c r="AI249" s="5">
        <f t="shared" si="39"/>
        <v>1</v>
      </c>
      <c r="AJ249" s="5" t="b">
        <f>AND(A249&gt;=zakresy_produkcyjne!B$2,A249&lt;=zakresy_produkcyjne!B$3)</f>
        <v>1</v>
      </c>
      <c r="AK249" s="5" t="b">
        <f>AND(B249&gt;=zakresy_produkcyjne!C$2,B249&lt;=zakresy_produkcyjne!C$3)</f>
        <v>1</v>
      </c>
      <c r="AL249" s="5" t="b">
        <f>AND(D249&gt;=zakresy_produkcyjne!D$2,D249&lt;=zakresy_produkcyjne!D$3)</f>
        <v>1</v>
      </c>
      <c r="AM249" s="5" t="b">
        <f>AND(E249&gt;=zakresy_produkcyjne!E$2,E249&lt;=zakresy_produkcyjne!E$3)</f>
        <v>0</v>
      </c>
      <c r="AN249" s="5" t="b">
        <f>AND(F249&gt;=zakresy_produkcyjne!F$2,F249&lt;=zakresy_produkcyjne!F$3)</f>
        <v>1</v>
      </c>
      <c r="AO249" s="5" t="b">
        <f>AND(G249&gt;=zakresy_produkcyjne!G$2,G249&lt;=zakresy_produkcyjne!G$3)</f>
        <v>1</v>
      </c>
      <c r="AP249" s="5" t="b">
        <f>AND(H249&gt;=zakresy_produkcyjne!H$2,H249&lt;=zakresy_produkcyjne!H$3)</f>
        <v>1</v>
      </c>
      <c r="AQ249" s="5" t="b">
        <f>AND(P249&gt;=zakresy_produkcyjne!I$2,P249&lt;=zakresy_produkcyjne!I$3)</f>
        <v>1</v>
      </c>
      <c r="AR249" s="5" t="b">
        <f>AND(Q249&gt;=zakresy_produkcyjne!J$2,Q249&lt;=zakresy_produkcyjne!J$3)</f>
        <v>1</v>
      </c>
      <c r="AS249" s="5" t="b">
        <f>AND(R249&gt;=zakresy_produkcyjne!K$2,R249&lt;=zakresy_produkcyjne!K$3)</f>
        <v>1</v>
      </c>
      <c r="AT249" s="5" t="b">
        <f>AND(S249&gt;=zakresy_produkcyjne!L$2,S249&lt;=zakresy_produkcyjne!L$3)</f>
        <v>1</v>
      </c>
      <c r="AU249" s="5" t="b">
        <f t="shared" si="40"/>
        <v>0</v>
      </c>
      <c r="AV249" s="5" t="b">
        <f t="shared" si="41"/>
        <v>1</v>
      </c>
      <c r="AW249" s="5" t="b">
        <f t="shared" si="42"/>
        <v>0</v>
      </c>
      <c r="AX249" s="5">
        <f>AJ249*zakresy_produkcyjne!B$4+AK249*zakresy_produkcyjne!C$4+AL249*zakresy_produkcyjne!D$4+AM249*zakresy_produkcyjne!E$4+AN249*zakresy_produkcyjne!F$4+AO249*zakresy_produkcyjne!G$4+AP249*zakresy_produkcyjne!H$4+AQ249*zakresy_produkcyjne!I$4+AR249*zakresy_produkcyjne!J$4+AS249*zakresy_produkcyjne!K$4+AT249*zakresy_produkcyjne!L$4</f>
        <v>64</v>
      </c>
      <c r="AZ249" s="5">
        <v>425</v>
      </c>
      <c r="BA249" s="5">
        <v>277</v>
      </c>
      <c r="BB249" s="5">
        <v>24.5</v>
      </c>
      <c r="BC249" s="5">
        <v>157</v>
      </c>
      <c r="BD249" s="5">
        <v>121</v>
      </c>
      <c r="BK249" s="5">
        <f t="shared" si="43"/>
        <v>837</v>
      </c>
      <c r="BL249" s="5">
        <f t="shared" si="44"/>
        <v>0</v>
      </c>
      <c r="BM249" s="5">
        <f t="shared" si="45"/>
        <v>3.9</v>
      </c>
      <c r="BN249" s="5">
        <f t="shared" si="46"/>
        <v>252.166666666667</v>
      </c>
      <c r="BO249" s="5">
        <f t="shared" si="47"/>
        <v>35.4</v>
      </c>
      <c r="BP249" s="5">
        <f t="shared" si="48"/>
        <v>837</v>
      </c>
      <c r="BQ249" s="5" t="e">
        <f>IF(T249&lt;&gt;"",POWER((#REF!*R249+#REF!)-T249,2))</f>
        <v>#REF!</v>
      </c>
    </row>
    <row r="250" spans="1:69" ht="13.9" customHeight="1" x14ac:dyDescent="0.2">
      <c r="A250" s="142">
        <v>3.21</v>
      </c>
      <c r="B250" s="142">
        <v>2.57</v>
      </c>
      <c r="C250" s="142">
        <f t="shared" si="49"/>
        <v>4.0869999999999997</v>
      </c>
      <c r="D250" s="142">
        <v>0.28000000000000003</v>
      </c>
      <c r="E250" s="142">
        <v>2.4E-2</v>
      </c>
      <c r="F250" s="142">
        <v>0</v>
      </c>
      <c r="G250" s="142">
        <v>9.8000000000000004E-2</v>
      </c>
      <c r="H250" s="142">
        <v>1.4999999999999999E-2</v>
      </c>
      <c r="I250" s="142">
        <v>0.01</v>
      </c>
      <c r="J250" s="142">
        <v>6.0999999999999999E-2</v>
      </c>
      <c r="K250" s="142">
        <v>0</v>
      </c>
      <c r="L250" s="142">
        <v>3.5999999999999997E-2</v>
      </c>
      <c r="M250" s="142">
        <v>0</v>
      </c>
      <c r="N250" s="142">
        <v>0</v>
      </c>
      <c r="O250" s="142">
        <v>0</v>
      </c>
      <c r="P250" s="142">
        <v>950</v>
      </c>
      <c r="Q250" s="142">
        <v>60</v>
      </c>
      <c r="R250" s="142">
        <v>400</v>
      </c>
      <c r="S250" s="142">
        <v>60</v>
      </c>
      <c r="T250" s="142">
        <v>841</v>
      </c>
      <c r="U250" s="143"/>
      <c r="V250" s="142">
        <v>6.3</v>
      </c>
      <c r="W250" s="142">
        <v>250.5</v>
      </c>
      <c r="X250" s="142"/>
      <c r="Y250" s="142">
        <v>61.4</v>
      </c>
      <c r="Z250" s="142">
        <v>35</v>
      </c>
      <c r="AA250" s="142"/>
      <c r="AB250" s="142"/>
      <c r="AC250" s="142"/>
      <c r="AD250" s="142"/>
      <c r="AE250" s="142"/>
      <c r="AF250" s="142">
        <v>263</v>
      </c>
      <c r="AG250" s="5" t="b">
        <f t="shared" si="38"/>
        <v>0</v>
      </c>
      <c r="AH250" s="5">
        <v>25</v>
      </c>
      <c r="AI250" s="5">
        <f t="shared" si="39"/>
        <v>1</v>
      </c>
      <c r="AJ250" s="5" t="b">
        <f>AND(A250&gt;=zakresy_produkcyjne!B$2,A250&lt;=zakresy_produkcyjne!B$3)</f>
        <v>1</v>
      </c>
      <c r="AK250" s="5" t="b">
        <f>AND(B250&gt;=zakresy_produkcyjne!C$2,B250&lt;=zakresy_produkcyjne!C$3)</f>
        <v>1</v>
      </c>
      <c r="AL250" s="5" t="b">
        <f>AND(D250&gt;=zakresy_produkcyjne!D$2,D250&lt;=zakresy_produkcyjne!D$3)</f>
        <v>1</v>
      </c>
      <c r="AM250" s="5" t="b">
        <f>AND(E250&gt;=zakresy_produkcyjne!E$2,E250&lt;=zakresy_produkcyjne!E$3)</f>
        <v>0</v>
      </c>
      <c r="AN250" s="5" t="b">
        <f>AND(F250&gt;=zakresy_produkcyjne!F$2,F250&lt;=zakresy_produkcyjne!F$3)</f>
        <v>1</v>
      </c>
      <c r="AO250" s="5" t="b">
        <f>AND(G250&gt;=zakresy_produkcyjne!G$2,G250&lt;=zakresy_produkcyjne!G$3)</f>
        <v>1</v>
      </c>
      <c r="AP250" s="5" t="b">
        <f>AND(H250&gt;=zakresy_produkcyjne!H$2,H250&lt;=zakresy_produkcyjne!H$3)</f>
        <v>1</v>
      </c>
      <c r="AQ250" s="5" t="b">
        <f>AND(P250&gt;=zakresy_produkcyjne!I$2,P250&lt;=zakresy_produkcyjne!I$3)</f>
        <v>1</v>
      </c>
      <c r="AR250" s="5" t="b">
        <f>AND(Q250&gt;=zakresy_produkcyjne!J$2,Q250&lt;=zakresy_produkcyjne!J$3)</f>
        <v>1</v>
      </c>
      <c r="AS250" s="5" t="b">
        <f>AND(R250&gt;=zakresy_produkcyjne!K$2,R250&lt;=zakresy_produkcyjne!K$3)</f>
        <v>1</v>
      </c>
      <c r="AT250" s="5" t="b">
        <f>AND(S250&gt;=zakresy_produkcyjne!L$2,S250&lt;=zakresy_produkcyjne!L$3)</f>
        <v>1</v>
      </c>
      <c r="AU250" s="5" t="b">
        <f t="shared" si="40"/>
        <v>0</v>
      </c>
      <c r="AV250" s="5" t="b">
        <f t="shared" si="41"/>
        <v>1</v>
      </c>
      <c r="AW250" s="5" t="b">
        <f t="shared" si="42"/>
        <v>0</v>
      </c>
      <c r="AX250" s="5">
        <f>AJ250*zakresy_produkcyjne!B$4+AK250*zakresy_produkcyjne!C$4+AL250*zakresy_produkcyjne!D$4+AM250*zakresy_produkcyjne!E$4+AN250*zakresy_produkcyjne!F$4+AO250*zakresy_produkcyjne!G$4+AP250*zakresy_produkcyjne!H$4+AQ250*zakresy_produkcyjne!I$4+AR250*zakresy_produkcyjne!J$4+AS250*zakresy_produkcyjne!K$4+AT250*zakresy_produkcyjne!L$4</f>
        <v>64</v>
      </c>
      <c r="AZ250" s="5">
        <v>425</v>
      </c>
      <c r="BA250" s="5">
        <v>277</v>
      </c>
      <c r="BB250" s="5">
        <v>24.5</v>
      </c>
      <c r="BC250" s="5">
        <v>157</v>
      </c>
      <c r="BD250" s="5">
        <v>121</v>
      </c>
      <c r="BK250" s="5">
        <f t="shared" si="43"/>
        <v>841</v>
      </c>
      <c r="BL250" s="5">
        <f t="shared" si="44"/>
        <v>0</v>
      </c>
      <c r="BM250" s="5">
        <f t="shared" si="45"/>
        <v>6.3</v>
      </c>
      <c r="BN250" s="5">
        <f t="shared" si="46"/>
        <v>250.5</v>
      </c>
      <c r="BO250" s="5">
        <f t="shared" si="47"/>
        <v>61.4</v>
      </c>
      <c r="BP250" s="5">
        <f t="shared" si="48"/>
        <v>841</v>
      </c>
      <c r="BQ250" s="5" t="e">
        <f>IF(T250&lt;&gt;"",POWER((#REF!*R250+#REF!)-T250,2))</f>
        <v>#REF!</v>
      </c>
    </row>
    <row r="251" spans="1:69" ht="13.9" customHeight="1" x14ac:dyDescent="0.2">
      <c r="A251" s="142">
        <v>3.21</v>
      </c>
      <c r="B251" s="142">
        <v>2.57</v>
      </c>
      <c r="C251" s="142">
        <f t="shared" si="49"/>
        <v>4.0869999999999997</v>
      </c>
      <c r="D251" s="142">
        <v>0.28000000000000003</v>
      </c>
      <c r="E251" s="142">
        <v>2.4E-2</v>
      </c>
      <c r="F251" s="142">
        <v>0</v>
      </c>
      <c r="G251" s="142">
        <v>9.8000000000000004E-2</v>
      </c>
      <c r="H251" s="142">
        <v>1.4999999999999999E-2</v>
      </c>
      <c r="I251" s="142">
        <v>0.01</v>
      </c>
      <c r="J251" s="142">
        <v>6.0999999999999999E-2</v>
      </c>
      <c r="K251" s="142">
        <v>0</v>
      </c>
      <c r="L251" s="142">
        <v>3.5999999999999997E-2</v>
      </c>
      <c r="M251" s="142">
        <v>0</v>
      </c>
      <c r="N251" s="142">
        <v>0</v>
      </c>
      <c r="O251" s="142">
        <v>0</v>
      </c>
      <c r="P251" s="142">
        <v>950</v>
      </c>
      <c r="Q251" s="142">
        <v>60</v>
      </c>
      <c r="R251" s="142">
        <v>400</v>
      </c>
      <c r="S251" s="142">
        <v>120</v>
      </c>
      <c r="T251" s="142">
        <v>878</v>
      </c>
      <c r="U251" s="143"/>
      <c r="V251" s="142">
        <v>5</v>
      </c>
      <c r="W251" s="142">
        <v>254.666666666667</v>
      </c>
      <c r="X251" s="142"/>
      <c r="Y251" s="142">
        <v>73.099999999999994</v>
      </c>
      <c r="Z251" s="142">
        <v>35</v>
      </c>
      <c r="AA251" s="142"/>
      <c r="AB251" s="142"/>
      <c r="AC251" s="142"/>
      <c r="AD251" s="142"/>
      <c r="AE251" s="142"/>
      <c r="AF251" s="142">
        <v>268</v>
      </c>
      <c r="AG251" s="5" t="b">
        <f t="shared" si="38"/>
        <v>0</v>
      </c>
      <c r="AH251" s="5">
        <v>25</v>
      </c>
      <c r="AI251" s="5">
        <f t="shared" si="39"/>
        <v>1</v>
      </c>
      <c r="AJ251" s="5" t="b">
        <f>AND(A251&gt;=zakresy_produkcyjne!B$2,A251&lt;=zakresy_produkcyjne!B$3)</f>
        <v>1</v>
      </c>
      <c r="AK251" s="5" t="b">
        <f>AND(B251&gt;=zakresy_produkcyjne!C$2,B251&lt;=zakresy_produkcyjne!C$3)</f>
        <v>1</v>
      </c>
      <c r="AL251" s="5" t="b">
        <f>AND(D251&gt;=zakresy_produkcyjne!D$2,D251&lt;=zakresy_produkcyjne!D$3)</f>
        <v>1</v>
      </c>
      <c r="AM251" s="5" t="b">
        <f>AND(E251&gt;=zakresy_produkcyjne!E$2,E251&lt;=zakresy_produkcyjne!E$3)</f>
        <v>0</v>
      </c>
      <c r="AN251" s="5" t="b">
        <f>AND(F251&gt;=zakresy_produkcyjne!F$2,F251&lt;=zakresy_produkcyjne!F$3)</f>
        <v>1</v>
      </c>
      <c r="AO251" s="5" t="b">
        <f>AND(G251&gt;=zakresy_produkcyjne!G$2,G251&lt;=zakresy_produkcyjne!G$3)</f>
        <v>1</v>
      </c>
      <c r="AP251" s="5" t="b">
        <f>AND(H251&gt;=zakresy_produkcyjne!H$2,H251&lt;=zakresy_produkcyjne!H$3)</f>
        <v>1</v>
      </c>
      <c r="AQ251" s="5" t="b">
        <f>AND(P251&gt;=zakresy_produkcyjne!I$2,P251&lt;=zakresy_produkcyjne!I$3)</f>
        <v>1</v>
      </c>
      <c r="AR251" s="5" t="b">
        <f>AND(Q251&gt;=zakresy_produkcyjne!J$2,Q251&lt;=zakresy_produkcyjne!J$3)</f>
        <v>1</v>
      </c>
      <c r="AS251" s="5" t="b">
        <f>AND(R251&gt;=zakresy_produkcyjne!K$2,R251&lt;=zakresy_produkcyjne!K$3)</f>
        <v>1</v>
      </c>
      <c r="AT251" s="5" t="b">
        <f>AND(S251&gt;=zakresy_produkcyjne!L$2,S251&lt;=zakresy_produkcyjne!L$3)</f>
        <v>1</v>
      </c>
      <c r="AU251" s="5" t="b">
        <f t="shared" si="40"/>
        <v>0</v>
      </c>
      <c r="AV251" s="5" t="b">
        <f t="shared" si="41"/>
        <v>1</v>
      </c>
      <c r="AW251" s="5" t="b">
        <f t="shared" si="42"/>
        <v>0</v>
      </c>
      <c r="AX251" s="5">
        <f>AJ251*zakresy_produkcyjne!B$4+AK251*zakresy_produkcyjne!C$4+AL251*zakresy_produkcyjne!D$4+AM251*zakresy_produkcyjne!E$4+AN251*zakresy_produkcyjne!F$4+AO251*zakresy_produkcyjne!G$4+AP251*zakresy_produkcyjne!H$4+AQ251*zakresy_produkcyjne!I$4+AR251*zakresy_produkcyjne!J$4+AS251*zakresy_produkcyjne!K$4+AT251*zakresy_produkcyjne!L$4</f>
        <v>64</v>
      </c>
      <c r="AZ251" s="5">
        <v>425</v>
      </c>
      <c r="BA251" s="5">
        <v>277</v>
      </c>
      <c r="BB251" s="5">
        <v>24.5</v>
      </c>
      <c r="BC251" s="5">
        <v>157</v>
      </c>
      <c r="BD251" s="5">
        <v>121</v>
      </c>
      <c r="BK251" s="5">
        <f t="shared" si="43"/>
        <v>878</v>
      </c>
      <c r="BL251" s="5">
        <f t="shared" si="44"/>
        <v>0</v>
      </c>
      <c r="BM251" s="5">
        <f t="shared" si="45"/>
        <v>5</v>
      </c>
      <c r="BN251" s="5">
        <f t="shared" si="46"/>
        <v>254.666666666667</v>
      </c>
      <c r="BO251" s="5">
        <f t="shared" si="47"/>
        <v>73.099999999999994</v>
      </c>
      <c r="BP251" s="5">
        <f t="shared" si="48"/>
        <v>878</v>
      </c>
      <c r="BQ251" s="5" t="e">
        <f>IF(T251&lt;&gt;"",POWER((#REF!*R251+#REF!)-T251,2))</f>
        <v>#REF!</v>
      </c>
    </row>
    <row r="252" spans="1:69" ht="13.9" customHeight="1" x14ac:dyDescent="0.2">
      <c r="A252" s="142">
        <v>3.21</v>
      </c>
      <c r="B252" s="142">
        <v>2.57</v>
      </c>
      <c r="C252" s="142">
        <f t="shared" si="49"/>
        <v>4.0869999999999997</v>
      </c>
      <c r="D252" s="142">
        <v>0.28000000000000003</v>
      </c>
      <c r="E252" s="142">
        <v>2.4E-2</v>
      </c>
      <c r="F252" s="142">
        <v>0</v>
      </c>
      <c r="G252" s="142">
        <v>9.8000000000000004E-2</v>
      </c>
      <c r="H252" s="142">
        <v>1.4999999999999999E-2</v>
      </c>
      <c r="I252" s="142">
        <v>0.01</v>
      </c>
      <c r="J252" s="142">
        <v>6.0999999999999999E-2</v>
      </c>
      <c r="K252" s="142">
        <v>0</v>
      </c>
      <c r="L252" s="142">
        <v>3.5999999999999997E-2</v>
      </c>
      <c r="M252" s="142">
        <v>0</v>
      </c>
      <c r="N252" s="142">
        <v>0</v>
      </c>
      <c r="O252" s="142">
        <v>0</v>
      </c>
      <c r="P252" s="142">
        <v>950</v>
      </c>
      <c r="Q252" s="142">
        <v>60</v>
      </c>
      <c r="R252" s="142">
        <v>400</v>
      </c>
      <c r="S252" s="142">
        <v>240</v>
      </c>
      <c r="T252" s="142">
        <v>890</v>
      </c>
      <c r="U252" s="143"/>
      <c r="V252" s="142">
        <v>3.9</v>
      </c>
      <c r="W252" s="142">
        <v>267</v>
      </c>
      <c r="X252" s="142"/>
      <c r="Y252" s="142">
        <v>36.4</v>
      </c>
      <c r="Z252" s="142">
        <v>35</v>
      </c>
      <c r="AA252" s="142"/>
      <c r="AB252" s="142"/>
      <c r="AC252" s="142"/>
      <c r="AD252" s="142"/>
      <c r="AE252" s="142"/>
      <c r="AF252" s="142">
        <v>282</v>
      </c>
      <c r="AG252" s="5" t="b">
        <f t="shared" si="38"/>
        <v>0</v>
      </c>
      <c r="AH252" s="5">
        <v>25</v>
      </c>
      <c r="AI252" s="5">
        <f t="shared" si="39"/>
        <v>1</v>
      </c>
      <c r="AJ252" s="5" t="b">
        <f>AND(A252&gt;=zakresy_produkcyjne!B$2,A252&lt;=zakresy_produkcyjne!B$3)</f>
        <v>1</v>
      </c>
      <c r="AK252" s="5" t="b">
        <f>AND(B252&gt;=zakresy_produkcyjne!C$2,B252&lt;=zakresy_produkcyjne!C$3)</f>
        <v>1</v>
      </c>
      <c r="AL252" s="5" t="b">
        <f>AND(D252&gt;=zakresy_produkcyjne!D$2,D252&lt;=zakresy_produkcyjne!D$3)</f>
        <v>1</v>
      </c>
      <c r="AM252" s="5" t="b">
        <f>AND(E252&gt;=zakresy_produkcyjne!E$2,E252&lt;=zakresy_produkcyjne!E$3)</f>
        <v>0</v>
      </c>
      <c r="AN252" s="5" t="b">
        <f>AND(F252&gt;=zakresy_produkcyjne!F$2,F252&lt;=zakresy_produkcyjne!F$3)</f>
        <v>1</v>
      </c>
      <c r="AO252" s="5" t="b">
        <f>AND(G252&gt;=zakresy_produkcyjne!G$2,G252&lt;=zakresy_produkcyjne!G$3)</f>
        <v>1</v>
      </c>
      <c r="AP252" s="5" t="b">
        <f>AND(H252&gt;=zakresy_produkcyjne!H$2,H252&lt;=zakresy_produkcyjne!H$3)</f>
        <v>1</v>
      </c>
      <c r="AQ252" s="5" t="b">
        <f>AND(P252&gt;=zakresy_produkcyjne!I$2,P252&lt;=zakresy_produkcyjne!I$3)</f>
        <v>1</v>
      </c>
      <c r="AR252" s="5" t="b">
        <f>AND(Q252&gt;=zakresy_produkcyjne!J$2,Q252&lt;=zakresy_produkcyjne!J$3)</f>
        <v>1</v>
      </c>
      <c r="AS252" s="5" t="b">
        <f>AND(R252&gt;=zakresy_produkcyjne!K$2,R252&lt;=zakresy_produkcyjne!K$3)</f>
        <v>1</v>
      </c>
      <c r="AT252" s="5" t="b">
        <f>AND(S252&gt;=zakresy_produkcyjne!L$2,S252&lt;=zakresy_produkcyjne!L$3)</f>
        <v>0</v>
      </c>
      <c r="AU252" s="5" t="b">
        <f t="shared" si="40"/>
        <v>0</v>
      </c>
      <c r="AV252" s="5" t="b">
        <f t="shared" si="41"/>
        <v>0</v>
      </c>
      <c r="AW252" s="5" t="b">
        <f t="shared" si="42"/>
        <v>0</v>
      </c>
      <c r="AX252" s="5">
        <f>AJ252*zakresy_produkcyjne!B$4+AK252*zakresy_produkcyjne!C$4+AL252*zakresy_produkcyjne!D$4+AM252*zakresy_produkcyjne!E$4+AN252*zakresy_produkcyjne!F$4+AO252*zakresy_produkcyjne!G$4+AP252*zakresy_produkcyjne!H$4+AQ252*zakresy_produkcyjne!I$4+AR252*zakresy_produkcyjne!J$4+AS252*zakresy_produkcyjne!K$4+AT252*zakresy_produkcyjne!L$4</f>
        <v>54</v>
      </c>
      <c r="AZ252" s="5">
        <v>425</v>
      </c>
      <c r="BA252" s="5">
        <v>277</v>
      </c>
      <c r="BB252" s="5">
        <v>24.5</v>
      </c>
      <c r="BC252" s="5">
        <v>157</v>
      </c>
      <c r="BD252" s="5">
        <v>121</v>
      </c>
      <c r="BK252" s="5">
        <f t="shared" si="43"/>
        <v>890</v>
      </c>
      <c r="BL252" s="5">
        <f t="shared" si="44"/>
        <v>0</v>
      </c>
      <c r="BM252" s="5">
        <f t="shared" si="45"/>
        <v>3.9</v>
      </c>
      <c r="BN252" s="5">
        <f t="shared" si="46"/>
        <v>267</v>
      </c>
      <c r="BO252" s="5">
        <f t="shared" si="47"/>
        <v>36.4</v>
      </c>
      <c r="BP252" s="5">
        <f t="shared" si="48"/>
        <v>890</v>
      </c>
      <c r="BQ252" s="5" t="e">
        <f>IF(T252&lt;&gt;"",POWER((#REF!*R252+#REF!)-T252,2))</f>
        <v>#REF!</v>
      </c>
    </row>
    <row r="253" spans="1:69" ht="13.9" customHeight="1" x14ac:dyDescent="0.2">
      <c r="A253" s="142">
        <v>3.21</v>
      </c>
      <c r="B253" s="142">
        <v>2.57</v>
      </c>
      <c r="C253" s="142">
        <f t="shared" si="49"/>
        <v>4.0869999999999997</v>
      </c>
      <c r="D253" s="142">
        <v>0.28000000000000003</v>
      </c>
      <c r="E253" s="142">
        <v>2.4E-2</v>
      </c>
      <c r="F253" s="142">
        <v>0</v>
      </c>
      <c r="G253" s="142">
        <v>9.8000000000000004E-2</v>
      </c>
      <c r="H253" s="142">
        <v>1.4999999999999999E-2</v>
      </c>
      <c r="I253" s="142">
        <v>0.01</v>
      </c>
      <c r="J253" s="142">
        <v>6.0999999999999999E-2</v>
      </c>
      <c r="K253" s="142">
        <v>0</v>
      </c>
      <c r="L253" s="142">
        <v>3.5999999999999997E-2</v>
      </c>
      <c r="M253" s="142">
        <v>0</v>
      </c>
      <c r="N253" s="142">
        <v>0</v>
      </c>
      <c r="O253" s="142">
        <v>0</v>
      </c>
      <c r="P253" s="142">
        <v>950</v>
      </c>
      <c r="Q253" s="142">
        <v>60</v>
      </c>
      <c r="R253" s="142">
        <v>350</v>
      </c>
      <c r="S253" s="142">
        <v>30</v>
      </c>
      <c r="T253" s="142">
        <v>1067</v>
      </c>
      <c r="U253" s="143"/>
      <c r="V253" s="142">
        <v>3.8</v>
      </c>
      <c r="W253" s="142">
        <v>303.222222222222</v>
      </c>
      <c r="X253" s="142"/>
      <c r="Y253" s="142">
        <v>58.8</v>
      </c>
      <c r="Z253" s="142">
        <v>35</v>
      </c>
      <c r="AA253" s="142"/>
      <c r="AB253" s="142"/>
      <c r="AC253" s="142"/>
      <c r="AD253" s="142"/>
      <c r="AE253" s="142"/>
      <c r="AF253" s="142">
        <v>320</v>
      </c>
      <c r="AG253" s="5" t="b">
        <f t="shared" si="38"/>
        <v>0</v>
      </c>
      <c r="AH253" s="5">
        <v>25</v>
      </c>
      <c r="AI253" s="5">
        <f t="shared" si="39"/>
        <v>1</v>
      </c>
      <c r="AJ253" s="5" t="b">
        <f>AND(A253&gt;=zakresy_produkcyjne!B$2,A253&lt;=zakresy_produkcyjne!B$3)</f>
        <v>1</v>
      </c>
      <c r="AK253" s="5" t="b">
        <f>AND(B253&gt;=zakresy_produkcyjne!C$2,B253&lt;=zakresy_produkcyjne!C$3)</f>
        <v>1</v>
      </c>
      <c r="AL253" s="5" t="b">
        <f>AND(D253&gt;=zakresy_produkcyjne!D$2,D253&lt;=zakresy_produkcyjne!D$3)</f>
        <v>1</v>
      </c>
      <c r="AM253" s="5" t="b">
        <f>AND(E253&gt;=zakresy_produkcyjne!E$2,E253&lt;=zakresy_produkcyjne!E$3)</f>
        <v>0</v>
      </c>
      <c r="AN253" s="5" t="b">
        <f>AND(F253&gt;=zakresy_produkcyjne!F$2,F253&lt;=zakresy_produkcyjne!F$3)</f>
        <v>1</v>
      </c>
      <c r="AO253" s="5" t="b">
        <f>AND(G253&gt;=zakresy_produkcyjne!G$2,G253&lt;=zakresy_produkcyjne!G$3)</f>
        <v>1</v>
      </c>
      <c r="AP253" s="5" t="b">
        <f>AND(H253&gt;=zakresy_produkcyjne!H$2,H253&lt;=zakresy_produkcyjne!H$3)</f>
        <v>1</v>
      </c>
      <c r="AQ253" s="5" t="b">
        <f>AND(P253&gt;=zakresy_produkcyjne!I$2,P253&lt;=zakresy_produkcyjne!I$3)</f>
        <v>1</v>
      </c>
      <c r="AR253" s="5" t="b">
        <f>AND(Q253&gt;=zakresy_produkcyjne!J$2,Q253&lt;=zakresy_produkcyjne!J$3)</f>
        <v>1</v>
      </c>
      <c r="AS253" s="5" t="b">
        <f>AND(R253&gt;=zakresy_produkcyjne!K$2,R253&lt;=zakresy_produkcyjne!K$3)</f>
        <v>1</v>
      </c>
      <c r="AT253" s="5" t="b">
        <f>AND(S253&gt;=zakresy_produkcyjne!L$2,S253&lt;=zakresy_produkcyjne!L$3)</f>
        <v>1</v>
      </c>
      <c r="AU253" s="5" t="b">
        <f t="shared" si="40"/>
        <v>0</v>
      </c>
      <c r="AV253" s="5" t="b">
        <f t="shared" si="41"/>
        <v>1</v>
      </c>
      <c r="AW253" s="5" t="b">
        <f t="shared" si="42"/>
        <v>0</v>
      </c>
      <c r="AX253" s="5">
        <f>AJ253*zakresy_produkcyjne!B$4+AK253*zakresy_produkcyjne!C$4+AL253*zakresy_produkcyjne!D$4+AM253*zakresy_produkcyjne!E$4+AN253*zakresy_produkcyjne!F$4+AO253*zakresy_produkcyjne!G$4+AP253*zakresy_produkcyjne!H$4+AQ253*zakresy_produkcyjne!I$4+AR253*zakresy_produkcyjne!J$4+AS253*zakresy_produkcyjne!K$4+AT253*zakresy_produkcyjne!L$4</f>
        <v>64</v>
      </c>
      <c r="AZ253" s="5">
        <v>425</v>
      </c>
      <c r="BA253" s="5">
        <v>277</v>
      </c>
      <c r="BB253" s="5">
        <v>24.5</v>
      </c>
      <c r="BC253" s="5">
        <v>157</v>
      </c>
      <c r="BD253" s="5">
        <v>121</v>
      </c>
      <c r="BK253" s="5">
        <f t="shared" si="43"/>
        <v>1067</v>
      </c>
      <c r="BL253" s="5">
        <f t="shared" si="44"/>
        <v>0</v>
      </c>
      <c r="BM253" s="5">
        <f t="shared" si="45"/>
        <v>3.8</v>
      </c>
      <c r="BN253" s="5">
        <f t="shared" si="46"/>
        <v>303.222222222222</v>
      </c>
      <c r="BO253" s="5">
        <f t="shared" si="47"/>
        <v>58.8</v>
      </c>
      <c r="BP253" s="5">
        <f t="shared" si="48"/>
        <v>1067</v>
      </c>
      <c r="BQ253" s="5" t="e">
        <f>IF(T253&lt;&gt;"",POWER((#REF!*R253+#REF!)-T253,2))</f>
        <v>#REF!</v>
      </c>
    </row>
    <row r="254" spans="1:69" ht="13.9" customHeight="1" x14ac:dyDescent="0.2">
      <c r="A254" s="142">
        <v>3.21</v>
      </c>
      <c r="B254" s="142">
        <v>2.57</v>
      </c>
      <c r="C254" s="142">
        <f t="shared" si="49"/>
        <v>4.0869999999999997</v>
      </c>
      <c r="D254" s="142">
        <v>0.28000000000000003</v>
      </c>
      <c r="E254" s="142">
        <v>2.4E-2</v>
      </c>
      <c r="F254" s="142">
        <v>0</v>
      </c>
      <c r="G254" s="142">
        <v>9.8000000000000004E-2</v>
      </c>
      <c r="H254" s="142">
        <v>1.4999999999999999E-2</v>
      </c>
      <c r="I254" s="142">
        <v>0.01</v>
      </c>
      <c r="J254" s="142">
        <v>6.0999999999999999E-2</v>
      </c>
      <c r="K254" s="142">
        <v>0</v>
      </c>
      <c r="L254" s="142">
        <v>3.5999999999999997E-2</v>
      </c>
      <c r="M254" s="142">
        <v>0</v>
      </c>
      <c r="N254" s="142">
        <v>0</v>
      </c>
      <c r="O254" s="142">
        <v>0</v>
      </c>
      <c r="P254" s="142">
        <v>950</v>
      </c>
      <c r="Q254" s="142">
        <v>60</v>
      </c>
      <c r="R254" s="142">
        <v>350</v>
      </c>
      <c r="S254" s="142">
        <v>60</v>
      </c>
      <c r="T254" s="142">
        <v>1082</v>
      </c>
      <c r="U254" s="143"/>
      <c r="V254" s="142">
        <v>3.3</v>
      </c>
      <c r="W254" s="142">
        <v>321.66666666666703</v>
      </c>
      <c r="X254" s="142"/>
      <c r="Y254" s="142">
        <v>84.5</v>
      </c>
      <c r="Z254" s="142">
        <v>35</v>
      </c>
      <c r="AA254" s="142"/>
      <c r="AB254" s="142"/>
      <c r="AC254" s="142"/>
      <c r="AD254" s="142"/>
      <c r="AE254" s="142"/>
      <c r="AF254" s="142">
        <v>339</v>
      </c>
      <c r="AG254" s="5" t="b">
        <f t="shared" si="38"/>
        <v>0</v>
      </c>
      <c r="AH254" s="5">
        <v>25</v>
      </c>
      <c r="AI254" s="5">
        <f t="shared" si="39"/>
        <v>1</v>
      </c>
      <c r="AJ254" s="5" t="b">
        <f>AND(A254&gt;=zakresy_produkcyjne!B$2,A254&lt;=zakresy_produkcyjne!B$3)</f>
        <v>1</v>
      </c>
      <c r="AK254" s="5" t="b">
        <f>AND(B254&gt;=zakresy_produkcyjne!C$2,B254&lt;=zakresy_produkcyjne!C$3)</f>
        <v>1</v>
      </c>
      <c r="AL254" s="5" t="b">
        <f>AND(D254&gt;=zakresy_produkcyjne!D$2,D254&lt;=zakresy_produkcyjne!D$3)</f>
        <v>1</v>
      </c>
      <c r="AM254" s="5" t="b">
        <f>AND(E254&gt;=zakresy_produkcyjne!E$2,E254&lt;=zakresy_produkcyjne!E$3)</f>
        <v>0</v>
      </c>
      <c r="AN254" s="5" t="b">
        <f>AND(F254&gt;=zakresy_produkcyjne!F$2,F254&lt;=zakresy_produkcyjne!F$3)</f>
        <v>1</v>
      </c>
      <c r="AO254" s="5" t="b">
        <f>AND(G254&gt;=zakresy_produkcyjne!G$2,G254&lt;=zakresy_produkcyjne!G$3)</f>
        <v>1</v>
      </c>
      <c r="AP254" s="5" t="b">
        <f>AND(H254&gt;=zakresy_produkcyjne!H$2,H254&lt;=zakresy_produkcyjne!H$3)</f>
        <v>1</v>
      </c>
      <c r="AQ254" s="5" t="b">
        <f>AND(P254&gt;=zakresy_produkcyjne!I$2,P254&lt;=zakresy_produkcyjne!I$3)</f>
        <v>1</v>
      </c>
      <c r="AR254" s="5" t="b">
        <f>AND(Q254&gt;=zakresy_produkcyjne!J$2,Q254&lt;=zakresy_produkcyjne!J$3)</f>
        <v>1</v>
      </c>
      <c r="AS254" s="5" t="b">
        <f>AND(R254&gt;=zakresy_produkcyjne!K$2,R254&lt;=zakresy_produkcyjne!K$3)</f>
        <v>1</v>
      </c>
      <c r="AT254" s="5" t="b">
        <f>AND(S254&gt;=zakresy_produkcyjne!L$2,S254&lt;=zakresy_produkcyjne!L$3)</f>
        <v>1</v>
      </c>
      <c r="AU254" s="5" t="b">
        <f t="shared" si="40"/>
        <v>0</v>
      </c>
      <c r="AV254" s="5" t="b">
        <f t="shared" si="41"/>
        <v>1</v>
      </c>
      <c r="AW254" s="5" t="b">
        <f t="shared" si="42"/>
        <v>0</v>
      </c>
      <c r="AX254" s="5">
        <f>AJ254*zakresy_produkcyjne!B$4+AK254*zakresy_produkcyjne!C$4+AL254*zakresy_produkcyjne!D$4+AM254*zakresy_produkcyjne!E$4+AN254*zakresy_produkcyjne!F$4+AO254*zakresy_produkcyjne!G$4+AP254*zakresy_produkcyjne!H$4+AQ254*zakresy_produkcyjne!I$4+AR254*zakresy_produkcyjne!J$4+AS254*zakresy_produkcyjne!K$4+AT254*zakresy_produkcyjne!L$4</f>
        <v>64</v>
      </c>
      <c r="AZ254" s="5">
        <v>425</v>
      </c>
      <c r="BA254" s="5">
        <v>277</v>
      </c>
      <c r="BB254" s="5">
        <v>24.5</v>
      </c>
      <c r="BC254" s="5">
        <v>157</v>
      </c>
      <c r="BD254" s="5">
        <v>121</v>
      </c>
      <c r="BK254" s="5">
        <f t="shared" si="43"/>
        <v>1082</v>
      </c>
      <c r="BL254" s="5">
        <f t="shared" si="44"/>
        <v>0</v>
      </c>
      <c r="BM254" s="5">
        <f t="shared" si="45"/>
        <v>3.3</v>
      </c>
      <c r="BN254" s="5">
        <f t="shared" si="46"/>
        <v>321.66666666666703</v>
      </c>
      <c r="BO254" s="5">
        <f t="shared" si="47"/>
        <v>84.5</v>
      </c>
      <c r="BP254" s="5">
        <f t="shared" si="48"/>
        <v>1082</v>
      </c>
      <c r="BQ254" s="5" t="e">
        <f>IF(T254&lt;&gt;"",POWER((#REF!*R254+#REF!)-T254,2))</f>
        <v>#REF!</v>
      </c>
    </row>
    <row r="255" spans="1:69" ht="13.9" customHeight="1" x14ac:dyDescent="0.2">
      <c r="A255" s="142">
        <v>3.21</v>
      </c>
      <c r="B255" s="142">
        <v>2.57</v>
      </c>
      <c r="C255" s="142">
        <f t="shared" si="49"/>
        <v>4.0869999999999997</v>
      </c>
      <c r="D255" s="142">
        <v>0.28000000000000003</v>
      </c>
      <c r="E255" s="142">
        <v>2.4E-2</v>
      </c>
      <c r="F255" s="142">
        <v>0</v>
      </c>
      <c r="G255" s="142">
        <v>9.8000000000000004E-2</v>
      </c>
      <c r="H255" s="142">
        <v>1.4999999999999999E-2</v>
      </c>
      <c r="I255" s="142">
        <v>0.01</v>
      </c>
      <c r="J255" s="142">
        <v>6.0999999999999999E-2</v>
      </c>
      <c r="K255" s="142">
        <v>0</v>
      </c>
      <c r="L255" s="142">
        <v>3.5999999999999997E-2</v>
      </c>
      <c r="M255" s="142">
        <v>0</v>
      </c>
      <c r="N255" s="142">
        <v>0</v>
      </c>
      <c r="O255" s="142">
        <v>0</v>
      </c>
      <c r="P255" s="142">
        <v>950</v>
      </c>
      <c r="Q255" s="142">
        <v>60</v>
      </c>
      <c r="R255" s="142">
        <v>350</v>
      </c>
      <c r="S255" s="142">
        <v>120</v>
      </c>
      <c r="T255" s="143"/>
      <c r="U255" s="143"/>
      <c r="V255" s="142"/>
      <c r="W255" s="142">
        <v>321.66666666666703</v>
      </c>
      <c r="X255" s="142"/>
      <c r="Y255" s="142">
        <v>90.5</v>
      </c>
      <c r="Z255" s="142">
        <v>35</v>
      </c>
      <c r="AA255" s="142"/>
      <c r="AB255" s="142"/>
      <c r="AC255" s="142"/>
      <c r="AD255" s="142"/>
      <c r="AE255" s="142"/>
      <c r="AF255" s="142">
        <v>339</v>
      </c>
      <c r="AG255" s="5" t="b">
        <f t="shared" si="38"/>
        <v>0</v>
      </c>
      <c r="AH255" s="5">
        <v>25</v>
      </c>
      <c r="AI255" s="5">
        <f t="shared" si="39"/>
        <v>1</v>
      </c>
      <c r="AJ255" s="5" t="b">
        <f>AND(A255&gt;=zakresy_produkcyjne!B$2,A255&lt;=zakresy_produkcyjne!B$3)</f>
        <v>1</v>
      </c>
      <c r="AK255" s="5" t="b">
        <f>AND(B255&gt;=zakresy_produkcyjne!C$2,B255&lt;=zakresy_produkcyjne!C$3)</f>
        <v>1</v>
      </c>
      <c r="AL255" s="5" t="b">
        <f>AND(D255&gt;=zakresy_produkcyjne!D$2,D255&lt;=zakresy_produkcyjne!D$3)</f>
        <v>1</v>
      </c>
      <c r="AM255" s="5" t="b">
        <f>AND(E255&gt;=zakresy_produkcyjne!E$2,E255&lt;=zakresy_produkcyjne!E$3)</f>
        <v>0</v>
      </c>
      <c r="AN255" s="5" t="b">
        <f>AND(F255&gt;=zakresy_produkcyjne!F$2,F255&lt;=zakresy_produkcyjne!F$3)</f>
        <v>1</v>
      </c>
      <c r="AO255" s="5" t="b">
        <f>AND(G255&gt;=zakresy_produkcyjne!G$2,G255&lt;=zakresy_produkcyjne!G$3)</f>
        <v>1</v>
      </c>
      <c r="AP255" s="5" t="b">
        <f>AND(H255&gt;=zakresy_produkcyjne!H$2,H255&lt;=zakresy_produkcyjne!H$3)</f>
        <v>1</v>
      </c>
      <c r="AQ255" s="5" t="b">
        <f>AND(P255&gt;=zakresy_produkcyjne!I$2,P255&lt;=zakresy_produkcyjne!I$3)</f>
        <v>1</v>
      </c>
      <c r="AR255" s="5" t="b">
        <f>AND(Q255&gt;=zakresy_produkcyjne!J$2,Q255&lt;=zakresy_produkcyjne!J$3)</f>
        <v>1</v>
      </c>
      <c r="AS255" s="5" t="b">
        <f>AND(R255&gt;=zakresy_produkcyjne!K$2,R255&lt;=zakresy_produkcyjne!K$3)</f>
        <v>1</v>
      </c>
      <c r="AT255" s="5" t="b">
        <f>AND(S255&gt;=zakresy_produkcyjne!L$2,S255&lt;=zakresy_produkcyjne!L$3)</f>
        <v>1</v>
      </c>
      <c r="AU255" s="5" t="b">
        <f t="shared" si="40"/>
        <v>0</v>
      </c>
      <c r="AV255" s="5" t="b">
        <f t="shared" si="41"/>
        <v>1</v>
      </c>
      <c r="AW255" s="5" t="b">
        <f t="shared" si="42"/>
        <v>0</v>
      </c>
      <c r="AX255" s="5">
        <f>AJ255*zakresy_produkcyjne!B$4+AK255*zakresy_produkcyjne!C$4+AL255*zakresy_produkcyjne!D$4+AM255*zakresy_produkcyjne!E$4+AN255*zakresy_produkcyjne!F$4+AO255*zakresy_produkcyjne!G$4+AP255*zakresy_produkcyjne!H$4+AQ255*zakresy_produkcyjne!I$4+AR255*zakresy_produkcyjne!J$4+AS255*zakresy_produkcyjne!K$4+AT255*zakresy_produkcyjne!L$4</f>
        <v>64</v>
      </c>
      <c r="AZ255" s="5">
        <v>425</v>
      </c>
      <c r="BA255" s="5">
        <v>277</v>
      </c>
      <c r="BB255" s="5">
        <v>24.5</v>
      </c>
      <c r="BC255" s="5">
        <v>157</v>
      </c>
      <c r="BD255" s="5">
        <v>121</v>
      </c>
      <c r="BK255" s="5">
        <f t="shared" si="43"/>
        <v>0</v>
      </c>
      <c r="BL255" s="5">
        <f t="shared" si="44"/>
        <v>0</v>
      </c>
      <c r="BM255" s="5">
        <f t="shared" si="45"/>
        <v>0</v>
      </c>
      <c r="BN255" s="5">
        <f t="shared" si="46"/>
        <v>321.66666666666703</v>
      </c>
      <c r="BO255" s="5">
        <f t="shared" si="47"/>
        <v>90.5</v>
      </c>
      <c r="BP255" s="5">
        <f t="shared" si="48"/>
        <v>0</v>
      </c>
      <c r="BQ255" s="5" t="b">
        <f>IF(T255&lt;&gt;"",POWER((#REF!*R255+#REF!)-T255,2))</f>
        <v>0</v>
      </c>
    </row>
    <row r="256" spans="1:69" ht="13.9" customHeight="1" x14ac:dyDescent="0.2">
      <c r="A256" s="142">
        <v>3.21</v>
      </c>
      <c r="B256" s="142">
        <v>2.57</v>
      </c>
      <c r="C256" s="142">
        <f t="shared" si="49"/>
        <v>4.0869999999999997</v>
      </c>
      <c r="D256" s="142">
        <v>0.28000000000000003</v>
      </c>
      <c r="E256" s="142">
        <v>2.4E-2</v>
      </c>
      <c r="F256" s="142">
        <v>0</v>
      </c>
      <c r="G256" s="142">
        <v>9.8000000000000004E-2</v>
      </c>
      <c r="H256" s="142">
        <v>1.4999999999999999E-2</v>
      </c>
      <c r="I256" s="142">
        <v>0.01</v>
      </c>
      <c r="J256" s="142">
        <v>6.0999999999999999E-2</v>
      </c>
      <c r="K256" s="142">
        <v>0</v>
      </c>
      <c r="L256" s="142">
        <v>3.5999999999999997E-2</v>
      </c>
      <c r="M256" s="142">
        <v>0</v>
      </c>
      <c r="N256" s="142">
        <v>0</v>
      </c>
      <c r="O256" s="142">
        <v>0</v>
      </c>
      <c r="P256" s="142">
        <v>950</v>
      </c>
      <c r="Q256" s="142">
        <v>60</v>
      </c>
      <c r="R256" s="142">
        <v>350</v>
      </c>
      <c r="S256" s="142">
        <v>240</v>
      </c>
      <c r="T256" s="142">
        <v>1119</v>
      </c>
      <c r="U256" s="143"/>
      <c r="V256" s="142">
        <v>6.6</v>
      </c>
      <c r="W256" s="142">
        <v>323</v>
      </c>
      <c r="X256" s="142"/>
      <c r="Y256" s="142">
        <v>114.5</v>
      </c>
      <c r="Z256" s="142">
        <v>35</v>
      </c>
      <c r="AA256" s="142"/>
      <c r="AB256" s="142"/>
      <c r="AC256" s="142"/>
      <c r="AD256" s="142"/>
      <c r="AE256" s="142"/>
      <c r="AF256" s="142">
        <v>341</v>
      </c>
      <c r="AG256" s="5" t="b">
        <f t="shared" si="38"/>
        <v>0</v>
      </c>
      <c r="AH256" s="5">
        <v>25</v>
      </c>
      <c r="AI256" s="5">
        <f t="shared" si="39"/>
        <v>1</v>
      </c>
      <c r="AJ256" s="5" t="b">
        <f>AND(A256&gt;=zakresy_produkcyjne!B$2,A256&lt;=zakresy_produkcyjne!B$3)</f>
        <v>1</v>
      </c>
      <c r="AK256" s="5" t="b">
        <f>AND(B256&gt;=zakresy_produkcyjne!C$2,B256&lt;=zakresy_produkcyjne!C$3)</f>
        <v>1</v>
      </c>
      <c r="AL256" s="5" t="b">
        <f>AND(D256&gt;=zakresy_produkcyjne!D$2,D256&lt;=zakresy_produkcyjne!D$3)</f>
        <v>1</v>
      </c>
      <c r="AM256" s="5" t="b">
        <f>AND(E256&gt;=zakresy_produkcyjne!E$2,E256&lt;=zakresy_produkcyjne!E$3)</f>
        <v>0</v>
      </c>
      <c r="AN256" s="5" t="b">
        <f>AND(F256&gt;=zakresy_produkcyjne!F$2,F256&lt;=zakresy_produkcyjne!F$3)</f>
        <v>1</v>
      </c>
      <c r="AO256" s="5" t="b">
        <f>AND(G256&gt;=zakresy_produkcyjne!G$2,G256&lt;=zakresy_produkcyjne!G$3)</f>
        <v>1</v>
      </c>
      <c r="AP256" s="5" t="b">
        <f>AND(H256&gt;=zakresy_produkcyjne!H$2,H256&lt;=zakresy_produkcyjne!H$3)</f>
        <v>1</v>
      </c>
      <c r="AQ256" s="5" t="b">
        <f>AND(P256&gt;=zakresy_produkcyjne!I$2,P256&lt;=zakresy_produkcyjne!I$3)</f>
        <v>1</v>
      </c>
      <c r="AR256" s="5" t="b">
        <f>AND(Q256&gt;=zakresy_produkcyjne!J$2,Q256&lt;=zakresy_produkcyjne!J$3)</f>
        <v>1</v>
      </c>
      <c r="AS256" s="5" t="b">
        <f>AND(R256&gt;=zakresy_produkcyjne!K$2,R256&lt;=zakresy_produkcyjne!K$3)</f>
        <v>1</v>
      </c>
      <c r="AT256" s="5" t="b">
        <f>AND(S256&gt;=zakresy_produkcyjne!L$2,S256&lt;=zakresy_produkcyjne!L$3)</f>
        <v>0</v>
      </c>
      <c r="AU256" s="5" t="b">
        <f t="shared" si="40"/>
        <v>0</v>
      </c>
      <c r="AV256" s="5" t="b">
        <f t="shared" si="41"/>
        <v>0</v>
      </c>
      <c r="AW256" s="5" t="b">
        <f t="shared" si="42"/>
        <v>0</v>
      </c>
      <c r="AX256" s="5">
        <f>AJ256*zakresy_produkcyjne!B$4+AK256*zakresy_produkcyjne!C$4+AL256*zakresy_produkcyjne!D$4+AM256*zakresy_produkcyjne!E$4+AN256*zakresy_produkcyjne!F$4+AO256*zakresy_produkcyjne!G$4+AP256*zakresy_produkcyjne!H$4+AQ256*zakresy_produkcyjne!I$4+AR256*zakresy_produkcyjne!J$4+AS256*zakresy_produkcyjne!K$4+AT256*zakresy_produkcyjne!L$4</f>
        <v>54</v>
      </c>
      <c r="AZ256" s="5">
        <v>425</v>
      </c>
      <c r="BA256" s="5">
        <v>277</v>
      </c>
      <c r="BB256" s="5">
        <v>24.5</v>
      </c>
      <c r="BC256" s="5">
        <v>157</v>
      </c>
      <c r="BD256" s="5">
        <v>121</v>
      </c>
      <c r="BK256" s="5">
        <f t="shared" si="43"/>
        <v>1119</v>
      </c>
      <c r="BL256" s="5">
        <f t="shared" si="44"/>
        <v>0</v>
      </c>
      <c r="BM256" s="5">
        <f t="shared" si="45"/>
        <v>6.6</v>
      </c>
      <c r="BN256" s="5">
        <f t="shared" si="46"/>
        <v>323</v>
      </c>
      <c r="BO256" s="5">
        <f t="shared" si="47"/>
        <v>114.5</v>
      </c>
      <c r="BP256" s="5">
        <f t="shared" si="48"/>
        <v>1119</v>
      </c>
      <c r="BQ256" s="5" t="e">
        <f>IF(T256&lt;&gt;"",POWER((#REF!*R256+#REF!)-T256,2))</f>
        <v>#REF!</v>
      </c>
    </row>
    <row r="257" spans="1:69" ht="13.9" customHeight="1" x14ac:dyDescent="0.2">
      <c r="A257" s="142">
        <v>3.21</v>
      </c>
      <c r="B257" s="142">
        <v>2.57</v>
      </c>
      <c r="C257" s="142">
        <f t="shared" si="49"/>
        <v>4.0869999999999997</v>
      </c>
      <c r="D257" s="142">
        <v>0.28000000000000003</v>
      </c>
      <c r="E257" s="142">
        <v>2.4E-2</v>
      </c>
      <c r="F257" s="142">
        <v>0</v>
      </c>
      <c r="G257" s="142">
        <v>9.8000000000000004E-2</v>
      </c>
      <c r="H257" s="142">
        <v>1.4999999999999999E-2</v>
      </c>
      <c r="I257" s="142">
        <v>0.01</v>
      </c>
      <c r="J257" s="142">
        <v>6.0999999999999999E-2</v>
      </c>
      <c r="K257" s="142">
        <v>0</v>
      </c>
      <c r="L257" s="142">
        <v>3.5999999999999997E-2</v>
      </c>
      <c r="M257" s="142">
        <v>0</v>
      </c>
      <c r="N257" s="142">
        <v>0</v>
      </c>
      <c r="O257" s="142">
        <v>0</v>
      </c>
      <c r="P257" s="142">
        <v>950</v>
      </c>
      <c r="Q257" s="142">
        <v>60</v>
      </c>
      <c r="R257" s="142">
        <v>325</v>
      </c>
      <c r="S257" s="142">
        <v>30</v>
      </c>
      <c r="T257" s="142">
        <v>1141</v>
      </c>
      <c r="U257" s="143"/>
      <c r="V257" s="142">
        <v>2.2000000000000002</v>
      </c>
      <c r="W257" s="142">
        <v>395.90909090909099</v>
      </c>
      <c r="X257" s="142"/>
      <c r="Y257" s="142">
        <v>33.6</v>
      </c>
      <c r="Z257" s="142">
        <v>35</v>
      </c>
      <c r="AA257" s="142"/>
      <c r="AB257" s="142"/>
      <c r="AC257" s="142"/>
      <c r="AD257" s="142"/>
      <c r="AE257" s="142"/>
      <c r="AF257" s="142">
        <v>418</v>
      </c>
      <c r="AG257" s="5" t="b">
        <f t="shared" si="38"/>
        <v>0</v>
      </c>
      <c r="AH257" s="5">
        <v>25</v>
      </c>
      <c r="AI257" s="5">
        <f t="shared" si="39"/>
        <v>1</v>
      </c>
      <c r="AJ257" s="5" t="b">
        <f>AND(A257&gt;=zakresy_produkcyjne!B$2,A257&lt;=zakresy_produkcyjne!B$3)</f>
        <v>1</v>
      </c>
      <c r="AK257" s="5" t="b">
        <f>AND(B257&gt;=zakresy_produkcyjne!C$2,B257&lt;=zakresy_produkcyjne!C$3)</f>
        <v>1</v>
      </c>
      <c r="AL257" s="5" t="b">
        <f>AND(D257&gt;=zakresy_produkcyjne!D$2,D257&lt;=zakresy_produkcyjne!D$3)</f>
        <v>1</v>
      </c>
      <c r="AM257" s="5" t="b">
        <f>AND(E257&gt;=zakresy_produkcyjne!E$2,E257&lt;=zakresy_produkcyjne!E$3)</f>
        <v>0</v>
      </c>
      <c r="AN257" s="5" t="b">
        <f>AND(F257&gt;=zakresy_produkcyjne!F$2,F257&lt;=zakresy_produkcyjne!F$3)</f>
        <v>1</v>
      </c>
      <c r="AO257" s="5" t="b">
        <f>AND(G257&gt;=zakresy_produkcyjne!G$2,G257&lt;=zakresy_produkcyjne!G$3)</f>
        <v>1</v>
      </c>
      <c r="AP257" s="5" t="b">
        <f>AND(H257&gt;=zakresy_produkcyjne!H$2,H257&lt;=zakresy_produkcyjne!H$3)</f>
        <v>1</v>
      </c>
      <c r="AQ257" s="5" t="b">
        <f>AND(P257&gt;=zakresy_produkcyjne!I$2,P257&lt;=zakresy_produkcyjne!I$3)</f>
        <v>1</v>
      </c>
      <c r="AR257" s="5" t="b">
        <f>AND(Q257&gt;=zakresy_produkcyjne!J$2,Q257&lt;=zakresy_produkcyjne!J$3)</f>
        <v>1</v>
      </c>
      <c r="AS257" s="5" t="b">
        <f>AND(R257&gt;=zakresy_produkcyjne!K$2,R257&lt;=zakresy_produkcyjne!K$3)</f>
        <v>1</v>
      </c>
      <c r="AT257" s="5" t="b">
        <f>AND(S257&gt;=zakresy_produkcyjne!L$2,S257&lt;=zakresy_produkcyjne!L$3)</f>
        <v>1</v>
      </c>
      <c r="AU257" s="5" t="b">
        <f t="shared" si="40"/>
        <v>0</v>
      </c>
      <c r="AV257" s="5" t="b">
        <f t="shared" si="41"/>
        <v>1</v>
      </c>
      <c r="AW257" s="5" t="b">
        <f t="shared" si="42"/>
        <v>0</v>
      </c>
      <c r="AX257" s="5">
        <f>AJ257*zakresy_produkcyjne!B$4+AK257*zakresy_produkcyjne!C$4+AL257*zakresy_produkcyjne!D$4+AM257*zakresy_produkcyjne!E$4+AN257*zakresy_produkcyjne!F$4+AO257*zakresy_produkcyjne!G$4+AP257*zakresy_produkcyjne!H$4+AQ257*zakresy_produkcyjne!I$4+AR257*zakresy_produkcyjne!J$4+AS257*zakresy_produkcyjne!K$4+AT257*zakresy_produkcyjne!L$4</f>
        <v>64</v>
      </c>
      <c r="AZ257" s="5">
        <v>425</v>
      </c>
      <c r="BA257" s="5">
        <v>277</v>
      </c>
      <c r="BB257" s="5">
        <v>24.5</v>
      </c>
      <c r="BC257" s="5">
        <v>157</v>
      </c>
      <c r="BD257" s="5">
        <v>121</v>
      </c>
      <c r="BK257" s="5">
        <f t="shared" si="43"/>
        <v>1141</v>
      </c>
      <c r="BL257" s="5">
        <f t="shared" si="44"/>
        <v>0</v>
      </c>
      <c r="BM257" s="5">
        <f t="shared" si="45"/>
        <v>2.2000000000000002</v>
      </c>
      <c r="BN257" s="5">
        <f t="shared" si="46"/>
        <v>395.90909090909099</v>
      </c>
      <c r="BO257" s="5">
        <f t="shared" si="47"/>
        <v>33.6</v>
      </c>
      <c r="BP257" s="5">
        <f t="shared" si="48"/>
        <v>1141</v>
      </c>
      <c r="BQ257" s="5" t="e">
        <f>IF(T257&lt;&gt;"",POWER((#REF!*R257+#REF!)-T257,2))</f>
        <v>#REF!</v>
      </c>
    </row>
    <row r="258" spans="1:69" ht="13.9" customHeight="1" x14ac:dyDescent="0.2">
      <c r="A258" s="142">
        <v>3.21</v>
      </c>
      <c r="B258" s="142">
        <v>2.57</v>
      </c>
      <c r="C258" s="142">
        <f t="shared" si="49"/>
        <v>4.0869999999999997</v>
      </c>
      <c r="D258" s="142">
        <v>0.28000000000000003</v>
      </c>
      <c r="E258" s="142">
        <v>2.4E-2</v>
      </c>
      <c r="F258" s="142">
        <v>0</v>
      </c>
      <c r="G258" s="142">
        <v>9.8000000000000004E-2</v>
      </c>
      <c r="H258" s="142">
        <v>1.4999999999999999E-2</v>
      </c>
      <c r="I258" s="142">
        <v>0.01</v>
      </c>
      <c r="J258" s="142">
        <v>6.0999999999999999E-2</v>
      </c>
      <c r="K258" s="142">
        <v>0</v>
      </c>
      <c r="L258" s="142">
        <v>3.5999999999999997E-2</v>
      </c>
      <c r="M258" s="142">
        <v>0</v>
      </c>
      <c r="N258" s="142">
        <v>0</v>
      </c>
      <c r="O258" s="142">
        <v>0</v>
      </c>
      <c r="P258" s="142">
        <v>950</v>
      </c>
      <c r="Q258" s="142">
        <v>60</v>
      </c>
      <c r="R258" s="142">
        <v>325</v>
      </c>
      <c r="S258" s="142">
        <v>60</v>
      </c>
      <c r="T258" s="142">
        <v>1240</v>
      </c>
      <c r="U258" s="143"/>
      <c r="V258" s="142">
        <v>2.7</v>
      </c>
      <c r="W258" s="142">
        <v>404.09090909090901</v>
      </c>
      <c r="X258" s="142"/>
      <c r="Y258" s="142">
        <v>31.2</v>
      </c>
      <c r="Z258" s="142">
        <v>35</v>
      </c>
      <c r="AA258" s="142"/>
      <c r="AB258" s="142"/>
      <c r="AC258" s="142"/>
      <c r="AD258" s="142"/>
      <c r="AE258" s="142"/>
      <c r="AF258" s="142">
        <v>428</v>
      </c>
      <c r="AG258" s="5" t="b">
        <f t="shared" si="38"/>
        <v>0</v>
      </c>
      <c r="AH258" s="5">
        <v>25</v>
      </c>
      <c r="AI258" s="5">
        <f t="shared" si="39"/>
        <v>1</v>
      </c>
      <c r="AJ258" s="5" t="b">
        <f>AND(A258&gt;=zakresy_produkcyjne!B$2,A258&lt;=zakresy_produkcyjne!B$3)</f>
        <v>1</v>
      </c>
      <c r="AK258" s="5" t="b">
        <f>AND(B258&gt;=zakresy_produkcyjne!C$2,B258&lt;=zakresy_produkcyjne!C$3)</f>
        <v>1</v>
      </c>
      <c r="AL258" s="5" t="b">
        <f>AND(D258&gt;=zakresy_produkcyjne!D$2,D258&lt;=zakresy_produkcyjne!D$3)</f>
        <v>1</v>
      </c>
      <c r="AM258" s="5" t="b">
        <f>AND(E258&gt;=zakresy_produkcyjne!E$2,E258&lt;=zakresy_produkcyjne!E$3)</f>
        <v>0</v>
      </c>
      <c r="AN258" s="5" t="b">
        <f>AND(F258&gt;=zakresy_produkcyjne!F$2,F258&lt;=zakresy_produkcyjne!F$3)</f>
        <v>1</v>
      </c>
      <c r="AO258" s="5" t="b">
        <f>AND(G258&gt;=zakresy_produkcyjne!G$2,G258&lt;=zakresy_produkcyjne!G$3)</f>
        <v>1</v>
      </c>
      <c r="AP258" s="5" t="b">
        <f>AND(H258&gt;=zakresy_produkcyjne!H$2,H258&lt;=zakresy_produkcyjne!H$3)</f>
        <v>1</v>
      </c>
      <c r="AQ258" s="5" t="b">
        <f>AND(P258&gt;=zakresy_produkcyjne!I$2,P258&lt;=zakresy_produkcyjne!I$3)</f>
        <v>1</v>
      </c>
      <c r="AR258" s="5" t="b">
        <f>AND(Q258&gt;=zakresy_produkcyjne!J$2,Q258&lt;=zakresy_produkcyjne!J$3)</f>
        <v>1</v>
      </c>
      <c r="AS258" s="5" t="b">
        <f>AND(R258&gt;=zakresy_produkcyjne!K$2,R258&lt;=zakresy_produkcyjne!K$3)</f>
        <v>1</v>
      </c>
      <c r="AT258" s="5" t="b">
        <f>AND(S258&gt;=zakresy_produkcyjne!L$2,S258&lt;=zakresy_produkcyjne!L$3)</f>
        <v>1</v>
      </c>
      <c r="AU258" s="5" t="b">
        <f t="shared" si="40"/>
        <v>0</v>
      </c>
      <c r="AV258" s="5" t="b">
        <f t="shared" si="41"/>
        <v>1</v>
      </c>
      <c r="AW258" s="5" t="b">
        <f t="shared" si="42"/>
        <v>0</v>
      </c>
      <c r="AX258" s="5">
        <f>AJ258*zakresy_produkcyjne!B$4+AK258*zakresy_produkcyjne!C$4+AL258*zakresy_produkcyjne!D$4+AM258*zakresy_produkcyjne!E$4+AN258*zakresy_produkcyjne!F$4+AO258*zakresy_produkcyjne!G$4+AP258*zakresy_produkcyjne!H$4+AQ258*zakresy_produkcyjne!I$4+AR258*zakresy_produkcyjne!J$4+AS258*zakresy_produkcyjne!K$4+AT258*zakresy_produkcyjne!L$4</f>
        <v>64</v>
      </c>
      <c r="AZ258" s="5">
        <v>425</v>
      </c>
      <c r="BA258" s="5">
        <v>277</v>
      </c>
      <c r="BB258" s="5">
        <v>24.5</v>
      </c>
      <c r="BC258" s="5">
        <v>157</v>
      </c>
      <c r="BD258" s="5">
        <v>121</v>
      </c>
      <c r="BK258" s="5">
        <f t="shared" si="43"/>
        <v>1240</v>
      </c>
      <c r="BL258" s="5">
        <f t="shared" si="44"/>
        <v>0</v>
      </c>
      <c r="BM258" s="5">
        <f t="shared" si="45"/>
        <v>2.7</v>
      </c>
      <c r="BN258" s="5">
        <f t="shared" si="46"/>
        <v>404.09090909090901</v>
      </c>
      <c r="BO258" s="5">
        <f t="shared" si="47"/>
        <v>31.2</v>
      </c>
      <c r="BP258" s="5">
        <f t="shared" si="48"/>
        <v>1240</v>
      </c>
      <c r="BQ258" s="5" t="e">
        <f>IF(T258&lt;&gt;"",POWER((#REF!*R258+#REF!)-T258,2))</f>
        <v>#REF!</v>
      </c>
    </row>
    <row r="259" spans="1:69" ht="13.9" customHeight="1" x14ac:dyDescent="0.2">
      <c r="A259" s="142">
        <v>3.21</v>
      </c>
      <c r="B259" s="142">
        <v>2.57</v>
      </c>
      <c r="C259" s="142">
        <f t="shared" si="49"/>
        <v>4.0869999999999997</v>
      </c>
      <c r="D259" s="142">
        <v>0.28000000000000003</v>
      </c>
      <c r="E259" s="142">
        <v>2.4E-2</v>
      </c>
      <c r="F259" s="142">
        <v>0</v>
      </c>
      <c r="G259" s="142">
        <v>9.8000000000000004E-2</v>
      </c>
      <c r="H259" s="142">
        <v>1.4999999999999999E-2</v>
      </c>
      <c r="I259" s="142">
        <v>0.01</v>
      </c>
      <c r="J259" s="142">
        <v>6.0999999999999999E-2</v>
      </c>
      <c r="K259" s="142">
        <v>0</v>
      </c>
      <c r="L259" s="142">
        <v>3.5999999999999997E-2</v>
      </c>
      <c r="M259" s="142">
        <v>0</v>
      </c>
      <c r="N259" s="142">
        <v>0</v>
      </c>
      <c r="O259" s="142">
        <v>0</v>
      </c>
      <c r="P259" s="142">
        <v>950</v>
      </c>
      <c r="Q259" s="142">
        <v>60</v>
      </c>
      <c r="R259" s="142">
        <v>325</v>
      </c>
      <c r="S259" s="142">
        <v>120</v>
      </c>
      <c r="T259" s="142">
        <v>1240</v>
      </c>
      <c r="U259" s="143"/>
      <c r="V259" s="142">
        <v>2.8</v>
      </c>
      <c r="W259" s="142">
        <v>392.72727272727298</v>
      </c>
      <c r="X259" s="142"/>
      <c r="Y259" s="142">
        <v>40.5</v>
      </c>
      <c r="Z259" s="142">
        <v>35</v>
      </c>
      <c r="AA259" s="142"/>
      <c r="AB259" s="142"/>
      <c r="AC259" s="142"/>
      <c r="AD259" s="142"/>
      <c r="AE259" s="142"/>
      <c r="AF259" s="142">
        <v>415</v>
      </c>
      <c r="AG259" s="5" t="b">
        <f t="shared" ref="AG259:AG322" si="50">NOT(OR(ISBLANK(T259),ISBLANK(U259),ISBLANK(V259),ISBLANK(W259),AND(ISBLANK(X259),ISBLANK(Y259))))</f>
        <v>0</v>
      </c>
      <c r="AH259" s="5">
        <v>25</v>
      </c>
      <c r="AI259" s="5">
        <f t="shared" ref="AI259:AI322" si="51">IF(AH259&lt;=30,1,IF(AH259&lt;=60,2,IF(AH259&lt;=100,3,"bd")))</f>
        <v>1</v>
      </c>
      <c r="AJ259" s="5" t="b">
        <f>AND(A259&gt;=zakresy_produkcyjne!B$2,A259&lt;=zakresy_produkcyjne!B$3)</f>
        <v>1</v>
      </c>
      <c r="AK259" s="5" t="b">
        <f>AND(B259&gt;=zakresy_produkcyjne!C$2,B259&lt;=zakresy_produkcyjne!C$3)</f>
        <v>1</v>
      </c>
      <c r="AL259" s="5" t="b">
        <f>AND(D259&gt;=zakresy_produkcyjne!D$2,D259&lt;=zakresy_produkcyjne!D$3)</f>
        <v>1</v>
      </c>
      <c r="AM259" s="5" t="b">
        <f>AND(E259&gt;=zakresy_produkcyjne!E$2,E259&lt;=zakresy_produkcyjne!E$3)</f>
        <v>0</v>
      </c>
      <c r="AN259" s="5" t="b">
        <f>AND(F259&gt;=zakresy_produkcyjne!F$2,F259&lt;=zakresy_produkcyjne!F$3)</f>
        <v>1</v>
      </c>
      <c r="AO259" s="5" t="b">
        <f>AND(G259&gt;=zakresy_produkcyjne!G$2,G259&lt;=zakresy_produkcyjne!G$3)</f>
        <v>1</v>
      </c>
      <c r="AP259" s="5" t="b">
        <f>AND(H259&gt;=zakresy_produkcyjne!H$2,H259&lt;=zakresy_produkcyjne!H$3)</f>
        <v>1</v>
      </c>
      <c r="AQ259" s="5" t="b">
        <f>AND(P259&gt;=zakresy_produkcyjne!I$2,P259&lt;=zakresy_produkcyjne!I$3)</f>
        <v>1</v>
      </c>
      <c r="AR259" s="5" t="b">
        <f>AND(Q259&gt;=zakresy_produkcyjne!J$2,Q259&lt;=zakresy_produkcyjne!J$3)</f>
        <v>1</v>
      </c>
      <c r="AS259" s="5" t="b">
        <f>AND(R259&gt;=zakresy_produkcyjne!K$2,R259&lt;=zakresy_produkcyjne!K$3)</f>
        <v>1</v>
      </c>
      <c r="AT259" s="5" t="b">
        <f>AND(S259&gt;=zakresy_produkcyjne!L$2,S259&lt;=zakresy_produkcyjne!L$3)</f>
        <v>1</v>
      </c>
      <c r="AU259" s="5" t="b">
        <f t="shared" ref="AU259:AU322" si="52">AND(AJ259:AP259)</f>
        <v>0</v>
      </c>
      <c r="AV259" s="5" t="b">
        <f t="shared" ref="AV259:AV322" si="53">AND(AQ259:AT259)</f>
        <v>1</v>
      </c>
      <c r="AW259" s="5" t="b">
        <f t="shared" ref="AW259:AW322" si="54">AND(AU259:AV259)</f>
        <v>0</v>
      </c>
      <c r="AX259" s="5">
        <f>AJ259*zakresy_produkcyjne!B$4+AK259*zakresy_produkcyjne!C$4+AL259*zakresy_produkcyjne!D$4+AM259*zakresy_produkcyjne!E$4+AN259*zakresy_produkcyjne!F$4+AO259*zakresy_produkcyjne!G$4+AP259*zakresy_produkcyjne!H$4+AQ259*zakresy_produkcyjne!I$4+AR259*zakresy_produkcyjne!J$4+AS259*zakresy_produkcyjne!K$4+AT259*zakresy_produkcyjne!L$4</f>
        <v>64</v>
      </c>
      <c r="AZ259" s="5">
        <v>425</v>
      </c>
      <c r="BA259" s="5">
        <v>277</v>
      </c>
      <c r="BB259" s="5">
        <v>24.5</v>
      </c>
      <c r="BC259" s="5">
        <v>157</v>
      </c>
      <c r="BD259" s="5">
        <v>121</v>
      </c>
      <c r="BK259" s="5">
        <f t="shared" ref="BK259:BK322" si="55">IF(T259&lt;&gt;"",T259,BF259)</f>
        <v>1240</v>
      </c>
      <c r="BL259" s="5">
        <f t="shared" ref="BL259:BL322" si="56">IF(U259&lt;&gt;"",U259,BG259)</f>
        <v>0</v>
      </c>
      <c r="BM259" s="5">
        <f t="shared" ref="BM259:BM322" si="57">IF(V259&lt;&gt;"",V259,BH259)</f>
        <v>2.8</v>
      </c>
      <c r="BN259" s="5">
        <f t="shared" ref="BN259:BN322" si="58">IF(W259&lt;&gt;"",W259,BI259)</f>
        <v>392.72727272727298</v>
      </c>
      <c r="BO259" s="5">
        <f t="shared" ref="BO259:BO322" si="59">IF(Y259&lt;&gt;"",Y259,BJ259)</f>
        <v>40.5</v>
      </c>
      <c r="BP259" s="5">
        <f t="shared" ref="BP259:BP322" si="60">ABS(BF259-BK259)</f>
        <v>1240</v>
      </c>
      <c r="BQ259" s="5" t="e">
        <f>IF(T259&lt;&gt;"",POWER((#REF!*R259+#REF!)-T259,2))</f>
        <v>#REF!</v>
      </c>
    </row>
    <row r="260" spans="1:69" ht="13.9" customHeight="1" x14ac:dyDescent="0.2">
      <c r="A260" s="142">
        <v>3.21</v>
      </c>
      <c r="B260" s="142">
        <v>2.57</v>
      </c>
      <c r="C260" s="142">
        <f t="shared" ref="C260:C323" si="61">A260+(1/3)*(B260+J260)</f>
        <v>4.0869999999999997</v>
      </c>
      <c r="D260" s="142">
        <v>0.28000000000000003</v>
      </c>
      <c r="E260" s="142">
        <v>2.4E-2</v>
      </c>
      <c r="F260" s="142">
        <v>0</v>
      </c>
      <c r="G260" s="142">
        <v>9.8000000000000004E-2</v>
      </c>
      <c r="H260" s="142">
        <v>1.4999999999999999E-2</v>
      </c>
      <c r="I260" s="142">
        <v>0.01</v>
      </c>
      <c r="J260" s="142">
        <v>6.0999999999999999E-2</v>
      </c>
      <c r="K260" s="142">
        <v>0</v>
      </c>
      <c r="L260" s="142">
        <v>3.5999999999999997E-2</v>
      </c>
      <c r="M260" s="142">
        <v>0</v>
      </c>
      <c r="N260" s="142">
        <v>0</v>
      </c>
      <c r="O260" s="142">
        <v>0</v>
      </c>
      <c r="P260" s="142">
        <v>950</v>
      </c>
      <c r="Q260" s="142">
        <v>60</v>
      </c>
      <c r="R260" s="142">
        <v>325</v>
      </c>
      <c r="S260" s="142">
        <v>240</v>
      </c>
      <c r="T260" s="142">
        <v>1234</v>
      </c>
      <c r="U260" s="143"/>
      <c r="V260" s="142">
        <v>2.4</v>
      </c>
      <c r="W260" s="142">
        <v>396.72727272727298</v>
      </c>
      <c r="X260" s="142"/>
      <c r="Y260" s="142">
        <v>50.3</v>
      </c>
      <c r="Z260" s="142">
        <v>35</v>
      </c>
      <c r="AA260" s="142"/>
      <c r="AB260" s="142"/>
      <c r="AC260" s="142"/>
      <c r="AD260" s="142"/>
      <c r="AE260" s="142"/>
      <c r="AF260" s="142">
        <v>419</v>
      </c>
      <c r="AG260" s="5" t="b">
        <f t="shared" si="50"/>
        <v>0</v>
      </c>
      <c r="AH260" s="5">
        <v>25</v>
      </c>
      <c r="AI260" s="5">
        <f t="shared" si="51"/>
        <v>1</v>
      </c>
      <c r="AJ260" s="5" t="b">
        <f>AND(A260&gt;=zakresy_produkcyjne!B$2,A260&lt;=zakresy_produkcyjne!B$3)</f>
        <v>1</v>
      </c>
      <c r="AK260" s="5" t="b">
        <f>AND(B260&gt;=zakresy_produkcyjne!C$2,B260&lt;=zakresy_produkcyjne!C$3)</f>
        <v>1</v>
      </c>
      <c r="AL260" s="5" t="b">
        <f>AND(D260&gt;=zakresy_produkcyjne!D$2,D260&lt;=zakresy_produkcyjne!D$3)</f>
        <v>1</v>
      </c>
      <c r="AM260" s="5" t="b">
        <f>AND(E260&gt;=zakresy_produkcyjne!E$2,E260&lt;=zakresy_produkcyjne!E$3)</f>
        <v>0</v>
      </c>
      <c r="AN260" s="5" t="b">
        <f>AND(F260&gt;=zakresy_produkcyjne!F$2,F260&lt;=zakresy_produkcyjne!F$3)</f>
        <v>1</v>
      </c>
      <c r="AO260" s="5" t="b">
        <f>AND(G260&gt;=zakresy_produkcyjne!G$2,G260&lt;=zakresy_produkcyjne!G$3)</f>
        <v>1</v>
      </c>
      <c r="AP260" s="5" t="b">
        <f>AND(H260&gt;=zakresy_produkcyjne!H$2,H260&lt;=zakresy_produkcyjne!H$3)</f>
        <v>1</v>
      </c>
      <c r="AQ260" s="5" t="b">
        <f>AND(P260&gt;=zakresy_produkcyjne!I$2,P260&lt;=zakresy_produkcyjne!I$3)</f>
        <v>1</v>
      </c>
      <c r="AR260" s="5" t="b">
        <f>AND(Q260&gt;=zakresy_produkcyjne!J$2,Q260&lt;=zakresy_produkcyjne!J$3)</f>
        <v>1</v>
      </c>
      <c r="AS260" s="5" t="b">
        <f>AND(R260&gt;=zakresy_produkcyjne!K$2,R260&lt;=zakresy_produkcyjne!K$3)</f>
        <v>1</v>
      </c>
      <c r="AT260" s="5" t="b">
        <f>AND(S260&gt;=zakresy_produkcyjne!L$2,S260&lt;=zakresy_produkcyjne!L$3)</f>
        <v>0</v>
      </c>
      <c r="AU260" s="5" t="b">
        <f t="shared" si="52"/>
        <v>0</v>
      </c>
      <c r="AV260" s="5" t="b">
        <f t="shared" si="53"/>
        <v>0</v>
      </c>
      <c r="AW260" s="5" t="b">
        <f t="shared" si="54"/>
        <v>0</v>
      </c>
      <c r="AX260" s="5">
        <f>AJ260*zakresy_produkcyjne!B$4+AK260*zakresy_produkcyjne!C$4+AL260*zakresy_produkcyjne!D$4+AM260*zakresy_produkcyjne!E$4+AN260*zakresy_produkcyjne!F$4+AO260*zakresy_produkcyjne!G$4+AP260*zakresy_produkcyjne!H$4+AQ260*zakresy_produkcyjne!I$4+AR260*zakresy_produkcyjne!J$4+AS260*zakresy_produkcyjne!K$4+AT260*zakresy_produkcyjne!L$4</f>
        <v>54</v>
      </c>
      <c r="AZ260" s="5">
        <v>425</v>
      </c>
      <c r="BA260" s="5">
        <v>277</v>
      </c>
      <c r="BB260" s="5">
        <v>24.5</v>
      </c>
      <c r="BC260" s="5">
        <v>157</v>
      </c>
      <c r="BD260" s="5">
        <v>121</v>
      </c>
      <c r="BK260" s="5">
        <f t="shared" si="55"/>
        <v>1234</v>
      </c>
      <c r="BL260" s="5">
        <f t="shared" si="56"/>
        <v>0</v>
      </c>
      <c r="BM260" s="5">
        <f t="shared" si="57"/>
        <v>2.4</v>
      </c>
      <c r="BN260" s="5">
        <f t="shared" si="58"/>
        <v>396.72727272727298</v>
      </c>
      <c r="BO260" s="5">
        <f t="shared" si="59"/>
        <v>50.3</v>
      </c>
      <c r="BP260" s="5">
        <f t="shared" si="60"/>
        <v>1234</v>
      </c>
      <c r="BQ260" s="5" t="e">
        <f>IF(T260&lt;&gt;"",POWER((#REF!*R260+#REF!)-T260,2))</f>
        <v>#REF!</v>
      </c>
    </row>
    <row r="261" spans="1:69" ht="13.9" customHeight="1" x14ac:dyDescent="0.2">
      <c r="A261" s="142">
        <v>3.21</v>
      </c>
      <c r="B261" s="142">
        <v>2.57</v>
      </c>
      <c r="C261" s="142">
        <f t="shared" si="61"/>
        <v>4.0869999999999997</v>
      </c>
      <c r="D261" s="142">
        <v>0.28000000000000003</v>
      </c>
      <c r="E261" s="142">
        <v>2.4E-2</v>
      </c>
      <c r="F261" s="142">
        <v>0</v>
      </c>
      <c r="G261" s="142">
        <v>9.8000000000000004E-2</v>
      </c>
      <c r="H261" s="142">
        <v>1.4999999999999999E-2</v>
      </c>
      <c r="I261" s="142">
        <v>0.01</v>
      </c>
      <c r="J261" s="142">
        <v>6.0999999999999999E-2</v>
      </c>
      <c r="K261" s="142">
        <v>0</v>
      </c>
      <c r="L261" s="142">
        <v>3.5999999999999997E-2</v>
      </c>
      <c r="M261" s="142">
        <v>0</v>
      </c>
      <c r="N261" s="142">
        <v>0</v>
      </c>
      <c r="O261" s="142">
        <v>0</v>
      </c>
      <c r="P261" s="142">
        <v>950</v>
      </c>
      <c r="Q261" s="142">
        <v>60</v>
      </c>
      <c r="R261" s="142">
        <v>300</v>
      </c>
      <c r="S261" s="142">
        <v>30</v>
      </c>
      <c r="T261" s="142">
        <v>1224</v>
      </c>
      <c r="U261" s="143"/>
      <c r="V261" s="142">
        <v>1.5</v>
      </c>
      <c r="W261" s="142">
        <v>492.6875</v>
      </c>
      <c r="X261" s="142"/>
      <c r="Y261" s="142">
        <v>4.4000000000000004</v>
      </c>
      <c r="Z261" s="142">
        <v>35</v>
      </c>
      <c r="AA261" s="142"/>
      <c r="AB261" s="142"/>
      <c r="AC261" s="142"/>
      <c r="AD261" s="142"/>
      <c r="AE261" s="142"/>
      <c r="AF261" s="142">
        <v>535</v>
      </c>
      <c r="AG261" s="5" t="b">
        <f t="shared" si="50"/>
        <v>0</v>
      </c>
      <c r="AH261" s="5">
        <v>25</v>
      </c>
      <c r="AI261" s="5">
        <f t="shared" si="51"/>
        <v>1</v>
      </c>
      <c r="AJ261" s="5" t="b">
        <f>AND(A261&gt;=zakresy_produkcyjne!B$2,A261&lt;=zakresy_produkcyjne!B$3)</f>
        <v>1</v>
      </c>
      <c r="AK261" s="5" t="b">
        <f>AND(B261&gt;=zakresy_produkcyjne!C$2,B261&lt;=zakresy_produkcyjne!C$3)</f>
        <v>1</v>
      </c>
      <c r="AL261" s="5" t="b">
        <f>AND(D261&gt;=zakresy_produkcyjne!D$2,D261&lt;=zakresy_produkcyjne!D$3)</f>
        <v>1</v>
      </c>
      <c r="AM261" s="5" t="b">
        <f>AND(E261&gt;=zakresy_produkcyjne!E$2,E261&lt;=zakresy_produkcyjne!E$3)</f>
        <v>0</v>
      </c>
      <c r="AN261" s="5" t="b">
        <f>AND(F261&gt;=zakresy_produkcyjne!F$2,F261&lt;=zakresy_produkcyjne!F$3)</f>
        <v>1</v>
      </c>
      <c r="AO261" s="5" t="b">
        <f>AND(G261&gt;=zakresy_produkcyjne!G$2,G261&lt;=zakresy_produkcyjne!G$3)</f>
        <v>1</v>
      </c>
      <c r="AP261" s="5" t="b">
        <f>AND(H261&gt;=zakresy_produkcyjne!H$2,H261&lt;=zakresy_produkcyjne!H$3)</f>
        <v>1</v>
      </c>
      <c r="AQ261" s="5" t="b">
        <f>AND(P261&gt;=zakresy_produkcyjne!I$2,P261&lt;=zakresy_produkcyjne!I$3)</f>
        <v>1</v>
      </c>
      <c r="AR261" s="5" t="b">
        <f>AND(Q261&gt;=zakresy_produkcyjne!J$2,Q261&lt;=zakresy_produkcyjne!J$3)</f>
        <v>1</v>
      </c>
      <c r="AS261" s="5" t="b">
        <f>AND(R261&gt;=zakresy_produkcyjne!K$2,R261&lt;=zakresy_produkcyjne!K$3)</f>
        <v>1</v>
      </c>
      <c r="AT261" s="5" t="b">
        <f>AND(S261&gt;=zakresy_produkcyjne!L$2,S261&lt;=zakresy_produkcyjne!L$3)</f>
        <v>1</v>
      </c>
      <c r="AU261" s="5" t="b">
        <f t="shared" si="52"/>
        <v>0</v>
      </c>
      <c r="AV261" s="5" t="b">
        <f t="shared" si="53"/>
        <v>1</v>
      </c>
      <c r="AW261" s="5" t="b">
        <f t="shared" si="54"/>
        <v>0</v>
      </c>
      <c r="AX261" s="5">
        <f>AJ261*zakresy_produkcyjne!B$4+AK261*zakresy_produkcyjne!C$4+AL261*zakresy_produkcyjne!D$4+AM261*zakresy_produkcyjne!E$4+AN261*zakresy_produkcyjne!F$4+AO261*zakresy_produkcyjne!G$4+AP261*zakresy_produkcyjne!H$4+AQ261*zakresy_produkcyjne!I$4+AR261*zakresy_produkcyjne!J$4+AS261*zakresy_produkcyjne!K$4+AT261*zakresy_produkcyjne!L$4</f>
        <v>64</v>
      </c>
      <c r="AZ261" s="5">
        <v>425</v>
      </c>
      <c r="BA261" s="5">
        <v>277</v>
      </c>
      <c r="BB261" s="5">
        <v>24.5</v>
      </c>
      <c r="BC261" s="5">
        <v>157</v>
      </c>
      <c r="BD261" s="5">
        <v>121</v>
      </c>
      <c r="BK261" s="5">
        <f t="shared" si="55"/>
        <v>1224</v>
      </c>
      <c r="BL261" s="5">
        <f t="shared" si="56"/>
        <v>0</v>
      </c>
      <c r="BM261" s="5">
        <f t="shared" si="57"/>
        <v>1.5</v>
      </c>
      <c r="BN261" s="5">
        <f t="shared" si="58"/>
        <v>492.6875</v>
      </c>
      <c r="BO261" s="5">
        <f t="shared" si="59"/>
        <v>4.4000000000000004</v>
      </c>
      <c r="BP261" s="5">
        <f t="shared" si="60"/>
        <v>1224</v>
      </c>
      <c r="BQ261" s="5" t="e">
        <f>IF(T261&lt;&gt;"",POWER((#REF!*R261+#REF!)-T261,2))</f>
        <v>#REF!</v>
      </c>
    </row>
    <row r="262" spans="1:69" ht="13.9" customHeight="1" x14ac:dyDescent="0.2">
      <c r="A262" s="142">
        <v>3.21</v>
      </c>
      <c r="B262" s="142">
        <v>2.57</v>
      </c>
      <c r="C262" s="142">
        <f t="shared" si="61"/>
        <v>4.0869999999999997</v>
      </c>
      <c r="D262" s="142">
        <v>0.28000000000000003</v>
      </c>
      <c r="E262" s="142">
        <v>2.4E-2</v>
      </c>
      <c r="F262" s="142">
        <v>0</v>
      </c>
      <c r="G262" s="142">
        <v>9.8000000000000004E-2</v>
      </c>
      <c r="H262" s="142">
        <v>1.4999999999999999E-2</v>
      </c>
      <c r="I262" s="142">
        <v>0.01</v>
      </c>
      <c r="J262" s="142">
        <v>6.0999999999999999E-2</v>
      </c>
      <c r="K262" s="142">
        <v>0</v>
      </c>
      <c r="L262" s="142">
        <v>3.5999999999999997E-2</v>
      </c>
      <c r="M262" s="142">
        <v>0</v>
      </c>
      <c r="N262" s="142">
        <v>0</v>
      </c>
      <c r="O262" s="142">
        <v>0</v>
      </c>
      <c r="P262" s="142">
        <v>950</v>
      </c>
      <c r="Q262" s="142">
        <v>60</v>
      </c>
      <c r="R262" s="142">
        <v>300</v>
      </c>
      <c r="S262" s="142">
        <v>60</v>
      </c>
      <c r="T262" s="142">
        <v>1346</v>
      </c>
      <c r="U262" s="143"/>
      <c r="V262" s="142">
        <v>1.8</v>
      </c>
      <c r="W262" s="142">
        <v>432</v>
      </c>
      <c r="X262" s="142"/>
      <c r="Y262" s="142">
        <v>12.4</v>
      </c>
      <c r="Z262" s="142">
        <v>35</v>
      </c>
      <c r="AA262" s="142"/>
      <c r="AB262" s="142"/>
      <c r="AC262" s="142"/>
      <c r="AD262" s="142"/>
      <c r="AE262" s="142"/>
      <c r="AF262" s="142">
        <v>458</v>
      </c>
      <c r="AG262" s="5" t="b">
        <f t="shared" si="50"/>
        <v>0</v>
      </c>
      <c r="AH262" s="5">
        <v>25</v>
      </c>
      <c r="AI262" s="5">
        <f t="shared" si="51"/>
        <v>1</v>
      </c>
      <c r="AJ262" s="5" t="b">
        <f>AND(A262&gt;=zakresy_produkcyjne!B$2,A262&lt;=zakresy_produkcyjne!B$3)</f>
        <v>1</v>
      </c>
      <c r="AK262" s="5" t="b">
        <f>AND(B262&gt;=zakresy_produkcyjne!C$2,B262&lt;=zakresy_produkcyjne!C$3)</f>
        <v>1</v>
      </c>
      <c r="AL262" s="5" t="b">
        <f>AND(D262&gt;=zakresy_produkcyjne!D$2,D262&lt;=zakresy_produkcyjne!D$3)</f>
        <v>1</v>
      </c>
      <c r="AM262" s="5" t="b">
        <f>AND(E262&gt;=zakresy_produkcyjne!E$2,E262&lt;=zakresy_produkcyjne!E$3)</f>
        <v>0</v>
      </c>
      <c r="AN262" s="5" t="b">
        <f>AND(F262&gt;=zakresy_produkcyjne!F$2,F262&lt;=zakresy_produkcyjne!F$3)</f>
        <v>1</v>
      </c>
      <c r="AO262" s="5" t="b">
        <f>AND(G262&gt;=zakresy_produkcyjne!G$2,G262&lt;=zakresy_produkcyjne!G$3)</f>
        <v>1</v>
      </c>
      <c r="AP262" s="5" t="b">
        <f>AND(H262&gt;=zakresy_produkcyjne!H$2,H262&lt;=zakresy_produkcyjne!H$3)</f>
        <v>1</v>
      </c>
      <c r="AQ262" s="5" t="b">
        <f>AND(P262&gt;=zakresy_produkcyjne!I$2,P262&lt;=zakresy_produkcyjne!I$3)</f>
        <v>1</v>
      </c>
      <c r="AR262" s="5" t="b">
        <f>AND(Q262&gt;=zakresy_produkcyjne!J$2,Q262&lt;=zakresy_produkcyjne!J$3)</f>
        <v>1</v>
      </c>
      <c r="AS262" s="5" t="b">
        <f>AND(R262&gt;=zakresy_produkcyjne!K$2,R262&lt;=zakresy_produkcyjne!K$3)</f>
        <v>1</v>
      </c>
      <c r="AT262" s="5" t="b">
        <f>AND(S262&gt;=zakresy_produkcyjne!L$2,S262&lt;=zakresy_produkcyjne!L$3)</f>
        <v>1</v>
      </c>
      <c r="AU262" s="5" t="b">
        <f t="shared" si="52"/>
        <v>0</v>
      </c>
      <c r="AV262" s="5" t="b">
        <f t="shared" si="53"/>
        <v>1</v>
      </c>
      <c r="AW262" s="5" t="b">
        <f t="shared" si="54"/>
        <v>0</v>
      </c>
      <c r="AX262" s="5">
        <f>AJ262*zakresy_produkcyjne!B$4+AK262*zakresy_produkcyjne!C$4+AL262*zakresy_produkcyjne!D$4+AM262*zakresy_produkcyjne!E$4+AN262*zakresy_produkcyjne!F$4+AO262*zakresy_produkcyjne!G$4+AP262*zakresy_produkcyjne!H$4+AQ262*zakresy_produkcyjne!I$4+AR262*zakresy_produkcyjne!J$4+AS262*zakresy_produkcyjne!K$4+AT262*zakresy_produkcyjne!L$4</f>
        <v>64</v>
      </c>
      <c r="AZ262" s="5">
        <v>425</v>
      </c>
      <c r="BA262" s="5">
        <v>277</v>
      </c>
      <c r="BB262" s="5">
        <v>24.5</v>
      </c>
      <c r="BC262" s="5">
        <v>157</v>
      </c>
      <c r="BD262" s="5">
        <v>121</v>
      </c>
      <c r="BK262" s="5">
        <f t="shared" si="55"/>
        <v>1346</v>
      </c>
      <c r="BL262" s="5">
        <f t="shared" si="56"/>
        <v>0</v>
      </c>
      <c r="BM262" s="5">
        <f t="shared" si="57"/>
        <v>1.8</v>
      </c>
      <c r="BN262" s="5">
        <f t="shared" si="58"/>
        <v>432</v>
      </c>
      <c r="BO262" s="5">
        <f t="shared" si="59"/>
        <v>12.4</v>
      </c>
      <c r="BP262" s="5">
        <f t="shared" si="60"/>
        <v>1346</v>
      </c>
      <c r="BQ262" s="5" t="e">
        <f>IF(T262&lt;&gt;"",POWER((#REF!*R262+#REF!)-T262,2))</f>
        <v>#REF!</v>
      </c>
    </row>
    <row r="263" spans="1:69" ht="13.9" customHeight="1" x14ac:dyDescent="0.2">
      <c r="A263" s="142">
        <v>3.21</v>
      </c>
      <c r="B263" s="142">
        <v>2.57</v>
      </c>
      <c r="C263" s="142">
        <f t="shared" si="61"/>
        <v>4.0869999999999997</v>
      </c>
      <c r="D263" s="142">
        <v>0.28000000000000003</v>
      </c>
      <c r="E263" s="142">
        <v>2.4E-2</v>
      </c>
      <c r="F263" s="142">
        <v>0</v>
      </c>
      <c r="G263" s="142">
        <v>9.8000000000000004E-2</v>
      </c>
      <c r="H263" s="142">
        <v>1.4999999999999999E-2</v>
      </c>
      <c r="I263" s="142">
        <v>0.01</v>
      </c>
      <c r="J263" s="142">
        <v>6.0999999999999999E-2</v>
      </c>
      <c r="K263" s="142">
        <v>0</v>
      </c>
      <c r="L263" s="142">
        <v>3.5999999999999997E-2</v>
      </c>
      <c r="M263" s="142">
        <v>0</v>
      </c>
      <c r="N263" s="142">
        <v>0</v>
      </c>
      <c r="O263" s="142">
        <v>0</v>
      </c>
      <c r="P263" s="142">
        <v>950</v>
      </c>
      <c r="Q263" s="142">
        <v>60</v>
      </c>
      <c r="R263" s="142">
        <v>300</v>
      </c>
      <c r="S263" s="142">
        <v>120</v>
      </c>
      <c r="T263" s="142">
        <v>1360</v>
      </c>
      <c r="U263" s="143"/>
      <c r="V263" s="142">
        <v>3.4</v>
      </c>
      <c r="W263" s="142">
        <v>443.38461538461502</v>
      </c>
      <c r="X263" s="142"/>
      <c r="Y263" s="142">
        <v>12.9</v>
      </c>
      <c r="Z263" s="142">
        <v>35</v>
      </c>
      <c r="AA263" s="142"/>
      <c r="AB263" s="142"/>
      <c r="AC263" s="142"/>
      <c r="AD263" s="142"/>
      <c r="AE263" s="142"/>
      <c r="AF263" s="142">
        <v>473</v>
      </c>
      <c r="AG263" s="5" t="b">
        <f t="shared" si="50"/>
        <v>0</v>
      </c>
      <c r="AH263" s="5">
        <v>25</v>
      </c>
      <c r="AI263" s="5">
        <f t="shared" si="51"/>
        <v>1</v>
      </c>
      <c r="AJ263" s="5" t="b">
        <f>AND(A263&gt;=zakresy_produkcyjne!B$2,A263&lt;=zakresy_produkcyjne!B$3)</f>
        <v>1</v>
      </c>
      <c r="AK263" s="5" t="b">
        <f>AND(B263&gt;=zakresy_produkcyjne!C$2,B263&lt;=zakresy_produkcyjne!C$3)</f>
        <v>1</v>
      </c>
      <c r="AL263" s="5" t="b">
        <f>AND(D263&gt;=zakresy_produkcyjne!D$2,D263&lt;=zakresy_produkcyjne!D$3)</f>
        <v>1</v>
      </c>
      <c r="AM263" s="5" t="b">
        <f>AND(E263&gt;=zakresy_produkcyjne!E$2,E263&lt;=zakresy_produkcyjne!E$3)</f>
        <v>0</v>
      </c>
      <c r="AN263" s="5" t="b">
        <f>AND(F263&gt;=zakresy_produkcyjne!F$2,F263&lt;=zakresy_produkcyjne!F$3)</f>
        <v>1</v>
      </c>
      <c r="AO263" s="5" t="b">
        <f>AND(G263&gt;=zakresy_produkcyjne!G$2,G263&lt;=zakresy_produkcyjne!G$3)</f>
        <v>1</v>
      </c>
      <c r="AP263" s="5" t="b">
        <f>AND(H263&gt;=zakresy_produkcyjne!H$2,H263&lt;=zakresy_produkcyjne!H$3)</f>
        <v>1</v>
      </c>
      <c r="AQ263" s="5" t="b">
        <f>AND(P263&gt;=zakresy_produkcyjne!I$2,P263&lt;=zakresy_produkcyjne!I$3)</f>
        <v>1</v>
      </c>
      <c r="AR263" s="5" t="b">
        <f>AND(Q263&gt;=zakresy_produkcyjne!J$2,Q263&lt;=zakresy_produkcyjne!J$3)</f>
        <v>1</v>
      </c>
      <c r="AS263" s="5" t="b">
        <f>AND(R263&gt;=zakresy_produkcyjne!K$2,R263&lt;=zakresy_produkcyjne!K$3)</f>
        <v>1</v>
      </c>
      <c r="AT263" s="5" t="b">
        <f>AND(S263&gt;=zakresy_produkcyjne!L$2,S263&lt;=zakresy_produkcyjne!L$3)</f>
        <v>1</v>
      </c>
      <c r="AU263" s="5" t="b">
        <f t="shared" si="52"/>
        <v>0</v>
      </c>
      <c r="AV263" s="5" t="b">
        <f t="shared" si="53"/>
        <v>1</v>
      </c>
      <c r="AW263" s="5" t="b">
        <f t="shared" si="54"/>
        <v>0</v>
      </c>
      <c r="AX263" s="5">
        <f>AJ263*zakresy_produkcyjne!B$4+AK263*zakresy_produkcyjne!C$4+AL263*zakresy_produkcyjne!D$4+AM263*zakresy_produkcyjne!E$4+AN263*zakresy_produkcyjne!F$4+AO263*zakresy_produkcyjne!G$4+AP263*zakresy_produkcyjne!H$4+AQ263*zakresy_produkcyjne!I$4+AR263*zakresy_produkcyjne!J$4+AS263*zakresy_produkcyjne!K$4+AT263*zakresy_produkcyjne!L$4</f>
        <v>64</v>
      </c>
      <c r="AZ263" s="5">
        <v>425</v>
      </c>
      <c r="BA263" s="5">
        <v>277</v>
      </c>
      <c r="BB263" s="5">
        <v>24.5</v>
      </c>
      <c r="BC263" s="5">
        <v>157</v>
      </c>
      <c r="BD263" s="5">
        <v>121</v>
      </c>
      <c r="BK263" s="5">
        <f t="shared" si="55"/>
        <v>1360</v>
      </c>
      <c r="BL263" s="5">
        <f t="shared" si="56"/>
        <v>0</v>
      </c>
      <c r="BM263" s="5">
        <f t="shared" si="57"/>
        <v>3.4</v>
      </c>
      <c r="BN263" s="5">
        <f t="shared" si="58"/>
        <v>443.38461538461502</v>
      </c>
      <c r="BO263" s="5">
        <f t="shared" si="59"/>
        <v>12.9</v>
      </c>
      <c r="BP263" s="5">
        <f t="shared" si="60"/>
        <v>1360</v>
      </c>
      <c r="BQ263" s="5" t="e">
        <f>IF(T263&lt;&gt;"",POWER((#REF!*R263+#REF!)-T263,2))</f>
        <v>#REF!</v>
      </c>
    </row>
    <row r="264" spans="1:69" ht="13.9" customHeight="1" x14ac:dyDescent="0.2">
      <c r="A264" s="142">
        <v>3.21</v>
      </c>
      <c r="B264" s="142">
        <v>2.57</v>
      </c>
      <c r="C264" s="142">
        <f t="shared" si="61"/>
        <v>4.0869999999999997</v>
      </c>
      <c r="D264" s="142">
        <v>0.28000000000000003</v>
      </c>
      <c r="E264" s="142">
        <v>2.4E-2</v>
      </c>
      <c r="F264" s="142">
        <v>0</v>
      </c>
      <c r="G264" s="142">
        <v>9.8000000000000004E-2</v>
      </c>
      <c r="H264" s="142">
        <v>1.4999999999999999E-2</v>
      </c>
      <c r="I264" s="142">
        <v>0.01</v>
      </c>
      <c r="J264" s="142">
        <v>6.0999999999999999E-2</v>
      </c>
      <c r="K264" s="142">
        <v>0</v>
      </c>
      <c r="L264" s="142">
        <v>3.5999999999999997E-2</v>
      </c>
      <c r="M264" s="142">
        <v>0</v>
      </c>
      <c r="N264" s="142">
        <v>0</v>
      </c>
      <c r="O264" s="142">
        <v>0</v>
      </c>
      <c r="P264" s="142">
        <v>950</v>
      </c>
      <c r="Q264" s="142">
        <v>60</v>
      </c>
      <c r="R264" s="142">
        <v>300</v>
      </c>
      <c r="S264" s="142">
        <v>240</v>
      </c>
      <c r="T264" s="142">
        <v>1302</v>
      </c>
      <c r="U264" s="143"/>
      <c r="V264" s="142">
        <v>2</v>
      </c>
      <c r="W264" s="142">
        <v>431.230769230769</v>
      </c>
      <c r="X264" s="142"/>
      <c r="Y264" s="142">
        <v>16.399999999999999</v>
      </c>
      <c r="Z264" s="142">
        <v>35</v>
      </c>
      <c r="AA264" s="142"/>
      <c r="AB264" s="142"/>
      <c r="AC264" s="142"/>
      <c r="AD264" s="142"/>
      <c r="AE264" s="142"/>
      <c r="AF264" s="142">
        <v>457</v>
      </c>
      <c r="AG264" s="5" t="b">
        <f t="shared" si="50"/>
        <v>0</v>
      </c>
      <c r="AH264" s="5">
        <v>25</v>
      </c>
      <c r="AI264" s="5">
        <f t="shared" si="51"/>
        <v>1</v>
      </c>
      <c r="AJ264" s="5" t="b">
        <f>AND(A264&gt;=zakresy_produkcyjne!B$2,A264&lt;=zakresy_produkcyjne!B$3)</f>
        <v>1</v>
      </c>
      <c r="AK264" s="5" t="b">
        <f>AND(B264&gt;=zakresy_produkcyjne!C$2,B264&lt;=zakresy_produkcyjne!C$3)</f>
        <v>1</v>
      </c>
      <c r="AL264" s="5" t="b">
        <f>AND(D264&gt;=zakresy_produkcyjne!D$2,D264&lt;=zakresy_produkcyjne!D$3)</f>
        <v>1</v>
      </c>
      <c r="AM264" s="5" t="b">
        <f>AND(E264&gt;=zakresy_produkcyjne!E$2,E264&lt;=zakresy_produkcyjne!E$3)</f>
        <v>0</v>
      </c>
      <c r="AN264" s="5" t="b">
        <f>AND(F264&gt;=zakresy_produkcyjne!F$2,F264&lt;=zakresy_produkcyjne!F$3)</f>
        <v>1</v>
      </c>
      <c r="AO264" s="5" t="b">
        <f>AND(G264&gt;=zakresy_produkcyjne!G$2,G264&lt;=zakresy_produkcyjne!G$3)</f>
        <v>1</v>
      </c>
      <c r="AP264" s="5" t="b">
        <f>AND(H264&gt;=zakresy_produkcyjne!H$2,H264&lt;=zakresy_produkcyjne!H$3)</f>
        <v>1</v>
      </c>
      <c r="AQ264" s="5" t="b">
        <f>AND(P264&gt;=zakresy_produkcyjne!I$2,P264&lt;=zakresy_produkcyjne!I$3)</f>
        <v>1</v>
      </c>
      <c r="AR264" s="5" t="b">
        <f>AND(Q264&gt;=zakresy_produkcyjne!J$2,Q264&lt;=zakresy_produkcyjne!J$3)</f>
        <v>1</v>
      </c>
      <c r="AS264" s="5" t="b">
        <f>AND(R264&gt;=zakresy_produkcyjne!K$2,R264&lt;=zakresy_produkcyjne!K$3)</f>
        <v>1</v>
      </c>
      <c r="AT264" s="5" t="b">
        <f>AND(S264&gt;=zakresy_produkcyjne!L$2,S264&lt;=zakresy_produkcyjne!L$3)</f>
        <v>0</v>
      </c>
      <c r="AU264" s="5" t="b">
        <f t="shared" si="52"/>
        <v>0</v>
      </c>
      <c r="AV264" s="5" t="b">
        <f t="shared" si="53"/>
        <v>0</v>
      </c>
      <c r="AW264" s="5" t="b">
        <f t="shared" si="54"/>
        <v>0</v>
      </c>
      <c r="AX264" s="5">
        <f>AJ264*zakresy_produkcyjne!B$4+AK264*zakresy_produkcyjne!C$4+AL264*zakresy_produkcyjne!D$4+AM264*zakresy_produkcyjne!E$4+AN264*zakresy_produkcyjne!F$4+AO264*zakresy_produkcyjne!G$4+AP264*zakresy_produkcyjne!H$4+AQ264*zakresy_produkcyjne!I$4+AR264*zakresy_produkcyjne!J$4+AS264*zakresy_produkcyjne!K$4+AT264*zakresy_produkcyjne!L$4</f>
        <v>54</v>
      </c>
      <c r="AZ264" s="5">
        <v>425</v>
      </c>
      <c r="BA264" s="5">
        <v>277</v>
      </c>
      <c r="BB264" s="5">
        <v>24.5</v>
      </c>
      <c r="BC264" s="5">
        <v>157</v>
      </c>
      <c r="BD264" s="5">
        <v>121</v>
      </c>
      <c r="BK264" s="5">
        <f t="shared" si="55"/>
        <v>1302</v>
      </c>
      <c r="BL264" s="5">
        <f t="shared" si="56"/>
        <v>0</v>
      </c>
      <c r="BM264" s="5">
        <f t="shared" si="57"/>
        <v>2</v>
      </c>
      <c r="BN264" s="5">
        <f t="shared" si="58"/>
        <v>431.230769230769</v>
      </c>
      <c r="BO264" s="5">
        <f t="shared" si="59"/>
        <v>16.399999999999999</v>
      </c>
      <c r="BP264" s="5">
        <f t="shared" si="60"/>
        <v>1302</v>
      </c>
      <c r="BQ264" s="5" t="e">
        <f>IF(T264&lt;&gt;"",POWER((#REF!*R264+#REF!)-T264,2))</f>
        <v>#REF!</v>
      </c>
    </row>
    <row r="265" spans="1:69" ht="13.9" customHeight="1" x14ac:dyDescent="0.2">
      <c r="A265" s="22">
        <v>3.65</v>
      </c>
      <c r="B265" s="22">
        <v>2.76</v>
      </c>
      <c r="C265" s="22">
        <f t="shared" si="61"/>
        <v>4.575333333333333</v>
      </c>
      <c r="D265" s="22">
        <v>0.36</v>
      </c>
      <c r="E265" s="22">
        <v>4.4999999999999998E-2</v>
      </c>
      <c r="F265" s="22">
        <v>0.6</v>
      </c>
      <c r="G265" s="22">
        <v>0.9</v>
      </c>
      <c r="H265" s="22">
        <v>0</v>
      </c>
      <c r="I265" s="22">
        <v>1.4E-2</v>
      </c>
      <c r="J265" s="22">
        <v>1.6E-2</v>
      </c>
      <c r="K265" s="22">
        <v>0</v>
      </c>
      <c r="L265" s="22">
        <v>0</v>
      </c>
      <c r="M265" s="22">
        <v>0</v>
      </c>
      <c r="N265" s="22">
        <v>0</v>
      </c>
      <c r="O265" s="22">
        <v>0</v>
      </c>
      <c r="P265" s="22">
        <v>900</v>
      </c>
      <c r="Q265" s="22">
        <v>90</v>
      </c>
      <c r="R265" s="22">
        <v>320</v>
      </c>
      <c r="S265" s="22">
        <v>120</v>
      </c>
      <c r="T265" s="22">
        <v>1262</v>
      </c>
      <c r="U265" s="144"/>
      <c r="V265" s="22">
        <v>9.6</v>
      </c>
      <c r="W265" s="22">
        <v>413</v>
      </c>
      <c r="X265" s="22"/>
      <c r="Y265" s="22">
        <v>125</v>
      </c>
      <c r="Z265" s="136">
        <v>36</v>
      </c>
      <c r="AA265" s="137"/>
      <c r="AB265" s="137"/>
      <c r="AC265" s="137"/>
      <c r="AD265" s="137"/>
      <c r="AE265" s="137">
        <v>270</v>
      </c>
      <c r="AF265" s="137">
        <v>438</v>
      </c>
      <c r="AG265" s="5" t="b">
        <f t="shared" si="50"/>
        <v>0</v>
      </c>
      <c r="AH265" s="5">
        <v>25</v>
      </c>
      <c r="AI265" s="5">
        <f t="shared" si="51"/>
        <v>1</v>
      </c>
      <c r="AJ265" s="5" t="b">
        <f>AND(A265&gt;=zakresy_produkcyjne!B$2,A265&lt;=zakresy_produkcyjne!B$3)</f>
        <v>0</v>
      </c>
      <c r="AK265" s="5" t="b">
        <f>AND(B265&gt;=zakresy_produkcyjne!C$2,B265&lt;=zakresy_produkcyjne!C$3)</f>
        <v>0</v>
      </c>
      <c r="AL265" s="5" t="b">
        <f>AND(D265&gt;=zakresy_produkcyjne!D$2,D265&lt;=zakresy_produkcyjne!D$3)</f>
        <v>1</v>
      </c>
      <c r="AM265" s="5" t="b">
        <f>AND(E265&gt;=zakresy_produkcyjne!E$2,E265&lt;=zakresy_produkcyjne!E$3)</f>
        <v>1</v>
      </c>
      <c r="AN265" s="5" t="b">
        <f>AND(F265&gt;=zakresy_produkcyjne!F$2,F265&lt;=zakresy_produkcyjne!F$3)</f>
        <v>1</v>
      </c>
      <c r="AO265" s="5" t="b">
        <f>AND(G265&gt;=zakresy_produkcyjne!G$2,G265&lt;=zakresy_produkcyjne!G$3)</f>
        <v>1</v>
      </c>
      <c r="AP265" s="5" t="b">
        <f>AND(H265&gt;=zakresy_produkcyjne!H$2,H265&lt;=zakresy_produkcyjne!H$3)</f>
        <v>1</v>
      </c>
      <c r="AQ265" s="5" t="b">
        <f>AND(P265&gt;=zakresy_produkcyjne!I$2,P265&lt;=zakresy_produkcyjne!I$3)</f>
        <v>1</v>
      </c>
      <c r="AR265" s="5" t="b">
        <f>AND(Q265&gt;=zakresy_produkcyjne!J$2,Q265&lt;=zakresy_produkcyjne!J$3)</f>
        <v>1</v>
      </c>
      <c r="AS265" s="5" t="b">
        <f>AND(R265&gt;=zakresy_produkcyjne!K$2,R265&lt;=zakresy_produkcyjne!K$3)</f>
        <v>1</v>
      </c>
      <c r="AT265" s="5" t="b">
        <f>AND(S265&gt;=zakresy_produkcyjne!L$2,S265&lt;=zakresy_produkcyjne!L$3)</f>
        <v>1</v>
      </c>
      <c r="AU265" s="5" t="b">
        <f t="shared" si="52"/>
        <v>0</v>
      </c>
      <c r="AV265" s="5" t="b">
        <f t="shared" si="53"/>
        <v>1</v>
      </c>
      <c r="AW265" s="5" t="b">
        <f t="shared" si="54"/>
        <v>0</v>
      </c>
      <c r="AX265" s="5">
        <f>AJ265*zakresy_produkcyjne!B$4+AK265*zakresy_produkcyjne!C$4+AL265*zakresy_produkcyjne!D$4+AM265*zakresy_produkcyjne!E$4+AN265*zakresy_produkcyjne!F$4+AO265*zakresy_produkcyjne!G$4+AP265*zakresy_produkcyjne!H$4+AQ265*zakresy_produkcyjne!I$4+AR265*zakresy_produkcyjne!J$4+AS265*zakresy_produkcyjne!K$4+AT265*zakresy_produkcyjne!L$4</f>
        <v>62</v>
      </c>
      <c r="BK265" s="5">
        <f t="shared" si="55"/>
        <v>1262</v>
      </c>
      <c r="BL265" s="5">
        <f t="shared" si="56"/>
        <v>0</v>
      </c>
      <c r="BM265" s="5">
        <f t="shared" si="57"/>
        <v>9.6</v>
      </c>
      <c r="BN265" s="5">
        <f t="shared" si="58"/>
        <v>413</v>
      </c>
      <c r="BO265" s="5">
        <f t="shared" si="59"/>
        <v>125</v>
      </c>
      <c r="BP265" s="5">
        <f t="shared" si="60"/>
        <v>1262</v>
      </c>
      <c r="BQ265" s="5" t="e">
        <f>IF(T265&lt;&gt;"",POWER((#REF!*R265+#REF!)-T265,2))</f>
        <v>#REF!</v>
      </c>
    </row>
    <row r="266" spans="1:69" ht="13.9" customHeight="1" x14ac:dyDescent="0.2">
      <c r="A266" s="22">
        <v>3.65</v>
      </c>
      <c r="B266" s="22">
        <v>2.76</v>
      </c>
      <c r="C266" s="22">
        <f t="shared" si="61"/>
        <v>4.575333333333333</v>
      </c>
      <c r="D266" s="22">
        <v>0.36</v>
      </c>
      <c r="E266" s="22">
        <v>4.4999999999999998E-2</v>
      </c>
      <c r="F266" s="22">
        <v>0.6</v>
      </c>
      <c r="G266" s="22">
        <v>0.9</v>
      </c>
      <c r="H266" s="22">
        <v>0</v>
      </c>
      <c r="I266" s="22">
        <v>1.4E-2</v>
      </c>
      <c r="J266" s="22">
        <v>1.6E-2</v>
      </c>
      <c r="K266" s="22">
        <v>0</v>
      </c>
      <c r="L266" s="22">
        <v>0</v>
      </c>
      <c r="M266" s="22">
        <v>0</v>
      </c>
      <c r="N266" s="22">
        <v>0</v>
      </c>
      <c r="O266" s="22">
        <v>0</v>
      </c>
      <c r="P266" s="22">
        <v>900</v>
      </c>
      <c r="Q266" s="22">
        <v>90</v>
      </c>
      <c r="R266" s="22">
        <v>360</v>
      </c>
      <c r="S266" s="22">
        <v>120</v>
      </c>
      <c r="T266" s="22">
        <v>1142</v>
      </c>
      <c r="U266" s="144"/>
      <c r="V266" s="22">
        <v>13.8</v>
      </c>
      <c r="W266" s="22">
        <v>365.6</v>
      </c>
      <c r="X266" s="22"/>
      <c r="Y266" s="22">
        <v>157</v>
      </c>
      <c r="Z266" s="136">
        <v>36</v>
      </c>
      <c r="AA266" s="137"/>
      <c r="AB266" s="137"/>
      <c r="AC266" s="137"/>
      <c r="AD266" s="137"/>
      <c r="AE266" s="137">
        <v>350</v>
      </c>
      <c r="AF266" s="137">
        <v>386</v>
      </c>
      <c r="AG266" s="5" t="b">
        <f t="shared" si="50"/>
        <v>0</v>
      </c>
      <c r="AH266" s="5">
        <v>25</v>
      </c>
      <c r="AI266" s="5">
        <f t="shared" si="51"/>
        <v>1</v>
      </c>
      <c r="AJ266" s="5" t="b">
        <f>AND(A266&gt;=zakresy_produkcyjne!B$2,A266&lt;=zakresy_produkcyjne!B$3)</f>
        <v>0</v>
      </c>
      <c r="AK266" s="5" t="b">
        <f>AND(B266&gt;=zakresy_produkcyjne!C$2,B266&lt;=zakresy_produkcyjne!C$3)</f>
        <v>0</v>
      </c>
      <c r="AL266" s="5" t="b">
        <f>AND(D266&gt;=zakresy_produkcyjne!D$2,D266&lt;=zakresy_produkcyjne!D$3)</f>
        <v>1</v>
      </c>
      <c r="AM266" s="5" t="b">
        <f>AND(E266&gt;=zakresy_produkcyjne!E$2,E266&lt;=zakresy_produkcyjne!E$3)</f>
        <v>1</v>
      </c>
      <c r="AN266" s="5" t="b">
        <f>AND(F266&gt;=zakresy_produkcyjne!F$2,F266&lt;=zakresy_produkcyjne!F$3)</f>
        <v>1</v>
      </c>
      <c r="AO266" s="5" t="b">
        <f>AND(G266&gt;=zakresy_produkcyjne!G$2,G266&lt;=zakresy_produkcyjne!G$3)</f>
        <v>1</v>
      </c>
      <c r="AP266" s="5" t="b">
        <f>AND(H266&gt;=zakresy_produkcyjne!H$2,H266&lt;=zakresy_produkcyjne!H$3)</f>
        <v>1</v>
      </c>
      <c r="AQ266" s="5" t="b">
        <f>AND(P266&gt;=zakresy_produkcyjne!I$2,P266&lt;=zakresy_produkcyjne!I$3)</f>
        <v>1</v>
      </c>
      <c r="AR266" s="5" t="b">
        <f>AND(Q266&gt;=zakresy_produkcyjne!J$2,Q266&lt;=zakresy_produkcyjne!J$3)</f>
        <v>1</v>
      </c>
      <c r="AS266" s="5" t="b">
        <f>AND(R266&gt;=zakresy_produkcyjne!K$2,R266&lt;=zakresy_produkcyjne!K$3)</f>
        <v>1</v>
      </c>
      <c r="AT266" s="5" t="b">
        <f>AND(S266&gt;=zakresy_produkcyjne!L$2,S266&lt;=zakresy_produkcyjne!L$3)</f>
        <v>1</v>
      </c>
      <c r="AU266" s="5" t="b">
        <f t="shared" si="52"/>
        <v>0</v>
      </c>
      <c r="AV266" s="5" t="b">
        <f t="shared" si="53"/>
        <v>1</v>
      </c>
      <c r="AW266" s="5" t="b">
        <f t="shared" si="54"/>
        <v>0</v>
      </c>
      <c r="AX266" s="5">
        <f>AJ266*zakresy_produkcyjne!B$4+AK266*zakresy_produkcyjne!C$4+AL266*zakresy_produkcyjne!D$4+AM266*zakresy_produkcyjne!E$4+AN266*zakresy_produkcyjne!F$4+AO266*zakresy_produkcyjne!G$4+AP266*zakresy_produkcyjne!H$4+AQ266*zakresy_produkcyjne!I$4+AR266*zakresy_produkcyjne!J$4+AS266*zakresy_produkcyjne!K$4+AT266*zakresy_produkcyjne!L$4</f>
        <v>62</v>
      </c>
      <c r="BK266" s="5">
        <f t="shared" si="55"/>
        <v>1142</v>
      </c>
      <c r="BL266" s="5">
        <f t="shared" si="56"/>
        <v>0</v>
      </c>
      <c r="BM266" s="5">
        <f t="shared" si="57"/>
        <v>13.8</v>
      </c>
      <c r="BN266" s="5">
        <f t="shared" si="58"/>
        <v>365.6</v>
      </c>
      <c r="BO266" s="5">
        <f t="shared" si="59"/>
        <v>157</v>
      </c>
      <c r="BP266" s="5">
        <f t="shared" si="60"/>
        <v>1142</v>
      </c>
      <c r="BQ266" s="5" t="e">
        <f>IF(T266&lt;&gt;"",POWER((#REF!*R266+#REF!)-T266,2))</f>
        <v>#REF!</v>
      </c>
    </row>
    <row r="267" spans="1:69" ht="13.9" customHeight="1" x14ac:dyDescent="0.2">
      <c r="A267" s="22">
        <v>3.51</v>
      </c>
      <c r="B267" s="22">
        <v>2.4500000000000002</v>
      </c>
      <c r="C267" s="22">
        <f t="shared" si="61"/>
        <v>4.3323333333333327</v>
      </c>
      <c r="D267" s="22">
        <v>0.3</v>
      </c>
      <c r="E267" s="22">
        <v>3.5999999999999997E-2</v>
      </c>
      <c r="F267" s="22">
        <v>0</v>
      </c>
      <c r="G267" s="22">
        <v>0</v>
      </c>
      <c r="H267" s="22">
        <v>0</v>
      </c>
      <c r="I267" s="22">
        <v>0.01</v>
      </c>
      <c r="J267" s="22">
        <v>1.7000000000000001E-2</v>
      </c>
      <c r="K267" s="22">
        <v>0</v>
      </c>
      <c r="L267" s="22">
        <v>0</v>
      </c>
      <c r="M267" s="22">
        <v>0</v>
      </c>
      <c r="N267" s="22">
        <v>0</v>
      </c>
      <c r="O267" s="22">
        <v>0</v>
      </c>
      <c r="P267" s="22">
        <v>900</v>
      </c>
      <c r="Q267" s="22">
        <v>90</v>
      </c>
      <c r="R267" s="22">
        <v>320</v>
      </c>
      <c r="S267" s="22">
        <v>120</v>
      </c>
      <c r="T267" s="22">
        <v>1391</v>
      </c>
      <c r="U267" s="144"/>
      <c r="V267" s="22">
        <v>4.42</v>
      </c>
      <c r="W267" s="22">
        <v>451.92857142857099</v>
      </c>
      <c r="X267" s="22"/>
      <c r="Y267" s="22">
        <v>63</v>
      </c>
      <c r="Z267" s="136">
        <v>36</v>
      </c>
      <c r="AA267" s="137"/>
      <c r="AB267" s="137"/>
      <c r="AC267" s="137"/>
      <c r="AD267" s="137"/>
      <c r="AE267" s="137">
        <v>220</v>
      </c>
      <c r="AF267" s="137">
        <v>485</v>
      </c>
      <c r="AG267" s="5" t="b">
        <f t="shared" si="50"/>
        <v>0</v>
      </c>
      <c r="AH267" s="5">
        <v>25</v>
      </c>
      <c r="AI267" s="5">
        <f t="shared" si="51"/>
        <v>1</v>
      </c>
      <c r="AJ267" s="5" t="b">
        <f>AND(A267&gt;=zakresy_produkcyjne!B$2,A267&lt;=zakresy_produkcyjne!B$3)</f>
        <v>1</v>
      </c>
      <c r="AK267" s="5" t="b">
        <f>AND(B267&gt;=zakresy_produkcyjne!C$2,B267&lt;=zakresy_produkcyjne!C$3)</f>
        <v>1</v>
      </c>
      <c r="AL267" s="5" t="b">
        <f>AND(D267&gt;=zakresy_produkcyjne!D$2,D267&lt;=zakresy_produkcyjne!D$3)</f>
        <v>1</v>
      </c>
      <c r="AM267" s="5" t="b">
        <f>AND(E267&gt;=zakresy_produkcyjne!E$2,E267&lt;=zakresy_produkcyjne!E$3)</f>
        <v>1</v>
      </c>
      <c r="AN267" s="5" t="b">
        <f>AND(F267&gt;=zakresy_produkcyjne!F$2,F267&lt;=zakresy_produkcyjne!F$3)</f>
        <v>1</v>
      </c>
      <c r="AO267" s="5" t="b">
        <f>AND(G267&gt;=zakresy_produkcyjne!G$2,G267&lt;=zakresy_produkcyjne!G$3)</f>
        <v>1</v>
      </c>
      <c r="AP267" s="5" t="b">
        <f>AND(H267&gt;=zakresy_produkcyjne!H$2,H267&lt;=zakresy_produkcyjne!H$3)</f>
        <v>1</v>
      </c>
      <c r="AQ267" s="5" t="b">
        <f>AND(P267&gt;=zakresy_produkcyjne!I$2,P267&lt;=zakresy_produkcyjne!I$3)</f>
        <v>1</v>
      </c>
      <c r="AR267" s="5" t="b">
        <f>AND(Q267&gt;=zakresy_produkcyjne!J$2,Q267&lt;=zakresy_produkcyjne!J$3)</f>
        <v>1</v>
      </c>
      <c r="AS267" s="5" t="b">
        <f>AND(R267&gt;=zakresy_produkcyjne!K$2,R267&lt;=zakresy_produkcyjne!K$3)</f>
        <v>1</v>
      </c>
      <c r="AT267" s="5" t="b">
        <f>AND(S267&gt;=zakresy_produkcyjne!L$2,S267&lt;=zakresy_produkcyjne!L$3)</f>
        <v>1</v>
      </c>
      <c r="AU267" s="5" t="b">
        <f t="shared" si="52"/>
        <v>1</v>
      </c>
      <c r="AV267" s="5" t="b">
        <f t="shared" si="53"/>
        <v>1</v>
      </c>
      <c r="AW267" s="5" t="b">
        <f t="shared" si="54"/>
        <v>1</v>
      </c>
      <c r="AX267" s="5">
        <f>AJ267*zakresy_produkcyjne!B$4+AK267*zakresy_produkcyjne!C$4+AL267*zakresy_produkcyjne!D$4+AM267*zakresy_produkcyjne!E$4+AN267*zakresy_produkcyjne!F$4+AO267*zakresy_produkcyjne!G$4+AP267*zakresy_produkcyjne!H$4+AQ267*zakresy_produkcyjne!I$4+AR267*zakresy_produkcyjne!J$4+AS267*zakresy_produkcyjne!K$4+AT267*zakresy_produkcyjne!L$4</f>
        <v>66</v>
      </c>
      <c r="BK267" s="5">
        <f t="shared" si="55"/>
        <v>1391</v>
      </c>
      <c r="BL267" s="5">
        <f t="shared" si="56"/>
        <v>0</v>
      </c>
      <c r="BM267" s="5">
        <f t="shared" si="57"/>
        <v>4.42</v>
      </c>
      <c r="BN267" s="5">
        <f t="shared" si="58"/>
        <v>451.92857142857099</v>
      </c>
      <c r="BO267" s="5">
        <f t="shared" si="59"/>
        <v>63</v>
      </c>
      <c r="BP267" s="5">
        <f t="shared" si="60"/>
        <v>1391</v>
      </c>
      <c r="BQ267" s="5" t="e">
        <f>IF(T267&lt;&gt;"",POWER((#REF!*R267+#REF!)-T267,2))</f>
        <v>#REF!</v>
      </c>
    </row>
    <row r="268" spans="1:69" ht="13.9" customHeight="1" x14ac:dyDescent="0.2">
      <c r="A268" s="22">
        <v>3.51</v>
      </c>
      <c r="B268" s="22">
        <v>2.4500000000000002</v>
      </c>
      <c r="C268" s="22">
        <f t="shared" si="61"/>
        <v>4.3323333333333327</v>
      </c>
      <c r="D268" s="22">
        <v>0.3</v>
      </c>
      <c r="E268" s="22">
        <v>3.5999999999999997E-2</v>
      </c>
      <c r="F268" s="22">
        <v>0</v>
      </c>
      <c r="G268" s="22">
        <v>0</v>
      </c>
      <c r="H268" s="22">
        <v>0</v>
      </c>
      <c r="I268" s="22">
        <v>0.01</v>
      </c>
      <c r="J268" s="22">
        <v>1.7000000000000001E-2</v>
      </c>
      <c r="K268" s="22">
        <v>0</v>
      </c>
      <c r="L268" s="22">
        <v>0</v>
      </c>
      <c r="M268" s="22">
        <v>0</v>
      </c>
      <c r="N268" s="22">
        <v>0</v>
      </c>
      <c r="O268" s="22">
        <v>0</v>
      </c>
      <c r="P268" s="22">
        <v>900</v>
      </c>
      <c r="Q268" s="22">
        <v>90</v>
      </c>
      <c r="R268" s="22">
        <v>360</v>
      </c>
      <c r="S268" s="22">
        <v>120</v>
      </c>
      <c r="T268" s="22">
        <v>1169</v>
      </c>
      <c r="U268" s="23"/>
      <c r="V268" s="22">
        <v>7.1</v>
      </c>
      <c r="W268" s="22">
        <v>394.54545454545502</v>
      </c>
      <c r="X268" s="22"/>
      <c r="Y268" s="22">
        <v>148</v>
      </c>
      <c r="Z268" s="136">
        <v>36</v>
      </c>
      <c r="AA268" s="137"/>
      <c r="AB268" s="137"/>
      <c r="AC268" s="137"/>
      <c r="AD268" s="137"/>
      <c r="AE268" s="137">
        <v>290</v>
      </c>
      <c r="AF268" s="137">
        <v>417</v>
      </c>
      <c r="AG268" s="5" t="b">
        <f t="shared" si="50"/>
        <v>0</v>
      </c>
      <c r="AH268" s="5">
        <v>25</v>
      </c>
      <c r="AI268" s="5">
        <f t="shared" si="51"/>
        <v>1</v>
      </c>
      <c r="AJ268" s="5" t="b">
        <f>AND(A268&gt;=zakresy_produkcyjne!B$2,A268&lt;=zakresy_produkcyjne!B$3)</f>
        <v>1</v>
      </c>
      <c r="AK268" s="5" t="b">
        <f>AND(B268&gt;=zakresy_produkcyjne!C$2,B268&lt;=zakresy_produkcyjne!C$3)</f>
        <v>1</v>
      </c>
      <c r="AL268" s="5" t="b">
        <f>AND(D268&gt;=zakresy_produkcyjne!D$2,D268&lt;=zakresy_produkcyjne!D$3)</f>
        <v>1</v>
      </c>
      <c r="AM268" s="5" t="b">
        <f>AND(E268&gt;=zakresy_produkcyjne!E$2,E268&lt;=zakresy_produkcyjne!E$3)</f>
        <v>1</v>
      </c>
      <c r="AN268" s="5" t="b">
        <f>AND(F268&gt;=zakresy_produkcyjne!F$2,F268&lt;=zakresy_produkcyjne!F$3)</f>
        <v>1</v>
      </c>
      <c r="AO268" s="5" t="b">
        <f>AND(G268&gt;=zakresy_produkcyjne!G$2,G268&lt;=zakresy_produkcyjne!G$3)</f>
        <v>1</v>
      </c>
      <c r="AP268" s="5" t="b">
        <f>AND(H268&gt;=zakresy_produkcyjne!H$2,H268&lt;=zakresy_produkcyjne!H$3)</f>
        <v>1</v>
      </c>
      <c r="AQ268" s="5" t="b">
        <f>AND(P268&gt;=zakresy_produkcyjne!I$2,P268&lt;=zakresy_produkcyjne!I$3)</f>
        <v>1</v>
      </c>
      <c r="AR268" s="5" t="b">
        <f>AND(Q268&gt;=zakresy_produkcyjne!J$2,Q268&lt;=zakresy_produkcyjne!J$3)</f>
        <v>1</v>
      </c>
      <c r="AS268" s="5" t="b">
        <f>AND(R268&gt;=zakresy_produkcyjne!K$2,R268&lt;=zakresy_produkcyjne!K$3)</f>
        <v>1</v>
      </c>
      <c r="AT268" s="5" t="b">
        <f>AND(S268&gt;=zakresy_produkcyjne!L$2,S268&lt;=zakresy_produkcyjne!L$3)</f>
        <v>1</v>
      </c>
      <c r="AU268" s="5" t="b">
        <f t="shared" si="52"/>
        <v>1</v>
      </c>
      <c r="AV268" s="5" t="b">
        <f t="shared" si="53"/>
        <v>1</v>
      </c>
      <c r="AW268" s="5" t="b">
        <f t="shared" si="54"/>
        <v>1</v>
      </c>
      <c r="AX268" s="5">
        <f>AJ268*zakresy_produkcyjne!B$4+AK268*zakresy_produkcyjne!C$4+AL268*zakresy_produkcyjne!D$4+AM268*zakresy_produkcyjne!E$4+AN268*zakresy_produkcyjne!F$4+AO268*zakresy_produkcyjne!G$4+AP268*zakresy_produkcyjne!H$4+AQ268*zakresy_produkcyjne!I$4+AR268*zakresy_produkcyjne!J$4+AS268*zakresy_produkcyjne!K$4+AT268*zakresy_produkcyjne!L$4</f>
        <v>66</v>
      </c>
      <c r="BK268" s="5">
        <f t="shared" si="55"/>
        <v>1169</v>
      </c>
      <c r="BL268" s="5">
        <f t="shared" si="56"/>
        <v>0</v>
      </c>
      <c r="BM268" s="5">
        <f t="shared" si="57"/>
        <v>7.1</v>
      </c>
      <c r="BN268" s="5">
        <f t="shared" si="58"/>
        <v>394.54545454545502</v>
      </c>
      <c r="BO268" s="5">
        <f t="shared" si="59"/>
        <v>148</v>
      </c>
      <c r="BP268" s="5">
        <f t="shared" si="60"/>
        <v>1169</v>
      </c>
      <c r="BQ268" s="5" t="e">
        <f>IF(T268&lt;&gt;"",POWER((#REF!*R268+#REF!)-T268,2))</f>
        <v>#REF!</v>
      </c>
    </row>
    <row r="269" spans="1:69" ht="13.9" customHeight="1" x14ac:dyDescent="0.2">
      <c r="A269" s="145">
        <v>3.53</v>
      </c>
      <c r="B269" s="145">
        <v>2.27</v>
      </c>
      <c r="C269" s="145">
        <f t="shared" si="61"/>
        <v>4.2953333333333328</v>
      </c>
      <c r="D269" s="145">
        <v>0.215</v>
      </c>
      <c r="E269" s="145">
        <v>0.04</v>
      </c>
      <c r="F269" s="145">
        <v>0.43</v>
      </c>
      <c r="G269" s="145">
        <v>0.47</v>
      </c>
      <c r="H269" s="145">
        <v>0.17</v>
      </c>
      <c r="I269" s="145">
        <v>8.9999999999999993E-3</v>
      </c>
      <c r="J269" s="145">
        <v>2.5999999999999999E-2</v>
      </c>
      <c r="K269" s="145">
        <v>0</v>
      </c>
      <c r="L269" s="145">
        <v>0</v>
      </c>
      <c r="M269" s="145">
        <v>0</v>
      </c>
      <c r="N269" s="145">
        <v>0</v>
      </c>
      <c r="O269" s="145">
        <v>0</v>
      </c>
      <c r="P269" s="145">
        <v>900</v>
      </c>
      <c r="Q269" s="145">
        <v>90</v>
      </c>
      <c r="R269" s="145">
        <v>300</v>
      </c>
      <c r="S269" s="145">
        <v>180</v>
      </c>
      <c r="T269" s="145">
        <v>1333</v>
      </c>
      <c r="U269" s="145">
        <v>1320</v>
      </c>
      <c r="V269" s="145">
        <v>0.2</v>
      </c>
      <c r="W269" s="145">
        <v>445.8</v>
      </c>
      <c r="X269" s="145"/>
      <c r="Y269" s="145">
        <v>70.099999999999994</v>
      </c>
      <c r="Z269" s="146">
        <v>37</v>
      </c>
      <c r="AA269" s="145"/>
      <c r="AB269" s="145">
        <v>47.6</v>
      </c>
      <c r="AC269" s="145"/>
      <c r="AD269" s="145"/>
      <c r="AE269" s="145"/>
      <c r="AF269" s="145"/>
      <c r="AG269" s="5" t="b">
        <f t="shared" si="50"/>
        <v>1</v>
      </c>
      <c r="AH269" s="5">
        <v>25</v>
      </c>
      <c r="AI269" s="5">
        <f t="shared" si="51"/>
        <v>1</v>
      </c>
      <c r="AJ269" s="5" t="b">
        <f>AND(A269&gt;=zakresy_produkcyjne!B$2,A269&lt;=zakresy_produkcyjne!B$3)</f>
        <v>1</v>
      </c>
      <c r="AK269" s="5" t="b">
        <f>AND(B269&gt;=zakresy_produkcyjne!C$2,B269&lt;=zakresy_produkcyjne!C$3)</f>
        <v>0</v>
      </c>
      <c r="AL269" s="5" t="b">
        <f>AND(D269&gt;=zakresy_produkcyjne!D$2,D269&lt;=zakresy_produkcyjne!D$3)</f>
        <v>1</v>
      </c>
      <c r="AM269" s="5" t="b">
        <f>AND(E269&gt;=zakresy_produkcyjne!E$2,E269&lt;=zakresy_produkcyjne!E$3)</f>
        <v>1</v>
      </c>
      <c r="AN269" s="5" t="b">
        <f>AND(F269&gt;=zakresy_produkcyjne!F$2,F269&lt;=zakresy_produkcyjne!F$3)</f>
        <v>1</v>
      </c>
      <c r="AO269" s="5" t="b">
        <f>AND(G269&gt;=zakresy_produkcyjne!G$2,G269&lt;=zakresy_produkcyjne!G$3)</f>
        <v>1</v>
      </c>
      <c r="AP269" s="5" t="b">
        <f>AND(H269&gt;=zakresy_produkcyjne!H$2,H269&lt;=zakresy_produkcyjne!H$3)</f>
        <v>1</v>
      </c>
      <c r="AQ269" s="5" t="b">
        <f>AND(P269&gt;=zakresy_produkcyjne!I$2,P269&lt;=zakresy_produkcyjne!I$3)</f>
        <v>1</v>
      </c>
      <c r="AR269" s="5" t="b">
        <f>AND(Q269&gt;=zakresy_produkcyjne!J$2,Q269&lt;=zakresy_produkcyjne!J$3)</f>
        <v>1</v>
      </c>
      <c r="AS269" s="5" t="b">
        <f>AND(R269&gt;=zakresy_produkcyjne!K$2,R269&lt;=zakresy_produkcyjne!K$3)</f>
        <v>1</v>
      </c>
      <c r="AT269" s="5" t="b">
        <f>AND(S269&gt;=zakresy_produkcyjne!L$2,S269&lt;=zakresy_produkcyjne!L$3)</f>
        <v>1</v>
      </c>
      <c r="AU269" s="5" t="b">
        <f t="shared" si="52"/>
        <v>0</v>
      </c>
      <c r="AV269" s="5" t="b">
        <f t="shared" si="53"/>
        <v>1</v>
      </c>
      <c r="AW269" s="5" t="b">
        <f t="shared" si="54"/>
        <v>0</v>
      </c>
      <c r="AX269" s="5">
        <f>AJ269*zakresy_produkcyjne!B$4+AK269*zakresy_produkcyjne!C$4+AL269*zakresy_produkcyjne!D$4+AM269*zakresy_produkcyjne!E$4+AN269*zakresy_produkcyjne!F$4+AO269*zakresy_produkcyjne!G$4+AP269*zakresy_produkcyjne!H$4+AQ269*zakresy_produkcyjne!I$4+AR269*zakresy_produkcyjne!J$4+AS269*zakresy_produkcyjne!K$4+AT269*zakresy_produkcyjne!L$4</f>
        <v>63</v>
      </c>
      <c r="AZ269" s="5">
        <v>772</v>
      </c>
      <c r="BA269" s="5">
        <v>448</v>
      </c>
      <c r="BB269" s="5">
        <v>7.09</v>
      </c>
      <c r="BC269" s="5" t="e">
        <f ca="1">KONWERTUJ_TWARDOSC(22.9,tabela_twardosci!$C$8:$C$69,tabela_twardosci!$K$8:$K$69)</f>
        <v>#NAME?</v>
      </c>
      <c r="BD269" s="5">
        <v>36.5</v>
      </c>
      <c r="BE269" s="5">
        <v>90</v>
      </c>
      <c r="BK269" s="5">
        <f t="shared" si="55"/>
        <v>1333</v>
      </c>
      <c r="BL269" s="5">
        <f t="shared" si="56"/>
        <v>1320</v>
      </c>
      <c r="BM269" s="5">
        <f t="shared" si="57"/>
        <v>0.2</v>
      </c>
      <c r="BN269" s="5">
        <f t="shared" si="58"/>
        <v>445.8</v>
      </c>
      <c r="BO269" s="5">
        <f t="shared" si="59"/>
        <v>70.099999999999994</v>
      </c>
      <c r="BP269" s="5">
        <f t="shared" si="60"/>
        <v>1333</v>
      </c>
      <c r="BQ269" s="5" t="e">
        <f>IF(T269&lt;&gt;"",POWER((#REF!*R269+#REF!)-T269,2))</f>
        <v>#REF!</v>
      </c>
    </row>
    <row r="270" spans="1:69" ht="13.9" customHeight="1" x14ac:dyDescent="0.2">
      <c r="A270" s="145">
        <v>3.53</v>
      </c>
      <c r="B270" s="145">
        <v>2.27</v>
      </c>
      <c r="C270" s="145">
        <f t="shared" si="61"/>
        <v>4.2953333333333328</v>
      </c>
      <c r="D270" s="145">
        <v>0.215</v>
      </c>
      <c r="E270" s="145">
        <v>0.04</v>
      </c>
      <c r="F270" s="145">
        <v>0.43</v>
      </c>
      <c r="G270" s="145">
        <v>0.47</v>
      </c>
      <c r="H270" s="145">
        <v>0.17</v>
      </c>
      <c r="I270" s="145">
        <v>8.9999999999999993E-3</v>
      </c>
      <c r="J270" s="145">
        <v>2.5999999999999999E-2</v>
      </c>
      <c r="K270" s="145">
        <v>0</v>
      </c>
      <c r="L270" s="145">
        <v>0</v>
      </c>
      <c r="M270" s="145">
        <v>0</v>
      </c>
      <c r="N270" s="145">
        <v>0</v>
      </c>
      <c r="O270" s="145">
        <v>0</v>
      </c>
      <c r="P270" s="145">
        <v>900</v>
      </c>
      <c r="Q270" s="145">
        <v>90</v>
      </c>
      <c r="R270" s="145">
        <v>300</v>
      </c>
      <c r="S270" s="145">
        <v>180</v>
      </c>
      <c r="T270" s="145">
        <v>1246</v>
      </c>
      <c r="U270" s="145">
        <v>975</v>
      </c>
      <c r="V270" s="145">
        <v>0.13</v>
      </c>
      <c r="W270" s="145">
        <v>449.7</v>
      </c>
      <c r="X270" s="145"/>
      <c r="Y270" s="145">
        <v>57</v>
      </c>
      <c r="Z270" s="146">
        <v>37</v>
      </c>
      <c r="AA270" s="145"/>
      <c r="AB270" s="145">
        <v>47.9</v>
      </c>
      <c r="AC270" s="145"/>
      <c r="AD270" s="145"/>
      <c r="AE270" s="145"/>
      <c r="AF270" s="145"/>
      <c r="AG270" s="5" t="b">
        <f t="shared" si="50"/>
        <v>1</v>
      </c>
      <c r="AH270" s="5">
        <v>50</v>
      </c>
      <c r="AI270" s="5">
        <f t="shared" si="51"/>
        <v>2</v>
      </c>
      <c r="AJ270" s="5" t="b">
        <f>AND(A270&gt;=zakresy_produkcyjne!B$2,A270&lt;=zakresy_produkcyjne!B$3)</f>
        <v>1</v>
      </c>
      <c r="AK270" s="5" t="b">
        <f>AND(B270&gt;=zakresy_produkcyjne!C$2,B270&lt;=zakresy_produkcyjne!C$3)</f>
        <v>0</v>
      </c>
      <c r="AL270" s="5" t="b">
        <f>AND(D270&gt;=zakresy_produkcyjne!D$2,D270&lt;=zakresy_produkcyjne!D$3)</f>
        <v>1</v>
      </c>
      <c r="AM270" s="5" t="b">
        <f>AND(E270&gt;=zakresy_produkcyjne!E$2,E270&lt;=zakresy_produkcyjne!E$3)</f>
        <v>1</v>
      </c>
      <c r="AN270" s="5" t="b">
        <f>AND(F270&gt;=zakresy_produkcyjne!F$2,F270&lt;=zakresy_produkcyjne!F$3)</f>
        <v>1</v>
      </c>
      <c r="AO270" s="5" t="b">
        <f>AND(G270&gt;=zakresy_produkcyjne!G$2,G270&lt;=zakresy_produkcyjne!G$3)</f>
        <v>1</v>
      </c>
      <c r="AP270" s="5" t="b">
        <f>AND(H270&gt;=zakresy_produkcyjne!H$2,H270&lt;=zakresy_produkcyjne!H$3)</f>
        <v>1</v>
      </c>
      <c r="AQ270" s="5" t="b">
        <f>AND(P270&gt;=zakresy_produkcyjne!I$2,P270&lt;=zakresy_produkcyjne!I$3)</f>
        <v>1</v>
      </c>
      <c r="AR270" s="5" t="b">
        <f>AND(Q270&gt;=zakresy_produkcyjne!J$2,Q270&lt;=zakresy_produkcyjne!J$3)</f>
        <v>1</v>
      </c>
      <c r="AS270" s="5" t="b">
        <f>AND(R270&gt;=zakresy_produkcyjne!K$2,R270&lt;=zakresy_produkcyjne!K$3)</f>
        <v>1</v>
      </c>
      <c r="AT270" s="5" t="b">
        <f>AND(S270&gt;=zakresy_produkcyjne!L$2,S270&lt;=zakresy_produkcyjne!L$3)</f>
        <v>1</v>
      </c>
      <c r="AU270" s="5" t="b">
        <f t="shared" si="52"/>
        <v>0</v>
      </c>
      <c r="AV270" s="5" t="b">
        <f t="shared" si="53"/>
        <v>1</v>
      </c>
      <c r="AW270" s="5" t="b">
        <f t="shared" si="54"/>
        <v>0</v>
      </c>
      <c r="AX270" s="5">
        <f>AJ270*zakresy_produkcyjne!B$4+AK270*zakresy_produkcyjne!C$4+AL270*zakresy_produkcyjne!D$4+AM270*zakresy_produkcyjne!E$4+AN270*zakresy_produkcyjne!F$4+AO270*zakresy_produkcyjne!G$4+AP270*zakresy_produkcyjne!H$4+AQ270*zakresy_produkcyjne!I$4+AR270*zakresy_produkcyjne!J$4+AS270*zakresy_produkcyjne!K$4+AT270*zakresy_produkcyjne!L$4</f>
        <v>63</v>
      </c>
      <c r="AZ270" s="5">
        <v>695</v>
      </c>
      <c r="BA270" s="5">
        <v>413</v>
      </c>
      <c r="BB270" s="5">
        <v>5.03</v>
      </c>
      <c r="BC270" s="5" t="e">
        <f ca="1">KONWERTUJ_TWARDOSC(18.6,tabela_twardosci!$C$8:$C$69,tabela_twardosci!$K$8:$K$69)</f>
        <v>#NAME?</v>
      </c>
      <c r="BD270" s="5">
        <v>22.8</v>
      </c>
      <c r="BE270" s="5">
        <v>45</v>
      </c>
      <c r="BK270" s="5">
        <f t="shared" si="55"/>
        <v>1246</v>
      </c>
      <c r="BL270" s="5">
        <f t="shared" si="56"/>
        <v>975</v>
      </c>
      <c r="BM270" s="5">
        <f t="shared" si="57"/>
        <v>0.13</v>
      </c>
      <c r="BN270" s="5">
        <f t="shared" si="58"/>
        <v>449.7</v>
      </c>
      <c r="BO270" s="5">
        <f t="shared" si="59"/>
        <v>57</v>
      </c>
      <c r="BP270" s="5">
        <f t="shared" si="60"/>
        <v>1246</v>
      </c>
      <c r="BQ270" s="5" t="e">
        <f>IF(T270&lt;&gt;"",POWER((#REF!*R270+#REF!)-T270,2))</f>
        <v>#REF!</v>
      </c>
    </row>
    <row r="271" spans="1:69" ht="13.9" customHeight="1" x14ac:dyDescent="0.2">
      <c r="A271" s="145">
        <v>3.53</v>
      </c>
      <c r="B271" s="145">
        <v>2.27</v>
      </c>
      <c r="C271" s="145">
        <f t="shared" si="61"/>
        <v>4.2953333333333328</v>
      </c>
      <c r="D271" s="145">
        <v>0.215</v>
      </c>
      <c r="E271" s="145">
        <v>0.04</v>
      </c>
      <c r="F271" s="145">
        <v>0.43</v>
      </c>
      <c r="G271" s="145">
        <v>0.47</v>
      </c>
      <c r="H271" s="145">
        <v>0.17</v>
      </c>
      <c r="I271" s="145">
        <v>8.9999999999999993E-3</v>
      </c>
      <c r="J271" s="145">
        <v>2.5999999999999999E-2</v>
      </c>
      <c r="K271" s="145">
        <v>0</v>
      </c>
      <c r="L271" s="145">
        <v>0</v>
      </c>
      <c r="M271" s="145">
        <v>0</v>
      </c>
      <c r="N271" s="145">
        <v>0</v>
      </c>
      <c r="O271" s="145">
        <v>0</v>
      </c>
      <c r="P271" s="145">
        <v>900</v>
      </c>
      <c r="Q271" s="145">
        <v>90</v>
      </c>
      <c r="R271" s="145">
        <v>300</v>
      </c>
      <c r="S271" s="145">
        <v>180</v>
      </c>
      <c r="T271" s="145">
        <v>1076</v>
      </c>
      <c r="U271" s="145">
        <v>1039.5</v>
      </c>
      <c r="V271" s="145">
        <v>7.0000000000000007E-2</v>
      </c>
      <c r="W271" s="145">
        <v>467.85</v>
      </c>
      <c r="X271" s="145"/>
      <c r="Y271" s="145">
        <v>38.5</v>
      </c>
      <c r="Z271" s="146">
        <v>37</v>
      </c>
      <c r="AA271" s="145"/>
      <c r="AB271" s="145">
        <v>49.35</v>
      </c>
      <c r="AC271" s="145"/>
      <c r="AD271" s="145"/>
      <c r="AE271" s="145"/>
      <c r="AF271" s="145"/>
      <c r="AG271" s="5" t="b">
        <f t="shared" si="50"/>
        <v>1</v>
      </c>
      <c r="AH271" s="5">
        <v>100</v>
      </c>
      <c r="AI271" s="5">
        <f t="shared" si="51"/>
        <v>3</v>
      </c>
      <c r="AJ271" s="5" t="b">
        <f>AND(A271&gt;=zakresy_produkcyjne!B$2,A271&lt;=zakresy_produkcyjne!B$3)</f>
        <v>1</v>
      </c>
      <c r="AK271" s="5" t="b">
        <f>AND(B271&gt;=zakresy_produkcyjne!C$2,B271&lt;=zakresy_produkcyjne!C$3)</f>
        <v>0</v>
      </c>
      <c r="AL271" s="5" t="b">
        <f>AND(D271&gt;=zakresy_produkcyjne!D$2,D271&lt;=zakresy_produkcyjne!D$3)</f>
        <v>1</v>
      </c>
      <c r="AM271" s="5" t="b">
        <f>AND(E271&gt;=zakresy_produkcyjne!E$2,E271&lt;=zakresy_produkcyjne!E$3)</f>
        <v>1</v>
      </c>
      <c r="AN271" s="5" t="b">
        <f>AND(F271&gt;=zakresy_produkcyjne!F$2,F271&lt;=zakresy_produkcyjne!F$3)</f>
        <v>1</v>
      </c>
      <c r="AO271" s="5" t="b">
        <f>AND(G271&gt;=zakresy_produkcyjne!G$2,G271&lt;=zakresy_produkcyjne!G$3)</f>
        <v>1</v>
      </c>
      <c r="AP271" s="5" t="b">
        <f>AND(H271&gt;=zakresy_produkcyjne!H$2,H271&lt;=zakresy_produkcyjne!H$3)</f>
        <v>1</v>
      </c>
      <c r="AQ271" s="5" t="b">
        <f>AND(P271&gt;=zakresy_produkcyjne!I$2,P271&lt;=zakresy_produkcyjne!I$3)</f>
        <v>1</v>
      </c>
      <c r="AR271" s="5" t="b">
        <f>AND(Q271&gt;=zakresy_produkcyjne!J$2,Q271&lt;=zakresy_produkcyjne!J$3)</f>
        <v>1</v>
      </c>
      <c r="AS271" s="5" t="b">
        <f>AND(R271&gt;=zakresy_produkcyjne!K$2,R271&lt;=zakresy_produkcyjne!K$3)</f>
        <v>1</v>
      </c>
      <c r="AT271" s="5" t="b">
        <f>AND(S271&gt;=zakresy_produkcyjne!L$2,S271&lt;=zakresy_produkcyjne!L$3)</f>
        <v>1</v>
      </c>
      <c r="AU271" s="5" t="b">
        <f t="shared" si="52"/>
        <v>0</v>
      </c>
      <c r="AV271" s="5" t="b">
        <f t="shared" si="53"/>
        <v>1</v>
      </c>
      <c r="AW271" s="5" t="b">
        <f t="shared" si="54"/>
        <v>0</v>
      </c>
      <c r="AX271" s="5">
        <f>AJ271*zakresy_produkcyjne!B$4+AK271*zakresy_produkcyjne!C$4+AL271*zakresy_produkcyjne!D$4+AM271*zakresy_produkcyjne!E$4+AN271*zakresy_produkcyjne!F$4+AO271*zakresy_produkcyjne!G$4+AP271*zakresy_produkcyjne!H$4+AQ271*zakresy_produkcyjne!I$4+AR271*zakresy_produkcyjne!J$4+AS271*zakresy_produkcyjne!K$4+AT271*zakresy_produkcyjne!L$4</f>
        <v>63</v>
      </c>
      <c r="AZ271" s="5">
        <v>746</v>
      </c>
      <c r="BA271" s="5">
        <v>427</v>
      </c>
      <c r="BB271" s="5">
        <v>4.5</v>
      </c>
      <c r="BC271" s="5" t="e">
        <f ca="1">KONWERTUJ_TWARDOSC(20.35,tabela_twardosci!$C$8:$C$69,tabela_twardosci!$K$8:$K$69)</f>
        <v>#NAME?</v>
      </c>
      <c r="BD271" s="5">
        <v>12.3</v>
      </c>
      <c r="BE271" s="5">
        <v>38</v>
      </c>
      <c r="BK271" s="5">
        <f t="shared" si="55"/>
        <v>1076</v>
      </c>
      <c r="BL271" s="5">
        <f t="shared" si="56"/>
        <v>1039.5</v>
      </c>
      <c r="BM271" s="5">
        <f t="shared" si="57"/>
        <v>7.0000000000000007E-2</v>
      </c>
      <c r="BN271" s="5">
        <f t="shared" si="58"/>
        <v>467.85</v>
      </c>
      <c r="BO271" s="5">
        <f t="shared" si="59"/>
        <v>38.5</v>
      </c>
      <c r="BP271" s="5">
        <f t="shared" si="60"/>
        <v>1076</v>
      </c>
      <c r="BQ271" s="5" t="e">
        <f>IF(T271&lt;&gt;"",POWER((#REF!*R271+#REF!)-T271,2))</f>
        <v>#REF!</v>
      </c>
    </row>
    <row r="272" spans="1:69" ht="13.9" customHeight="1" x14ac:dyDescent="0.2">
      <c r="A272" s="145">
        <v>3.53</v>
      </c>
      <c r="B272" s="145">
        <v>2.27</v>
      </c>
      <c r="C272" s="145">
        <f t="shared" si="61"/>
        <v>4.2953333333333328</v>
      </c>
      <c r="D272" s="145">
        <v>0.215</v>
      </c>
      <c r="E272" s="145">
        <v>0.04</v>
      </c>
      <c r="F272" s="145">
        <v>0.43</v>
      </c>
      <c r="G272" s="145">
        <v>0.47</v>
      </c>
      <c r="H272" s="145">
        <v>0.17</v>
      </c>
      <c r="I272" s="145">
        <v>8.9999999999999993E-3</v>
      </c>
      <c r="J272" s="145">
        <v>2.5999999999999999E-2</v>
      </c>
      <c r="K272" s="145">
        <v>0</v>
      </c>
      <c r="L272" s="145">
        <v>0</v>
      </c>
      <c r="M272" s="145">
        <v>0</v>
      </c>
      <c r="N272" s="145">
        <v>0</v>
      </c>
      <c r="O272" s="145">
        <v>0</v>
      </c>
      <c r="P272" s="145">
        <v>900</v>
      </c>
      <c r="Q272" s="145">
        <v>90</v>
      </c>
      <c r="R272" s="145">
        <v>360</v>
      </c>
      <c r="S272" s="145">
        <v>120</v>
      </c>
      <c r="T272" s="145">
        <v>1036</v>
      </c>
      <c r="U272" s="145">
        <v>901</v>
      </c>
      <c r="V272" s="145">
        <v>1.64</v>
      </c>
      <c r="W272" s="145">
        <v>356.6</v>
      </c>
      <c r="X272" s="145"/>
      <c r="Y272" s="145">
        <v>143</v>
      </c>
      <c r="Z272" s="146">
        <v>37</v>
      </c>
      <c r="AA272" s="145"/>
      <c r="AB272" s="145">
        <v>38.4</v>
      </c>
      <c r="AC272" s="145"/>
      <c r="AD272" s="145"/>
      <c r="AE272" s="145"/>
      <c r="AF272" s="145"/>
      <c r="AG272" s="5" t="b">
        <f t="shared" si="50"/>
        <v>1</v>
      </c>
      <c r="AH272" s="5">
        <v>25</v>
      </c>
      <c r="AI272" s="5">
        <f t="shared" si="51"/>
        <v>1</v>
      </c>
      <c r="AJ272" s="5" t="b">
        <f>AND(A272&gt;=zakresy_produkcyjne!B$2,A272&lt;=zakresy_produkcyjne!B$3)</f>
        <v>1</v>
      </c>
      <c r="AK272" s="5" t="b">
        <f>AND(B272&gt;=zakresy_produkcyjne!C$2,B272&lt;=zakresy_produkcyjne!C$3)</f>
        <v>0</v>
      </c>
      <c r="AL272" s="5" t="b">
        <f>AND(D272&gt;=zakresy_produkcyjne!D$2,D272&lt;=zakresy_produkcyjne!D$3)</f>
        <v>1</v>
      </c>
      <c r="AM272" s="5" t="b">
        <f>AND(E272&gt;=zakresy_produkcyjne!E$2,E272&lt;=zakresy_produkcyjne!E$3)</f>
        <v>1</v>
      </c>
      <c r="AN272" s="5" t="b">
        <f>AND(F272&gt;=zakresy_produkcyjne!F$2,F272&lt;=zakresy_produkcyjne!F$3)</f>
        <v>1</v>
      </c>
      <c r="AO272" s="5" t="b">
        <f>AND(G272&gt;=zakresy_produkcyjne!G$2,G272&lt;=zakresy_produkcyjne!G$3)</f>
        <v>1</v>
      </c>
      <c r="AP272" s="5" t="b">
        <f>AND(H272&gt;=zakresy_produkcyjne!H$2,H272&lt;=zakresy_produkcyjne!H$3)</f>
        <v>1</v>
      </c>
      <c r="AQ272" s="5" t="b">
        <f>AND(P272&gt;=zakresy_produkcyjne!I$2,P272&lt;=zakresy_produkcyjne!I$3)</f>
        <v>1</v>
      </c>
      <c r="AR272" s="5" t="b">
        <f>AND(Q272&gt;=zakresy_produkcyjne!J$2,Q272&lt;=zakresy_produkcyjne!J$3)</f>
        <v>1</v>
      </c>
      <c r="AS272" s="5" t="b">
        <f>AND(R272&gt;=zakresy_produkcyjne!K$2,R272&lt;=zakresy_produkcyjne!K$3)</f>
        <v>1</v>
      </c>
      <c r="AT272" s="5" t="b">
        <f>AND(S272&gt;=zakresy_produkcyjne!L$2,S272&lt;=zakresy_produkcyjne!L$3)</f>
        <v>1</v>
      </c>
      <c r="AU272" s="5" t="b">
        <f t="shared" si="52"/>
        <v>0</v>
      </c>
      <c r="AV272" s="5" t="b">
        <f t="shared" si="53"/>
        <v>1</v>
      </c>
      <c r="AW272" s="5" t="b">
        <f t="shared" si="54"/>
        <v>0</v>
      </c>
      <c r="AX272" s="5">
        <f>AJ272*zakresy_produkcyjne!B$4+AK272*zakresy_produkcyjne!C$4+AL272*zakresy_produkcyjne!D$4+AM272*zakresy_produkcyjne!E$4+AN272*zakresy_produkcyjne!F$4+AO272*zakresy_produkcyjne!G$4+AP272*zakresy_produkcyjne!H$4+AQ272*zakresy_produkcyjne!I$4+AR272*zakresy_produkcyjne!J$4+AS272*zakresy_produkcyjne!K$4+AT272*zakresy_produkcyjne!L$4</f>
        <v>63</v>
      </c>
      <c r="AZ272" s="5">
        <v>772</v>
      </c>
      <c r="BA272" s="5">
        <v>448</v>
      </c>
      <c r="BB272" s="5">
        <v>7.09</v>
      </c>
      <c r="BC272" s="5" t="e">
        <f ca="1">KONWERTUJ_TWARDOSC(22.9,tabela_twardosci!$C$8:$C$69,tabela_twardosci!$K$8:$K$69)</f>
        <v>#NAME?</v>
      </c>
      <c r="BD272" s="5">
        <v>36.5</v>
      </c>
      <c r="BE272" s="5">
        <v>90</v>
      </c>
      <c r="BK272" s="5">
        <f t="shared" si="55"/>
        <v>1036</v>
      </c>
      <c r="BL272" s="5">
        <f t="shared" si="56"/>
        <v>901</v>
      </c>
      <c r="BM272" s="5">
        <f t="shared" si="57"/>
        <v>1.64</v>
      </c>
      <c r="BN272" s="5">
        <f t="shared" si="58"/>
        <v>356.6</v>
      </c>
      <c r="BO272" s="5">
        <f t="shared" si="59"/>
        <v>143</v>
      </c>
      <c r="BP272" s="5">
        <f t="shared" si="60"/>
        <v>1036</v>
      </c>
      <c r="BQ272" s="5" t="e">
        <f>IF(T272&lt;&gt;"",POWER((#REF!*R272+#REF!)-T272,2))</f>
        <v>#REF!</v>
      </c>
    </row>
    <row r="273" spans="1:69" ht="13.9" customHeight="1" x14ac:dyDescent="0.2">
      <c r="A273" s="145">
        <v>3.53</v>
      </c>
      <c r="B273" s="145">
        <v>2.27</v>
      </c>
      <c r="C273" s="145">
        <f t="shared" si="61"/>
        <v>4.2953333333333328</v>
      </c>
      <c r="D273" s="145">
        <v>0.215</v>
      </c>
      <c r="E273" s="145">
        <v>0.04</v>
      </c>
      <c r="F273" s="145">
        <v>0.43</v>
      </c>
      <c r="G273" s="145">
        <v>0.47</v>
      </c>
      <c r="H273" s="145">
        <v>0.17</v>
      </c>
      <c r="I273" s="145">
        <v>8.9999999999999993E-3</v>
      </c>
      <c r="J273" s="145">
        <v>2.5999999999999999E-2</v>
      </c>
      <c r="K273" s="145">
        <v>0</v>
      </c>
      <c r="L273" s="145">
        <v>0</v>
      </c>
      <c r="M273" s="145">
        <v>0</v>
      </c>
      <c r="N273" s="145">
        <v>0</v>
      </c>
      <c r="O273" s="145">
        <v>0</v>
      </c>
      <c r="P273" s="145">
        <v>900</v>
      </c>
      <c r="Q273" s="145">
        <v>90</v>
      </c>
      <c r="R273" s="145">
        <v>360</v>
      </c>
      <c r="S273" s="145">
        <v>120</v>
      </c>
      <c r="T273" s="145">
        <v>1011</v>
      </c>
      <c r="U273" s="145">
        <v>898</v>
      </c>
      <c r="V273" s="145">
        <v>0.98</v>
      </c>
      <c r="W273" s="145">
        <v>359.3</v>
      </c>
      <c r="X273" s="145"/>
      <c r="Y273" s="145">
        <v>98.6</v>
      </c>
      <c r="Z273" s="146">
        <v>37</v>
      </c>
      <c r="AA273" s="145"/>
      <c r="AB273" s="145">
        <v>38.700000000000003</v>
      </c>
      <c r="AC273" s="145"/>
      <c r="AD273" s="145"/>
      <c r="AE273" s="145"/>
      <c r="AF273" s="145"/>
      <c r="AG273" s="5" t="b">
        <f t="shared" si="50"/>
        <v>1</v>
      </c>
      <c r="AH273" s="5">
        <v>50</v>
      </c>
      <c r="AI273" s="5">
        <f t="shared" si="51"/>
        <v>2</v>
      </c>
      <c r="AJ273" s="5" t="b">
        <f>AND(A273&gt;=zakresy_produkcyjne!B$2,A273&lt;=zakresy_produkcyjne!B$3)</f>
        <v>1</v>
      </c>
      <c r="AK273" s="5" t="b">
        <f>AND(B273&gt;=zakresy_produkcyjne!C$2,B273&lt;=zakresy_produkcyjne!C$3)</f>
        <v>0</v>
      </c>
      <c r="AL273" s="5" t="b">
        <f>AND(D273&gt;=zakresy_produkcyjne!D$2,D273&lt;=zakresy_produkcyjne!D$3)</f>
        <v>1</v>
      </c>
      <c r="AM273" s="5" t="b">
        <f>AND(E273&gt;=zakresy_produkcyjne!E$2,E273&lt;=zakresy_produkcyjne!E$3)</f>
        <v>1</v>
      </c>
      <c r="AN273" s="5" t="b">
        <f>AND(F273&gt;=zakresy_produkcyjne!F$2,F273&lt;=zakresy_produkcyjne!F$3)</f>
        <v>1</v>
      </c>
      <c r="AO273" s="5" t="b">
        <f>AND(G273&gt;=zakresy_produkcyjne!G$2,G273&lt;=zakresy_produkcyjne!G$3)</f>
        <v>1</v>
      </c>
      <c r="AP273" s="5" t="b">
        <f>AND(H273&gt;=zakresy_produkcyjne!H$2,H273&lt;=zakresy_produkcyjne!H$3)</f>
        <v>1</v>
      </c>
      <c r="AQ273" s="5" t="b">
        <f>AND(P273&gt;=zakresy_produkcyjne!I$2,P273&lt;=zakresy_produkcyjne!I$3)</f>
        <v>1</v>
      </c>
      <c r="AR273" s="5" t="b">
        <f>AND(Q273&gt;=zakresy_produkcyjne!J$2,Q273&lt;=zakresy_produkcyjne!J$3)</f>
        <v>1</v>
      </c>
      <c r="AS273" s="5" t="b">
        <f>AND(R273&gt;=zakresy_produkcyjne!K$2,R273&lt;=zakresy_produkcyjne!K$3)</f>
        <v>1</v>
      </c>
      <c r="AT273" s="5" t="b">
        <f>AND(S273&gt;=zakresy_produkcyjne!L$2,S273&lt;=zakresy_produkcyjne!L$3)</f>
        <v>1</v>
      </c>
      <c r="AU273" s="5" t="b">
        <f t="shared" si="52"/>
        <v>0</v>
      </c>
      <c r="AV273" s="5" t="b">
        <f t="shared" si="53"/>
        <v>1</v>
      </c>
      <c r="AW273" s="5" t="b">
        <f t="shared" si="54"/>
        <v>0</v>
      </c>
      <c r="AX273" s="5">
        <f>AJ273*zakresy_produkcyjne!B$4+AK273*zakresy_produkcyjne!C$4+AL273*zakresy_produkcyjne!D$4+AM273*zakresy_produkcyjne!E$4+AN273*zakresy_produkcyjne!F$4+AO273*zakresy_produkcyjne!G$4+AP273*zakresy_produkcyjne!H$4+AQ273*zakresy_produkcyjne!I$4+AR273*zakresy_produkcyjne!J$4+AS273*zakresy_produkcyjne!K$4+AT273*zakresy_produkcyjne!L$4</f>
        <v>63</v>
      </c>
      <c r="AZ273" s="5">
        <v>695</v>
      </c>
      <c r="BA273" s="5">
        <v>413</v>
      </c>
      <c r="BB273" s="5">
        <v>5.03</v>
      </c>
      <c r="BC273" s="5" t="e">
        <f ca="1">KONWERTUJ_TWARDOSC(18.6,tabela_twardosci!$C$8:$C$69,tabela_twardosci!$K$8:$K$69)</f>
        <v>#NAME?</v>
      </c>
      <c r="BD273" s="5">
        <v>22.8</v>
      </c>
      <c r="BE273" s="5">
        <v>45</v>
      </c>
      <c r="BK273" s="5">
        <f t="shared" si="55"/>
        <v>1011</v>
      </c>
      <c r="BL273" s="5">
        <f t="shared" si="56"/>
        <v>898</v>
      </c>
      <c r="BM273" s="5">
        <f t="shared" si="57"/>
        <v>0.98</v>
      </c>
      <c r="BN273" s="5">
        <f t="shared" si="58"/>
        <v>359.3</v>
      </c>
      <c r="BO273" s="5">
        <f t="shared" si="59"/>
        <v>98.6</v>
      </c>
      <c r="BP273" s="5">
        <f t="shared" si="60"/>
        <v>1011</v>
      </c>
      <c r="BQ273" s="5" t="e">
        <f>IF(T273&lt;&gt;"",POWER((#REF!*R273+#REF!)-T273,2))</f>
        <v>#REF!</v>
      </c>
    </row>
    <row r="274" spans="1:69" ht="13.9" customHeight="1" x14ac:dyDescent="0.2">
      <c r="A274" s="145">
        <v>3.53</v>
      </c>
      <c r="B274" s="145">
        <v>2.27</v>
      </c>
      <c r="C274" s="145">
        <f t="shared" si="61"/>
        <v>4.2953333333333328</v>
      </c>
      <c r="D274" s="145">
        <v>0.215</v>
      </c>
      <c r="E274" s="145">
        <v>0.04</v>
      </c>
      <c r="F274" s="145">
        <v>0.43</v>
      </c>
      <c r="G274" s="145">
        <v>0.47</v>
      </c>
      <c r="H274" s="145">
        <v>0.17</v>
      </c>
      <c r="I274" s="145">
        <v>8.9999999999999993E-3</v>
      </c>
      <c r="J274" s="145">
        <v>2.5999999999999999E-2</v>
      </c>
      <c r="K274" s="145">
        <v>0</v>
      </c>
      <c r="L274" s="145">
        <v>0</v>
      </c>
      <c r="M274" s="145">
        <v>0</v>
      </c>
      <c r="N274" s="145">
        <v>0</v>
      </c>
      <c r="O274" s="145">
        <v>0</v>
      </c>
      <c r="P274" s="145">
        <v>900</v>
      </c>
      <c r="Q274" s="145">
        <v>90</v>
      </c>
      <c r="R274" s="145">
        <v>360</v>
      </c>
      <c r="S274" s="145">
        <v>120</v>
      </c>
      <c r="T274" s="145">
        <v>1023.5</v>
      </c>
      <c r="U274" s="145">
        <v>905</v>
      </c>
      <c r="V274" s="145">
        <v>1.365</v>
      </c>
      <c r="W274" s="145">
        <v>358.4</v>
      </c>
      <c r="X274" s="145"/>
      <c r="Y274" s="145">
        <v>70.8</v>
      </c>
      <c r="Z274" s="146">
        <v>37</v>
      </c>
      <c r="AA274" s="145"/>
      <c r="AB274" s="145">
        <v>38.6</v>
      </c>
      <c r="AC274" s="145"/>
      <c r="AD274" s="145"/>
      <c r="AE274" s="145"/>
      <c r="AF274" s="145"/>
      <c r="AG274" s="5" t="b">
        <f t="shared" si="50"/>
        <v>1</v>
      </c>
      <c r="AH274" s="5">
        <v>100</v>
      </c>
      <c r="AI274" s="5">
        <f t="shared" si="51"/>
        <v>3</v>
      </c>
      <c r="AJ274" s="5" t="b">
        <f>AND(A274&gt;=zakresy_produkcyjne!B$2,A274&lt;=zakresy_produkcyjne!B$3)</f>
        <v>1</v>
      </c>
      <c r="AK274" s="5" t="b">
        <f>AND(B274&gt;=zakresy_produkcyjne!C$2,B274&lt;=zakresy_produkcyjne!C$3)</f>
        <v>0</v>
      </c>
      <c r="AL274" s="5" t="b">
        <f>AND(D274&gt;=zakresy_produkcyjne!D$2,D274&lt;=zakresy_produkcyjne!D$3)</f>
        <v>1</v>
      </c>
      <c r="AM274" s="5" t="b">
        <f>AND(E274&gt;=zakresy_produkcyjne!E$2,E274&lt;=zakresy_produkcyjne!E$3)</f>
        <v>1</v>
      </c>
      <c r="AN274" s="5" t="b">
        <f>AND(F274&gt;=zakresy_produkcyjne!F$2,F274&lt;=zakresy_produkcyjne!F$3)</f>
        <v>1</v>
      </c>
      <c r="AO274" s="5" t="b">
        <f>AND(G274&gt;=zakresy_produkcyjne!G$2,G274&lt;=zakresy_produkcyjne!G$3)</f>
        <v>1</v>
      </c>
      <c r="AP274" s="5" t="b">
        <f>AND(H274&gt;=zakresy_produkcyjne!H$2,H274&lt;=zakresy_produkcyjne!H$3)</f>
        <v>1</v>
      </c>
      <c r="AQ274" s="5" t="b">
        <f>AND(P274&gt;=zakresy_produkcyjne!I$2,P274&lt;=zakresy_produkcyjne!I$3)</f>
        <v>1</v>
      </c>
      <c r="AR274" s="5" t="b">
        <f>AND(Q274&gt;=zakresy_produkcyjne!J$2,Q274&lt;=zakresy_produkcyjne!J$3)</f>
        <v>1</v>
      </c>
      <c r="AS274" s="5" t="b">
        <f>AND(R274&gt;=zakresy_produkcyjne!K$2,R274&lt;=zakresy_produkcyjne!K$3)</f>
        <v>1</v>
      </c>
      <c r="AT274" s="5" t="b">
        <f>AND(S274&gt;=zakresy_produkcyjne!L$2,S274&lt;=zakresy_produkcyjne!L$3)</f>
        <v>1</v>
      </c>
      <c r="AU274" s="5" t="b">
        <f t="shared" si="52"/>
        <v>0</v>
      </c>
      <c r="AV274" s="5" t="b">
        <f t="shared" si="53"/>
        <v>1</v>
      </c>
      <c r="AW274" s="5" t="b">
        <f t="shared" si="54"/>
        <v>0</v>
      </c>
      <c r="AX274" s="5">
        <f>AJ274*zakresy_produkcyjne!B$4+AK274*zakresy_produkcyjne!C$4+AL274*zakresy_produkcyjne!D$4+AM274*zakresy_produkcyjne!E$4+AN274*zakresy_produkcyjne!F$4+AO274*zakresy_produkcyjne!G$4+AP274*zakresy_produkcyjne!H$4+AQ274*zakresy_produkcyjne!I$4+AR274*zakresy_produkcyjne!J$4+AS274*zakresy_produkcyjne!K$4+AT274*zakresy_produkcyjne!L$4</f>
        <v>63</v>
      </c>
      <c r="AZ274" s="5">
        <v>746</v>
      </c>
      <c r="BA274" s="5">
        <v>427</v>
      </c>
      <c r="BB274" s="5">
        <v>4.5</v>
      </c>
      <c r="BC274" s="5" t="e">
        <f ca="1">KONWERTUJ_TWARDOSC(20.35,tabela_twardosci!$C$8:$C$69,tabela_twardosci!$K$8:$K$69)</f>
        <v>#NAME?</v>
      </c>
      <c r="BD274" s="5">
        <v>12.3</v>
      </c>
      <c r="BE274" s="5">
        <v>38</v>
      </c>
      <c r="BK274" s="5">
        <f t="shared" si="55"/>
        <v>1023.5</v>
      </c>
      <c r="BL274" s="5">
        <f t="shared" si="56"/>
        <v>905</v>
      </c>
      <c r="BM274" s="5">
        <f t="shared" si="57"/>
        <v>1.365</v>
      </c>
      <c r="BN274" s="5">
        <f t="shared" si="58"/>
        <v>358.4</v>
      </c>
      <c r="BO274" s="5">
        <f t="shared" si="59"/>
        <v>70.8</v>
      </c>
      <c r="BP274" s="5">
        <f t="shared" si="60"/>
        <v>1023.5</v>
      </c>
      <c r="BQ274" s="5" t="e">
        <f>IF(T274&lt;&gt;"",POWER((#REF!*R274+#REF!)-T274,2))</f>
        <v>#REF!</v>
      </c>
    </row>
    <row r="275" spans="1:69" ht="13.9" customHeight="1" x14ac:dyDescent="0.25">
      <c r="A275" s="147">
        <v>3.4</v>
      </c>
      <c r="B275" s="147">
        <v>2.69</v>
      </c>
      <c r="C275" s="147">
        <f t="shared" si="61"/>
        <v>4.3033333333333328</v>
      </c>
      <c r="D275" s="147">
        <v>0.19</v>
      </c>
      <c r="E275" s="147">
        <v>4.3999999999999997E-2</v>
      </c>
      <c r="F275" s="147">
        <v>0.87</v>
      </c>
      <c r="G275" s="147">
        <v>0.73</v>
      </c>
      <c r="H275" s="147">
        <v>0.23</v>
      </c>
      <c r="I275" s="147">
        <v>0.01</v>
      </c>
      <c r="J275" s="147">
        <v>0.02</v>
      </c>
      <c r="K275" s="147">
        <v>0</v>
      </c>
      <c r="L275" s="147">
        <v>0.04</v>
      </c>
      <c r="M275" s="147">
        <v>0</v>
      </c>
      <c r="N275" s="147">
        <v>7.0000000000000001E-3</v>
      </c>
      <c r="O275" s="147">
        <v>1.4999999999999999E-2</v>
      </c>
      <c r="P275" s="147">
        <v>900</v>
      </c>
      <c r="Q275" s="147">
        <v>90</v>
      </c>
      <c r="R275" s="147">
        <v>250</v>
      </c>
      <c r="S275" s="147">
        <v>60</v>
      </c>
      <c r="T275" s="147">
        <v>1520</v>
      </c>
      <c r="U275" s="147">
        <v>1410</v>
      </c>
      <c r="V275" s="147">
        <v>1.8</v>
      </c>
      <c r="W275" s="147">
        <v>615</v>
      </c>
      <c r="X275" s="147"/>
      <c r="Y275" s="147"/>
      <c r="Z275" s="148">
        <v>38</v>
      </c>
      <c r="AA275" s="149"/>
      <c r="AB275" s="150">
        <v>58</v>
      </c>
      <c r="AC275" s="149"/>
      <c r="AD275" s="149"/>
      <c r="AE275" s="149"/>
      <c r="AF275" s="149"/>
      <c r="AG275" s="5" t="b">
        <f t="shared" si="50"/>
        <v>0</v>
      </c>
      <c r="AH275" s="5">
        <v>50</v>
      </c>
      <c r="AI275" s="5">
        <f t="shared" si="51"/>
        <v>2</v>
      </c>
      <c r="AJ275" s="5" t="b">
        <f>AND(A275&gt;=zakresy_produkcyjne!B$2,A275&lt;=zakresy_produkcyjne!B$3)</f>
        <v>1</v>
      </c>
      <c r="AK275" s="5" t="b">
        <f>AND(B275&gt;=zakresy_produkcyjne!C$2,B275&lt;=zakresy_produkcyjne!C$3)</f>
        <v>1</v>
      </c>
      <c r="AL275" s="5" t="b">
        <f>AND(D275&gt;=zakresy_produkcyjne!D$2,D275&lt;=zakresy_produkcyjne!D$3)</f>
        <v>1</v>
      </c>
      <c r="AM275" s="5" t="b">
        <f>AND(E275&gt;=zakresy_produkcyjne!E$2,E275&lt;=zakresy_produkcyjne!E$3)</f>
        <v>1</v>
      </c>
      <c r="AN275" s="5" t="b">
        <f>AND(F275&gt;=zakresy_produkcyjne!F$2,F275&lt;=zakresy_produkcyjne!F$3)</f>
        <v>0</v>
      </c>
      <c r="AO275" s="5" t="b">
        <f>AND(G275&gt;=zakresy_produkcyjne!G$2,G275&lt;=zakresy_produkcyjne!G$3)</f>
        <v>1</v>
      </c>
      <c r="AP275" s="5" t="b">
        <f>AND(H275&gt;=zakresy_produkcyjne!H$2,H275&lt;=zakresy_produkcyjne!H$3)</f>
        <v>1</v>
      </c>
      <c r="AQ275" s="5" t="b">
        <f>AND(P275&gt;=zakresy_produkcyjne!I$2,P275&lt;=zakresy_produkcyjne!I$3)</f>
        <v>1</v>
      </c>
      <c r="AR275" s="5" t="b">
        <f>AND(Q275&gt;=zakresy_produkcyjne!J$2,Q275&lt;=zakresy_produkcyjne!J$3)</f>
        <v>1</v>
      </c>
      <c r="AS275" s="5" t="b">
        <f>AND(R275&gt;=zakresy_produkcyjne!K$2,R275&lt;=zakresy_produkcyjne!K$3)</f>
        <v>0</v>
      </c>
      <c r="AT275" s="5" t="b">
        <f>AND(S275&gt;=zakresy_produkcyjne!L$2,S275&lt;=zakresy_produkcyjne!L$3)</f>
        <v>1</v>
      </c>
      <c r="AU275" s="5" t="b">
        <f t="shared" si="52"/>
        <v>0</v>
      </c>
      <c r="AV275" s="5" t="b">
        <f t="shared" si="53"/>
        <v>0</v>
      </c>
      <c r="AW275" s="5" t="b">
        <f t="shared" si="54"/>
        <v>0</v>
      </c>
      <c r="AX275" s="5">
        <f>AJ275*zakresy_produkcyjne!B$4+AK275*zakresy_produkcyjne!C$4+AL275*zakresy_produkcyjne!D$4+AM275*zakresy_produkcyjne!E$4+AN275*zakresy_produkcyjne!F$4+AO275*zakresy_produkcyjne!G$4+AP275*zakresy_produkcyjne!H$4+AQ275*zakresy_produkcyjne!I$4+AR275*zakresy_produkcyjne!J$4+AS275*zakresy_produkcyjne!K$4+AT275*zakresy_produkcyjne!L$4</f>
        <v>48</v>
      </c>
      <c r="AZ275" s="5">
        <v>780</v>
      </c>
      <c r="BA275" s="5">
        <v>493</v>
      </c>
      <c r="BB275" s="5">
        <v>7.1</v>
      </c>
      <c r="BC275" s="5" t="e">
        <f ca="1">KONWERTUJ_TWARDOSC(23,tabela_twardosci!$C$8:$C$69,tabela_twardosci!$K$8:$K$69)</f>
        <v>#NAME?</v>
      </c>
      <c r="BE275" s="5">
        <v>200</v>
      </c>
      <c r="BK275" s="5">
        <f t="shared" si="55"/>
        <v>1520</v>
      </c>
      <c r="BL275" s="5">
        <f t="shared" si="56"/>
        <v>1410</v>
      </c>
      <c r="BM275" s="5">
        <f t="shared" si="57"/>
        <v>1.8</v>
      </c>
      <c r="BN275" s="5">
        <f t="shared" si="58"/>
        <v>615</v>
      </c>
      <c r="BO275" s="5">
        <f t="shared" si="59"/>
        <v>0</v>
      </c>
      <c r="BP275" s="5">
        <f t="shared" si="60"/>
        <v>1520</v>
      </c>
      <c r="BQ275" s="5" t="e">
        <f>IF(T275&lt;&gt;"",POWER((#REF!*R275+#REF!)-T275,2))</f>
        <v>#REF!</v>
      </c>
    </row>
    <row r="276" spans="1:69" ht="13.9" customHeight="1" x14ac:dyDescent="0.25">
      <c r="A276" s="147">
        <v>3.4</v>
      </c>
      <c r="B276" s="147">
        <v>2.69</v>
      </c>
      <c r="C276" s="147">
        <f t="shared" si="61"/>
        <v>4.3033333333333328</v>
      </c>
      <c r="D276" s="147">
        <v>0.19</v>
      </c>
      <c r="E276" s="147">
        <v>4.3999999999999997E-2</v>
      </c>
      <c r="F276" s="147">
        <v>0.87</v>
      </c>
      <c r="G276" s="147">
        <v>0.73</v>
      </c>
      <c r="H276" s="147">
        <v>0.23</v>
      </c>
      <c r="I276" s="147">
        <v>0.01</v>
      </c>
      <c r="J276" s="147">
        <v>0.02</v>
      </c>
      <c r="K276" s="147">
        <v>0</v>
      </c>
      <c r="L276" s="147">
        <v>0.04</v>
      </c>
      <c r="M276" s="147">
        <v>0</v>
      </c>
      <c r="N276" s="147">
        <v>7.0000000000000001E-3</v>
      </c>
      <c r="O276" s="147">
        <v>1.4999999999999999E-2</v>
      </c>
      <c r="P276" s="147">
        <v>900</v>
      </c>
      <c r="Q276" s="147">
        <v>90</v>
      </c>
      <c r="R276" s="147">
        <v>325</v>
      </c>
      <c r="S276" s="147">
        <v>90</v>
      </c>
      <c r="T276" s="147">
        <v>1263</v>
      </c>
      <c r="U276" s="147">
        <v>880</v>
      </c>
      <c r="V276" s="147">
        <v>3.9</v>
      </c>
      <c r="W276" s="147">
        <v>464</v>
      </c>
      <c r="X276" s="147"/>
      <c r="Y276" s="147"/>
      <c r="Z276" s="148">
        <v>38</v>
      </c>
      <c r="AA276" s="149"/>
      <c r="AB276" s="150">
        <v>49</v>
      </c>
      <c r="AC276" s="149"/>
      <c r="AD276" s="149"/>
      <c r="AE276" s="149"/>
      <c r="AF276" s="149"/>
      <c r="AG276" s="5" t="b">
        <f t="shared" si="50"/>
        <v>0</v>
      </c>
      <c r="AH276" s="5">
        <v>50</v>
      </c>
      <c r="AI276" s="5">
        <f t="shared" si="51"/>
        <v>2</v>
      </c>
      <c r="AJ276" s="5" t="b">
        <f>AND(A276&gt;=zakresy_produkcyjne!B$2,A276&lt;=zakresy_produkcyjne!B$3)</f>
        <v>1</v>
      </c>
      <c r="AK276" s="5" t="b">
        <f>AND(B276&gt;=zakresy_produkcyjne!C$2,B276&lt;=zakresy_produkcyjne!C$3)</f>
        <v>1</v>
      </c>
      <c r="AL276" s="5" t="b">
        <f>AND(D276&gt;=zakresy_produkcyjne!D$2,D276&lt;=zakresy_produkcyjne!D$3)</f>
        <v>1</v>
      </c>
      <c r="AM276" s="5" t="b">
        <f>AND(E276&gt;=zakresy_produkcyjne!E$2,E276&lt;=zakresy_produkcyjne!E$3)</f>
        <v>1</v>
      </c>
      <c r="AN276" s="5" t="b">
        <f>AND(F276&gt;=zakresy_produkcyjne!F$2,F276&lt;=zakresy_produkcyjne!F$3)</f>
        <v>0</v>
      </c>
      <c r="AO276" s="5" t="b">
        <f>AND(G276&gt;=zakresy_produkcyjne!G$2,G276&lt;=zakresy_produkcyjne!G$3)</f>
        <v>1</v>
      </c>
      <c r="AP276" s="5" t="b">
        <f>AND(H276&gt;=zakresy_produkcyjne!H$2,H276&lt;=zakresy_produkcyjne!H$3)</f>
        <v>1</v>
      </c>
      <c r="AQ276" s="5" t="b">
        <f>AND(P276&gt;=zakresy_produkcyjne!I$2,P276&lt;=zakresy_produkcyjne!I$3)</f>
        <v>1</v>
      </c>
      <c r="AR276" s="5" t="b">
        <f>AND(Q276&gt;=zakresy_produkcyjne!J$2,Q276&lt;=zakresy_produkcyjne!J$3)</f>
        <v>1</v>
      </c>
      <c r="AS276" s="5" t="b">
        <f>AND(R276&gt;=zakresy_produkcyjne!K$2,R276&lt;=zakresy_produkcyjne!K$3)</f>
        <v>1</v>
      </c>
      <c r="AT276" s="5" t="b">
        <f>AND(S276&gt;=zakresy_produkcyjne!L$2,S276&lt;=zakresy_produkcyjne!L$3)</f>
        <v>1</v>
      </c>
      <c r="AU276" s="5" t="b">
        <f t="shared" si="52"/>
        <v>0</v>
      </c>
      <c r="AV276" s="5" t="b">
        <f t="shared" si="53"/>
        <v>1</v>
      </c>
      <c r="AW276" s="5" t="b">
        <f t="shared" si="54"/>
        <v>0</v>
      </c>
      <c r="AX276" s="5">
        <f>AJ276*zakresy_produkcyjne!B$4+AK276*zakresy_produkcyjne!C$4+AL276*zakresy_produkcyjne!D$4+AM276*zakresy_produkcyjne!E$4+AN276*zakresy_produkcyjne!F$4+AO276*zakresy_produkcyjne!G$4+AP276*zakresy_produkcyjne!H$4+AQ276*zakresy_produkcyjne!I$4+AR276*zakresy_produkcyjne!J$4+AS276*zakresy_produkcyjne!K$4+AT276*zakresy_produkcyjne!L$4</f>
        <v>59</v>
      </c>
      <c r="AZ276" s="5">
        <v>780</v>
      </c>
      <c r="BA276" s="5">
        <v>493</v>
      </c>
      <c r="BB276" s="5">
        <v>7.1</v>
      </c>
      <c r="BC276" s="5" t="e">
        <f ca="1">KONWERTUJ_TWARDOSC(23,tabela_twardosci!$C$8:$C$69,tabela_twardosci!$K$8:$K$69)</f>
        <v>#NAME?</v>
      </c>
      <c r="BE276" s="5">
        <v>200</v>
      </c>
      <c r="BK276" s="5">
        <f t="shared" si="55"/>
        <v>1263</v>
      </c>
      <c r="BL276" s="5">
        <f t="shared" si="56"/>
        <v>880</v>
      </c>
      <c r="BM276" s="5">
        <f t="shared" si="57"/>
        <v>3.9</v>
      </c>
      <c r="BN276" s="5">
        <f t="shared" si="58"/>
        <v>464</v>
      </c>
      <c r="BO276" s="5">
        <f t="shared" si="59"/>
        <v>0</v>
      </c>
      <c r="BP276" s="5">
        <f t="shared" si="60"/>
        <v>1263</v>
      </c>
      <c r="BQ276" s="5" t="e">
        <f>IF(T276&lt;&gt;"",POWER((#REF!*R276+#REF!)-T276,2))</f>
        <v>#REF!</v>
      </c>
    </row>
    <row r="277" spans="1:69" ht="13.9" customHeight="1" x14ac:dyDescent="0.25">
      <c r="A277" s="147">
        <v>3.4</v>
      </c>
      <c r="B277" s="147">
        <v>2.69</v>
      </c>
      <c r="C277" s="147">
        <f t="shared" si="61"/>
        <v>4.3033333333333328</v>
      </c>
      <c r="D277" s="147">
        <v>0.19</v>
      </c>
      <c r="E277" s="147">
        <v>4.3999999999999997E-2</v>
      </c>
      <c r="F277" s="147">
        <v>0.87</v>
      </c>
      <c r="G277" s="147">
        <v>0.73</v>
      </c>
      <c r="H277" s="147">
        <v>0.23</v>
      </c>
      <c r="I277" s="147">
        <v>0.01</v>
      </c>
      <c r="J277" s="147">
        <v>0.02</v>
      </c>
      <c r="K277" s="147">
        <v>0</v>
      </c>
      <c r="L277" s="147">
        <v>0.04</v>
      </c>
      <c r="M277" s="147">
        <v>0</v>
      </c>
      <c r="N277" s="147">
        <v>7.0000000000000001E-3</v>
      </c>
      <c r="O277" s="147">
        <v>1.4999999999999999E-2</v>
      </c>
      <c r="P277" s="147">
        <v>900</v>
      </c>
      <c r="Q277" s="147">
        <v>90</v>
      </c>
      <c r="R277" s="147">
        <v>375</v>
      </c>
      <c r="S277" s="147">
        <v>90</v>
      </c>
      <c r="T277" s="147">
        <v>1075</v>
      </c>
      <c r="U277" s="147">
        <v>695</v>
      </c>
      <c r="V277" s="147">
        <v>7.1</v>
      </c>
      <c r="W277" s="147">
        <v>390</v>
      </c>
      <c r="X277" s="147"/>
      <c r="Y277" s="147"/>
      <c r="Z277" s="148">
        <v>38</v>
      </c>
      <c r="AA277" s="149"/>
      <c r="AB277" s="150">
        <v>42</v>
      </c>
      <c r="AC277" s="149"/>
      <c r="AD277" s="149"/>
      <c r="AE277" s="149"/>
      <c r="AF277" s="149"/>
      <c r="AG277" s="5" t="b">
        <f t="shared" si="50"/>
        <v>0</v>
      </c>
      <c r="AH277" s="5">
        <v>50</v>
      </c>
      <c r="AI277" s="5">
        <f t="shared" si="51"/>
        <v>2</v>
      </c>
      <c r="AJ277" s="5" t="b">
        <f>AND(A277&gt;=zakresy_produkcyjne!B$2,A277&lt;=zakresy_produkcyjne!B$3)</f>
        <v>1</v>
      </c>
      <c r="AK277" s="5" t="b">
        <f>AND(B277&gt;=zakresy_produkcyjne!C$2,B277&lt;=zakresy_produkcyjne!C$3)</f>
        <v>1</v>
      </c>
      <c r="AL277" s="5" t="b">
        <f>AND(D277&gt;=zakresy_produkcyjne!D$2,D277&lt;=zakresy_produkcyjne!D$3)</f>
        <v>1</v>
      </c>
      <c r="AM277" s="5" t="b">
        <f>AND(E277&gt;=zakresy_produkcyjne!E$2,E277&lt;=zakresy_produkcyjne!E$3)</f>
        <v>1</v>
      </c>
      <c r="AN277" s="5" t="b">
        <f>AND(F277&gt;=zakresy_produkcyjne!F$2,F277&lt;=zakresy_produkcyjne!F$3)</f>
        <v>0</v>
      </c>
      <c r="AO277" s="5" t="b">
        <f>AND(G277&gt;=zakresy_produkcyjne!G$2,G277&lt;=zakresy_produkcyjne!G$3)</f>
        <v>1</v>
      </c>
      <c r="AP277" s="5" t="b">
        <f>AND(H277&gt;=zakresy_produkcyjne!H$2,H277&lt;=zakresy_produkcyjne!H$3)</f>
        <v>1</v>
      </c>
      <c r="AQ277" s="5" t="b">
        <f>AND(P277&gt;=zakresy_produkcyjne!I$2,P277&lt;=zakresy_produkcyjne!I$3)</f>
        <v>1</v>
      </c>
      <c r="AR277" s="5" t="b">
        <f>AND(Q277&gt;=zakresy_produkcyjne!J$2,Q277&lt;=zakresy_produkcyjne!J$3)</f>
        <v>1</v>
      </c>
      <c r="AS277" s="5" t="b">
        <f>AND(R277&gt;=zakresy_produkcyjne!K$2,R277&lt;=zakresy_produkcyjne!K$3)</f>
        <v>1</v>
      </c>
      <c r="AT277" s="5" t="b">
        <f>AND(S277&gt;=zakresy_produkcyjne!L$2,S277&lt;=zakresy_produkcyjne!L$3)</f>
        <v>1</v>
      </c>
      <c r="AU277" s="5" t="b">
        <f t="shared" si="52"/>
        <v>0</v>
      </c>
      <c r="AV277" s="5" t="b">
        <f t="shared" si="53"/>
        <v>1</v>
      </c>
      <c r="AW277" s="5" t="b">
        <f t="shared" si="54"/>
        <v>0</v>
      </c>
      <c r="AX277" s="5">
        <f>AJ277*zakresy_produkcyjne!B$4+AK277*zakresy_produkcyjne!C$4+AL277*zakresy_produkcyjne!D$4+AM277*zakresy_produkcyjne!E$4+AN277*zakresy_produkcyjne!F$4+AO277*zakresy_produkcyjne!G$4+AP277*zakresy_produkcyjne!H$4+AQ277*zakresy_produkcyjne!I$4+AR277*zakresy_produkcyjne!J$4+AS277*zakresy_produkcyjne!K$4+AT277*zakresy_produkcyjne!L$4</f>
        <v>59</v>
      </c>
      <c r="AZ277" s="5">
        <v>780</v>
      </c>
      <c r="BA277" s="5">
        <v>493</v>
      </c>
      <c r="BB277" s="5">
        <v>7.1</v>
      </c>
      <c r="BC277" s="5" t="e">
        <f ca="1">KONWERTUJ_TWARDOSC(23,tabela_twardosci!$C$8:$C$69,tabela_twardosci!$K$8:$K$69)</f>
        <v>#NAME?</v>
      </c>
      <c r="BE277" s="5">
        <v>200</v>
      </c>
      <c r="BK277" s="5">
        <f t="shared" si="55"/>
        <v>1075</v>
      </c>
      <c r="BL277" s="5">
        <f t="shared" si="56"/>
        <v>695</v>
      </c>
      <c r="BM277" s="5">
        <f t="shared" si="57"/>
        <v>7.1</v>
      </c>
      <c r="BN277" s="5">
        <f t="shared" si="58"/>
        <v>390</v>
      </c>
      <c r="BO277" s="5">
        <f t="shared" si="59"/>
        <v>0</v>
      </c>
      <c r="BP277" s="5">
        <f t="shared" si="60"/>
        <v>1075</v>
      </c>
      <c r="BQ277" s="5" t="e">
        <f>IF(T277&lt;&gt;"",POWER((#REF!*R277+#REF!)-T277,2))</f>
        <v>#REF!</v>
      </c>
    </row>
    <row r="278" spans="1:69" ht="13.9" customHeight="1" x14ac:dyDescent="0.25">
      <c r="A278" s="147">
        <v>3.4</v>
      </c>
      <c r="B278" s="147">
        <v>2.69</v>
      </c>
      <c r="C278" s="147">
        <f t="shared" si="61"/>
        <v>4.3033333333333328</v>
      </c>
      <c r="D278" s="147">
        <v>0.19</v>
      </c>
      <c r="E278" s="147">
        <v>4.3999999999999997E-2</v>
      </c>
      <c r="F278" s="147">
        <v>0.87</v>
      </c>
      <c r="G278" s="147">
        <v>0.73</v>
      </c>
      <c r="H278" s="147">
        <v>0.23</v>
      </c>
      <c r="I278" s="147">
        <v>0.01</v>
      </c>
      <c r="J278" s="147">
        <v>0.02</v>
      </c>
      <c r="K278" s="147">
        <v>0</v>
      </c>
      <c r="L278" s="147">
        <v>0.04</v>
      </c>
      <c r="M278" s="147">
        <v>0</v>
      </c>
      <c r="N278" s="147">
        <v>7.0000000000000001E-3</v>
      </c>
      <c r="O278" s="147">
        <v>1.4999999999999999E-2</v>
      </c>
      <c r="P278" s="147">
        <v>900</v>
      </c>
      <c r="Q278" s="147">
        <v>90</v>
      </c>
      <c r="R278" s="147">
        <v>425</v>
      </c>
      <c r="S278" s="147">
        <v>60</v>
      </c>
      <c r="T278" s="147">
        <v>862</v>
      </c>
      <c r="U278" s="147">
        <v>565</v>
      </c>
      <c r="V278" s="147">
        <v>9.1999999999999993</v>
      </c>
      <c r="W278" s="147">
        <v>344</v>
      </c>
      <c r="X278" s="147"/>
      <c r="Y278" s="147"/>
      <c r="Z278" s="148">
        <v>38</v>
      </c>
      <c r="AA278" s="149"/>
      <c r="AB278" s="150">
        <v>37</v>
      </c>
      <c r="AC278" s="149"/>
      <c r="AD278" s="149"/>
      <c r="AE278" s="149"/>
      <c r="AF278" s="149"/>
      <c r="AG278" s="5" t="b">
        <f t="shared" si="50"/>
        <v>0</v>
      </c>
      <c r="AH278" s="5">
        <v>50</v>
      </c>
      <c r="AI278" s="5">
        <f t="shared" si="51"/>
        <v>2</v>
      </c>
      <c r="AJ278" s="5" t="b">
        <f>AND(A278&gt;=zakresy_produkcyjne!B$2,A278&lt;=zakresy_produkcyjne!B$3)</f>
        <v>1</v>
      </c>
      <c r="AK278" s="5" t="b">
        <f>AND(B278&gt;=zakresy_produkcyjne!C$2,B278&lt;=zakresy_produkcyjne!C$3)</f>
        <v>1</v>
      </c>
      <c r="AL278" s="5" t="b">
        <f>AND(D278&gt;=zakresy_produkcyjne!D$2,D278&lt;=zakresy_produkcyjne!D$3)</f>
        <v>1</v>
      </c>
      <c r="AM278" s="5" t="b">
        <f>AND(E278&gt;=zakresy_produkcyjne!E$2,E278&lt;=zakresy_produkcyjne!E$3)</f>
        <v>1</v>
      </c>
      <c r="AN278" s="5" t="b">
        <f>AND(F278&gt;=zakresy_produkcyjne!F$2,F278&lt;=zakresy_produkcyjne!F$3)</f>
        <v>0</v>
      </c>
      <c r="AO278" s="5" t="b">
        <f>AND(G278&gt;=zakresy_produkcyjne!G$2,G278&lt;=zakresy_produkcyjne!G$3)</f>
        <v>1</v>
      </c>
      <c r="AP278" s="5" t="b">
        <f>AND(H278&gt;=zakresy_produkcyjne!H$2,H278&lt;=zakresy_produkcyjne!H$3)</f>
        <v>1</v>
      </c>
      <c r="AQ278" s="5" t="b">
        <f>AND(P278&gt;=zakresy_produkcyjne!I$2,P278&lt;=zakresy_produkcyjne!I$3)</f>
        <v>1</v>
      </c>
      <c r="AR278" s="5" t="b">
        <f>AND(Q278&gt;=zakresy_produkcyjne!J$2,Q278&lt;=zakresy_produkcyjne!J$3)</f>
        <v>1</v>
      </c>
      <c r="AS278" s="5" t="b">
        <f>AND(R278&gt;=zakresy_produkcyjne!K$2,R278&lt;=zakresy_produkcyjne!K$3)</f>
        <v>0</v>
      </c>
      <c r="AT278" s="5" t="b">
        <f>AND(S278&gt;=zakresy_produkcyjne!L$2,S278&lt;=zakresy_produkcyjne!L$3)</f>
        <v>1</v>
      </c>
      <c r="AU278" s="5" t="b">
        <f t="shared" si="52"/>
        <v>0</v>
      </c>
      <c r="AV278" s="5" t="b">
        <f t="shared" si="53"/>
        <v>0</v>
      </c>
      <c r="AW278" s="5" t="b">
        <f t="shared" si="54"/>
        <v>0</v>
      </c>
      <c r="AX278" s="5">
        <f>AJ278*zakresy_produkcyjne!B$4+AK278*zakresy_produkcyjne!C$4+AL278*zakresy_produkcyjne!D$4+AM278*zakresy_produkcyjne!E$4+AN278*zakresy_produkcyjne!F$4+AO278*zakresy_produkcyjne!G$4+AP278*zakresy_produkcyjne!H$4+AQ278*zakresy_produkcyjne!I$4+AR278*zakresy_produkcyjne!J$4+AS278*zakresy_produkcyjne!K$4+AT278*zakresy_produkcyjne!L$4</f>
        <v>48</v>
      </c>
      <c r="AZ278" s="5">
        <v>780</v>
      </c>
      <c r="BA278" s="5">
        <v>493</v>
      </c>
      <c r="BB278" s="5">
        <v>7.1</v>
      </c>
      <c r="BC278" s="5" t="e">
        <f ca="1">KONWERTUJ_TWARDOSC(23,tabela_twardosci!$C$8:$C$69,tabela_twardosci!$K$8:$K$69)</f>
        <v>#NAME?</v>
      </c>
      <c r="BE278" s="5">
        <v>200</v>
      </c>
      <c r="BK278" s="5">
        <f t="shared" si="55"/>
        <v>862</v>
      </c>
      <c r="BL278" s="5">
        <f t="shared" si="56"/>
        <v>565</v>
      </c>
      <c r="BM278" s="5">
        <f t="shared" si="57"/>
        <v>9.1999999999999993</v>
      </c>
      <c r="BN278" s="5">
        <f t="shared" si="58"/>
        <v>344</v>
      </c>
      <c r="BO278" s="5">
        <f t="shared" si="59"/>
        <v>0</v>
      </c>
      <c r="BP278" s="5">
        <f t="shared" si="60"/>
        <v>862</v>
      </c>
      <c r="BQ278" s="5" t="e">
        <f>IF(T278&lt;&gt;"",POWER((#REF!*R278+#REF!)-T278,2))</f>
        <v>#REF!</v>
      </c>
    </row>
    <row r="279" spans="1:69" ht="13.9" customHeight="1" x14ac:dyDescent="0.2">
      <c r="A279" s="151">
        <v>3.4</v>
      </c>
      <c r="B279" s="151">
        <v>2.8</v>
      </c>
      <c r="C279" s="151">
        <f t="shared" si="61"/>
        <v>4.3449999999999998</v>
      </c>
      <c r="D279" s="151">
        <v>0.28000000000000003</v>
      </c>
      <c r="E279" s="151">
        <v>5.5E-2</v>
      </c>
      <c r="F279" s="151">
        <v>0.72</v>
      </c>
      <c r="G279" s="151">
        <v>0.02</v>
      </c>
      <c r="H279" s="151">
        <v>0.27</v>
      </c>
      <c r="I279" s="151">
        <v>1.4999999999999999E-2</v>
      </c>
      <c r="J279" s="151">
        <v>3.5000000000000003E-2</v>
      </c>
      <c r="K279" s="151">
        <v>0</v>
      </c>
      <c r="L279" s="151">
        <v>0</v>
      </c>
      <c r="M279" s="151">
        <v>0</v>
      </c>
      <c r="N279" s="151">
        <v>0</v>
      </c>
      <c r="O279" s="151">
        <v>0</v>
      </c>
      <c r="P279" s="151">
        <v>900</v>
      </c>
      <c r="Q279" s="151">
        <v>120</v>
      </c>
      <c r="R279" s="151">
        <v>370</v>
      </c>
      <c r="S279" s="151">
        <v>60</v>
      </c>
      <c r="T279" s="151">
        <v>956</v>
      </c>
      <c r="U279" s="151">
        <v>619</v>
      </c>
      <c r="V279" s="151">
        <v>10.3</v>
      </c>
      <c r="W279" s="151">
        <v>348</v>
      </c>
      <c r="X279" s="151"/>
      <c r="Y279" s="151"/>
      <c r="Z279" s="152">
        <v>39</v>
      </c>
      <c r="AA279" s="151"/>
      <c r="AB279" s="151"/>
      <c r="AC279" s="151"/>
      <c r="AD279" s="151"/>
      <c r="AE279" s="151"/>
      <c r="AF279" s="151"/>
      <c r="AG279" s="5" t="b">
        <f t="shared" si="50"/>
        <v>0</v>
      </c>
      <c r="AH279" s="5">
        <v>30</v>
      </c>
      <c r="AI279" s="5">
        <f t="shared" si="51"/>
        <v>1</v>
      </c>
      <c r="AJ279" s="5" t="b">
        <f>AND(A279&gt;=zakresy_produkcyjne!B$2,A279&lt;=zakresy_produkcyjne!B$3)</f>
        <v>1</v>
      </c>
      <c r="AK279" s="5" t="b">
        <f>AND(B279&gt;=zakresy_produkcyjne!C$2,B279&lt;=zakresy_produkcyjne!C$3)</f>
        <v>0</v>
      </c>
      <c r="AL279" s="5" t="b">
        <f>AND(D279&gt;=zakresy_produkcyjne!D$2,D279&lt;=zakresy_produkcyjne!D$3)</f>
        <v>1</v>
      </c>
      <c r="AM279" s="5" t="b">
        <f>AND(E279&gt;=zakresy_produkcyjne!E$2,E279&lt;=zakresy_produkcyjne!E$3)</f>
        <v>1</v>
      </c>
      <c r="AN279" s="5" t="b">
        <f>AND(F279&gt;=zakresy_produkcyjne!F$2,F279&lt;=zakresy_produkcyjne!F$3)</f>
        <v>1</v>
      </c>
      <c r="AO279" s="5" t="b">
        <f>AND(G279&gt;=zakresy_produkcyjne!G$2,G279&lt;=zakresy_produkcyjne!G$3)</f>
        <v>1</v>
      </c>
      <c r="AP279" s="5" t="b">
        <f>AND(H279&gt;=zakresy_produkcyjne!H$2,H279&lt;=zakresy_produkcyjne!H$3)</f>
        <v>1</v>
      </c>
      <c r="AQ279" s="5" t="b">
        <f>AND(P279&gt;=zakresy_produkcyjne!I$2,P279&lt;=zakresy_produkcyjne!I$3)</f>
        <v>1</v>
      </c>
      <c r="AR279" s="5" t="b">
        <f>AND(Q279&gt;=zakresy_produkcyjne!J$2,Q279&lt;=zakresy_produkcyjne!J$3)</f>
        <v>1</v>
      </c>
      <c r="AS279" s="5" t="b">
        <f>AND(R279&gt;=zakresy_produkcyjne!K$2,R279&lt;=zakresy_produkcyjne!K$3)</f>
        <v>1</v>
      </c>
      <c r="AT279" s="5" t="b">
        <f>AND(S279&gt;=zakresy_produkcyjne!L$2,S279&lt;=zakresy_produkcyjne!L$3)</f>
        <v>1</v>
      </c>
      <c r="AU279" s="5" t="b">
        <f t="shared" si="52"/>
        <v>0</v>
      </c>
      <c r="AV279" s="5" t="b">
        <f t="shared" si="53"/>
        <v>1</v>
      </c>
      <c r="AW279" s="5" t="b">
        <f t="shared" si="54"/>
        <v>0</v>
      </c>
      <c r="AX279" s="5">
        <f>AJ279*zakresy_produkcyjne!B$4+AK279*zakresy_produkcyjne!C$4+AL279*zakresy_produkcyjne!D$4+AM279*zakresy_produkcyjne!E$4+AN279*zakresy_produkcyjne!F$4+AO279*zakresy_produkcyjne!G$4+AP279*zakresy_produkcyjne!H$4+AQ279*zakresy_produkcyjne!I$4+AR279*zakresy_produkcyjne!J$4+AS279*zakresy_produkcyjne!K$4+AT279*zakresy_produkcyjne!L$4</f>
        <v>63</v>
      </c>
      <c r="BK279" s="5">
        <f t="shared" si="55"/>
        <v>956</v>
      </c>
      <c r="BL279" s="5">
        <f t="shared" si="56"/>
        <v>619</v>
      </c>
      <c r="BM279" s="5">
        <f t="shared" si="57"/>
        <v>10.3</v>
      </c>
      <c r="BN279" s="5">
        <f t="shared" si="58"/>
        <v>348</v>
      </c>
      <c r="BO279" s="5">
        <f t="shared" si="59"/>
        <v>0</v>
      </c>
      <c r="BP279" s="5">
        <f t="shared" si="60"/>
        <v>956</v>
      </c>
      <c r="BQ279" s="5" t="e">
        <f>IF(T279&lt;&gt;"",POWER((#REF!*R279+#REF!)-T279,2))</f>
        <v>#REF!</v>
      </c>
    </row>
    <row r="280" spans="1:69" ht="13.9" customHeight="1" x14ac:dyDescent="0.2">
      <c r="A280" s="151">
        <v>3.6</v>
      </c>
      <c r="B280" s="151">
        <v>2.4900000000000002</v>
      </c>
      <c r="C280" s="151">
        <f t="shared" si="61"/>
        <v>4.4740000000000002</v>
      </c>
      <c r="D280" s="151">
        <v>0.24</v>
      </c>
      <c r="E280" s="151">
        <v>9.5000000000000001E-2</v>
      </c>
      <c r="F280" s="151">
        <v>1.06</v>
      </c>
      <c r="G280" s="151">
        <v>0.1</v>
      </c>
      <c r="H280" s="151">
        <v>0</v>
      </c>
      <c r="I280" s="151">
        <v>0.125</v>
      </c>
      <c r="J280" s="151">
        <v>0.13200000000000001</v>
      </c>
      <c r="K280" s="151">
        <v>0</v>
      </c>
      <c r="L280" s="151">
        <v>0</v>
      </c>
      <c r="M280" s="151">
        <v>0</v>
      </c>
      <c r="N280" s="151">
        <v>0</v>
      </c>
      <c r="O280" s="151">
        <v>0</v>
      </c>
      <c r="P280" s="151">
        <v>900</v>
      </c>
      <c r="Q280" s="151">
        <v>120</v>
      </c>
      <c r="R280" s="151">
        <v>370</v>
      </c>
      <c r="S280" s="151">
        <v>60</v>
      </c>
      <c r="T280" s="151">
        <v>936</v>
      </c>
      <c r="U280" s="151">
        <v>643</v>
      </c>
      <c r="V280" s="151">
        <v>8</v>
      </c>
      <c r="W280" s="151">
        <v>354</v>
      </c>
      <c r="X280" s="151"/>
      <c r="Y280" s="151"/>
      <c r="Z280" s="152">
        <v>39</v>
      </c>
      <c r="AA280" s="151"/>
      <c r="AB280" s="151"/>
      <c r="AC280" s="151"/>
      <c r="AD280" s="151"/>
      <c r="AE280" s="151"/>
      <c r="AF280" s="151"/>
      <c r="AG280" s="5" t="b">
        <f t="shared" si="50"/>
        <v>0</v>
      </c>
      <c r="AH280" s="5">
        <v>30</v>
      </c>
      <c r="AI280" s="5">
        <f t="shared" si="51"/>
        <v>1</v>
      </c>
      <c r="AJ280" s="5" t="b">
        <f>AND(A280&gt;=zakresy_produkcyjne!B$2,A280&lt;=zakresy_produkcyjne!B$3)</f>
        <v>1</v>
      </c>
      <c r="AK280" s="5" t="b">
        <f>AND(B280&gt;=zakresy_produkcyjne!C$2,B280&lt;=zakresy_produkcyjne!C$3)</f>
        <v>1</v>
      </c>
      <c r="AL280" s="5" t="b">
        <f>AND(D280&gt;=zakresy_produkcyjne!D$2,D280&lt;=zakresy_produkcyjne!D$3)</f>
        <v>1</v>
      </c>
      <c r="AM280" s="5" t="b">
        <f>AND(E280&gt;=zakresy_produkcyjne!E$2,E280&lt;=zakresy_produkcyjne!E$3)</f>
        <v>0</v>
      </c>
      <c r="AN280" s="5" t="b">
        <f>AND(F280&gt;=zakresy_produkcyjne!F$2,F280&lt;=zakresy_produkcyjne!F$3)</f>
        <v>0</v>
      </c>
      <c r="AO280" s="5" t="b">
        <f>AND(G280&gt;=zakresy_produkcyjne!G$2,G280&lt;=zakresy_produkcyjne!G$3)</f>
        <v>1</v>
      </c>
      <c r="AP280" s="5" t="b">
        <f>AND(H280&gt;=zakresy_produkcyjne!H$2,H280&lt;=zakresy_produkcyjne!H$3)</f>
        <v>1</v>
      </c>
      <c r="AQ280" s="5" t="b">
        <f>AND(P280&gt;=zakresy_produkcyjne!I$2,P280&lt;=zakresy_produkcyjne!I$3)</f>
        <v>1</v>
      </c>
      <c r="AR280" s="5" t="b">
        <f>AND(Q280&gt;=zakresy_produkcyjne!J$2,Q280&lt;=zakresy_produkcyjne!J$3)</f>
        <v>1</v>
      </c>
      <c r="AS280" s="5" t="b">
        <f>AND(R280&gt;=zakresy_produkcyjne!K$2,R280&lt;=zakresy_produkcyjne!K$3)</f>
        <v>1</v>
      </c>
      <c r="AT280" s="5" t="b">
        <f>AND(S280&gt;=zakresy_produkcyjne!L$2,S280&lt;=zakresy_produkcyjne!L$3)</f>
        <v>1</v>
      </c>
      <c r="AU280" s="5" t="b">
        <f t="shared" si="52"/>
        <v>0</v>
      </c>
      <c r="AV280" s="5" t="b">
        <f t="shared" si="53"/>
        <v>1</v>
      </c>
      <c r="AW280" s="5" t="b">
        <f t="shared" si="54"/>
        <v>0</v>
      </c>
      <c r="AX280" s="5">
        <f>AJ280*zakresy_produkcyjne!B$4+AK280*zakresy_produkcyjne!C$4+AL280*zakresy_produkcyjne!D$4+AM280*zakresy_produkcyjne!E$4+AN280*zakresy_produkcyjne!F$4+AO280*zakresy_produkcyjne!G$4+AP280*zakresy_produkcyjne!H$4+AQ280*zakresy_produkcyjne!I$4+AR280*zakresy_produkcyjne!J$4+AS280*zakresy_produkcyjne!K$4+AT280*zakresy_produkcyjne!L$4</f>
        <v>57</v>
      </c>
      <c r="BK280" s="5">
        <f t="shared" si="55"/>
        <v>936</v>
      </c>
      <c r="BL280" s="5">
        <f t="shared" si="56"/>
        <v>643</v>
      </c>
      <c r="BM280" s="5">
        <f t="shared" si="57"/>
        <v>8</v>
      </c>
      <c r="BN280" s="5">
        <f t="shared" si="58"/>
        <v>354</v>
      </c>
      <c r="BO280" s="5">
        <f t="shared" si="59"/>
        <v>0</v>
      </c>
      <c r="BP280" s="5">
        <f t="shared" si="60"/>
        <v>936</v>
      </c>
      <c r="BQ280" s="5" t="e">
        <f>IF(T280&lt;&gt;"",POWER((#REF!*R280+#REF!)-T280,2))</f>
        <v>#REF!</v>
      </c>
    </row>
    <row r="281" spans="1:69" ht="13.9" customHeight="1" x14ac:dyDescent="0.2">
      <c r="A281" s="153">
        <v>3.3</v>
      </c>
      <c r="B281" s="153">
        <v>2.5</v>
      </c>
      <c r="C281" s="153">
        <f t="shared" si="61"/>
        <v>4.1366666666666667</v>
      </c>
      <c r="D281" s="153">
        <v>0.21</v>
      </c>
      <c r="E281" s="153">
        <v>0.06</v>
      </c>
      <c r="F281" s="153">
        <v>1.6</v>
      </c>
      <c r="G281" s="153">
        <v>1.6</v>
      </c>
      <c r="H281" s="153">
        <v>0</v>
      </c>
      <c r="I281" s="153">
        <v>8.0000000000000002E-3</v>
      </c>
      <c r="J281" s="153">
        <v>0.01</v>
      </c>
      <c r="K281" s="153">
        <v>0</v>
      </c>
      <c r="L281" s="153">
        <v>0</v>
      </c>
      <c r="M281" s="153">
        <v>0</v>
      </c>
      <c r="N281" s="153">
        <v>0</v>
      </c>
      <c r="O281" s="153">
        <v>0</v>
      </c>
      <c r="P281" s="153">
        <v>850</v>
      </c>
      <c r="Q281" s="153">
        <v>180</v>
      </c>
      <c r="R281" s="153">
        <v>300</v>
      </c>
      <c r="S281" s="153">
        <v>30</v>
      </c>
      <c r="T281" s="154"/>
      <c r="U281" s="153"/>
      <c r="V281" s="153"/>
      <c r="W281" s="153"/>
      <c r="X281" s="153"/>
      <c r="Y281" s="153">
        <v>84</v>
      </c>
      <c r="Z281" s="153">
        <v>40</v>
      </c>
      <c r="AA281" s="153"/>
      <c r="AB281" s="153"/>
      <c r="AC281" s="153"/>
      <c r="AD281" s="153"/>
      <c r="AE281" s="153"/>
      <c r="AF281" s="153"/>
      <c r="AG281" s="5" t="b">
        <f t="shared" si="50"/>
        <v>0</v>
      </c>
      <c r="AH281" s="5">
        <v>25</v>
      </c>
      <c r="AI281" s="5">
        <f t="shared" si="51"/>
        <v>1</v>
      </c>
      <c r="AJ281" s="5" t="b">
        <f>AND(A281&gt;=zakresy_produkcyjne!B$2,A281&lt;=zakresy_produkcyjne!B$3)</f>
        <v>1</v>
      </c>
      <c r="AK281" s="5" t="b">
        <f>AND(B281&gt;=zakresy_produkcyjne!C$2,B281&lt;=zakresy_produkcyjne!C$3)</f>
        <v>1</v>
      </c>
      <c r="AL281" s="5" t="b">
        <f>AND(D281&gt;=zakresy_produkcyjne!D$2,D281&lt;=zakresy_produkcyjne!D$3)</f>
        <v>1</v>
      </c>
      <c r="AM281" s="5" t="b">
        <f>AND(E281&gt;=zakresy_produkcyjne!E$2,E281&lt;=zakresy_produkcyjne!E$3)</f>
        <v>1</v>
      </c>
      <c r="AN281" s="5" t="b">
        <f>AND(F281&gt;=zakresy_produkcyjne!F$2,F281&lt;=zakresy_produkcyjne!F$3)</f>
        <v>0</v>
      </c>
      <c r="AO281" s="5" t="b">
        <f>AND(G281&gt;=zakresy_produkcyjne!G$2,G281&lt;=zakresy_produkcyjne!G$3)</f>
        <v>1</v>
      </c>
      <c r="AP281" s="5" t="b">
        <f>AND(H281&gt;=zakresy_produkcyjne!H$2,H281&lt;=zakresy_produkcyjne!H$3)</f>
        <v>1</v>
      </c>
      <c r="AQ281" s="5" t="b">
        <f>AND(P281&gt;=zakresy_produkcyjne!I$2,P281&lt;=zakresy_produkcyjne!I$3)</f>
        <v>0</v>
      </c>
      <c r="AR281" s="5" t="b">
        <f>AND(Q281&gt;=zakresy_produkcyjne!J$2,Q281&lt;=zakresy_produkcyjne!J$3)</f>
        <v>1</v>
      </c>
      <c r="AS281" s="5" t="b">
        <f>AND(R281&gt;=zakresy_produkcyjne!K$2,R281&lt;=zakresy_produkcyjne!K$3)</f>
        <v>1</v>
      </c>
      <c r="AT281" s="5" t="b">
        <f>AND(S281&gt;=zakresy_produkcyjne!L$2,S281&lt;=zakresy_produkcyjne!L$3)</f>
        <v>1</v>
      </c>
      <c r="AU281" s="5" t="b">
        <f t="shared" si="52"/>
        <v>0</v>
      </c>
      <c r="AV281" s="5" t="b">
        <f t="shared" si="53"/>
        <v>0</v>
      </c>
      <c r="AW281" s="5" t="b">
        <f t="shared" si="54"/>
        <v>0</v>
      </c>
      <c r="AX281" s="5">
        <f>AJ281*zakresy_produkcyjne!B$4+AK281*zakresy_produkcyjne!C$4+AL281*zakresy_produkcyjne!D$4+AM281*zakresy_produkcyjne!E$4+AN281*zakresy_produkcyjne!F$4+AO281*zakresy_produkcyjne!G$4+AP281*zakresy_produkcyjne!H$4+AQ281*zakresy_produkcyjne!I$4+AR281*zakresy_produkcyjne!J$4+AS281*zakresy_produkcyjne!K$4+AT281*zakresy_produkcyjne!L$4</f>
        <v>50</v>
      </c>
      <c r="BK281" s="5">
        <f t="shared" si="55"/>
        <v>0</v>
      </c>
      <c r="BL281" s="5">
        <f t="shared" si="56"/>
        <v>0</v>
      </c>
      <c r="BM281" s="5">
        <f t="shared" si="57"/>
        <v>0</v>
      </c>
      <c r="BN281" s="5">
        <f t="shared" si="58"/>
        <v>0</v>
      </c>
      <c r="BO281" s="5">
        <f t="shared" si="59"/>
        <v>84</v>
      </c>
      <c r="BP281" s="5">
        <f t="shared" si="60"/>
        <v>0</v>
      </c>
      <c r="BQ281" s="5" t="b">
        <f>IF(T281&lt;&gt;"",POWER((#REF!*R281+#REF!)-T281,2))</f>
        <v>0</v>
      </c>
    </row>
    <row r="282" spans="1:69" ht="13.9" customHeight="1" x14ac:dyDescent="0.2">
      <c r="A282" s="153">
        <v>3.3</v>
      </c>
      <c r="B282" s="153">
        <v>2.5</v>
      </c>
      <c r="C282" s="153">
        <f t="shared" si="61"/>
        <v>4.1366666666666667</v>
      </c>
      <c r="D282" s="153">
        <v>0.21</v>
      </c>
      <c r="E282" s="153">
        <v>0.06</v>
      </c>
      <c r="F282" s="153">
        <v>1.6</v>
      </c>
      <c r="G282" s="153">
        <v>1.6</v>
      </c>
      <c r="H282" s="153">
        <v>0</v>
      </c>
      <c r="I282" s="153">
        <v>8.0000000000000002E-3</v>
      </c>
      <c r="J282" s="153">
        <v>0.01</v>
      </c>
      <c r="K282" s="153">
        <v>0</v>
      </c>
      <c r="L282" s="153">
        <v>0</v>
      </c>
      <c r="M282" s="153">
        <v>0</v>
      </c>
      <c r="N282" s="153">
        <v>0</v>
      </c>
      <c r="O282" s="153">
        <v>0</v>
      </c>
      <c r="P282" s="153">
        <v>850</v>
      </c>
      <c r="Q282" s="153">
        <v>180</v>
      </c>
      <c r="R282" s="153">
        <v>300</v>
      </c>
      <c r="S282" s="153">
        <v>60</v>
      </c>
      <c r="T282" s="154"/>
      <c r="U282" s="153"/>
      <c r="V282" s="153"/>
      <c r="W282" s="153"/>
      <c r="X282" s="153"/>
      <c r="Y282" s="153">
        <v>85.5</v>
      </c>
      <c r="Z282" s="153">
        <v>40</v>
      </c>
      <c r="AA282" s="153"/>
      <c r="AB282" s="153"/>
      <c r="AC282" s="153"/>
      <c r="AD282" s="153"/>
      <c r="AE282" s="153"/>
      <c r="AF282" s="153"/>
      <c r="AG282" s="5" t="b">
        <f t="shared" si="50"/>
        <v>0</v>
      </c>
      <c r="AH282" s="5">
        <v>25</v>
      </c>
      <c r="AI282" s="5">
        <f t="shared" si="51"/>
        <v>1</v>
      </c>
      <c r="AJ282" s="5" t="b">
        <f>AND(A282&gt;=zakresy_produkcyjne!B$2,A282&lt;=zakresy_produkcyjne!B$3)</f>
        <v>1</v>
      </c>
      <c r="AK282" s="5" t="b">
        <f>AND(B282&gt;=zakresy_produkcyjne!C$2,B282&lt;=zakresy_produkcyjne!C$3)</f>
        <v>1</v>
      </c>
      <c r="AL282" s="5" t="b">
        <f>AND(D282&gt;=zakresy_produkcyjne!D$2,D282&lt;=zakresy_produkcyjne!D$3)</f>
        <v>1</v>
      </c>
      <c r="AM282" s="5" t="b">
        <f>AND(E282&gt;=zakresy_produkcyjne!E$2,E282&lt;=zakresy_produkcyjne!E$3)</f>
        <v>1</v>
      </c>
      <c r="AN282" s="5" t="b">
        <f>AND(F282&gt;=zakresy_produkcyjne!F$2,F282&lt;=zakresy_produkcyjne!F$3)</f>
        <v>0</v>
      </c>
      <c r="AO282" s="5" t="b">
        <f>AND(G282&gt;=zakresy_produkcyjne!G$2,G282&lt;=zakresy_produkcyjne!G$3)</f>
        <v>1</v>
      </c>
      <c r="AP282" s="5" t="b">
        <f>AND(H282&gt;=zakresy_produkcyjne!H$2,H282&lt;=zakresy_produkcyjne!H$3)</f>
        <v>1</v>
      </c>
      <c r="AQ282" s="5" t="b">
        <f>AND(P282&gt;=zakresy_produkcyjne!I$2,P282&lt;=zakresy_produkcyjne!I$3)</f>
        <v>0</v>
      </c>
      <c r="AR282" s="5" t="b">
        <f>AND(Q282&gt;=zakresy_produkcyjne!J$2,Q282&lt;=zakresy_produkcyjne!J$3)</f>
        <v>1</v>
      </c>
      <c r="AS282" s="5" t="b">
        <f>AND(R282&gt;=zakresy_produkcyjne!K$2,R282&lt;=zakresy_produkcyjne!K$3)</f>
        <v>1</v>
      </c>
      <c r="AT282" s="5" t="b">
        <f>AND(S282&gt;=zakresy_produkcyjne!L$2,S282&lt;=zakresy_produkcyjne!L$3)</f>
        <v>1</v>
      </c>
      <c r="AU282" s="5" t="b">
        <f t="shared" si="52"/>
        <v>0</v>
      </c>
      <c r="AV282" s="5" t="b">
        <f t="shared" si="53"/>
        <v>0</v>
      </c>
      <c r="AW282" s="5" t="b">
        <f t="shared" si="54"/>
        <v>0</v>
      </c>
      <c r="AX282" s="5">
        <f>AJ282*zakresy_produkcyjne!B$4+AK282*zakresy_produkcyjne!C$4+AL282*zakresy_produkcyjne!D$4+AM282*zakresy_produkcyjne!E$4+AN282*zakresy_produkcyjne!F$4+AO282*zakresy_produkcyjne!G$4+AP282*zakresy_produkcyjne!H$4+AQ282*zakresy_produkcyjne!I$4+AR282*zakresy_produkcyjne!J$4+AS282*zakresy_produkcyjne!K$4+AT282*zakresy_produkcyjne!L$4</f>
        <v>50</v>
      </c>
      <c r="BK282" s="5">
        <f t="shared" si="55"/>
        <v>0</v>
      </c>
      <c r="BL282" s="5">
        <f t="shared" si="56"/>
        <v>0</v>
      </c>
      <c r="BM282" s="5">
        <f t="shared" si="57"/>
        <v>0</v>
      </c>
      <c r="BN282" s="5">
        <f t="shared" si="58"/>
        <v>0</v>
      </c>
      <c r="BO282" s="5">
        <f t="shared" si="59"/>
        <v>85.5</v>
      </c>
      <c r="BP282" s="5">
        <f t="shared" si="60"/>
        <v>0</v>
      </c>
      <c r="BQ282" s="5" t="b">
        <f>IF(T282&lt;&gt;"",POWER((#REF!*R282+#REF!)-T282,2))</f>
        <v>0</v>
      </c>
    </row>
    <row r="283" spans="1:69" ht="13.9" customHeight="1" x14ac:dyDescent="0.2">
      <c r="A283" s="153">
        <v>3.3</v>
      </c>
      <c r="B283" s="153">
        <v>2.5</v>
      </c>
      <c r="C283" s="153">
        <f t="shared" si="61"/>
        <v>4.1366666666666667</v>
      </c>
      <c r="D283" s="153">
        <v>0.21</v>
      </c>
      <c r="E283" s="153">
        <v>0.06</v>
      </c>
      <c r="F283" s="153">
        <v>1.6</v>
      </c>
      <c r="G283" s="153">
        <v>1.6</v>
      </c>
      <c r="H283" s="153">
        <v>0</v>
      </c>
      <c r="I283" s="153">
        <v>8.0000000000000002E-3</v>
      </c>
      <c r="J283" s="153">
        <v>0.01</v>
      </c>
      <c r="K283" s="153">
        <v>0</v>
      </c>
      <c r="L283" s="153">
        <v>0</v>
      </c>
      <c r="M283" s="153">
        <v>0</v>
      </c>
      <c r="N283" s="153">
        <v>0</v>
      </c>
      <c r="O283" s="153">
        <v>0</v>
      </c>
      <c r="P283" s="153">
        <v>850</v>
      </c>
      <c r="Q283" s="153">
        <v>180</v>
      </c>
      <c r="R283" s="153">
        <v>300</v>
      </c>
      <c r="S283" s="153">
        <v>120</v>
      </c>
      <c r="T283" s="154"/>
      <c r="U283" s="153"/>
      <c r="V283" s="153"/>
      <c r="W283" s="153"/>
      <c r="X283" s="153"/>
      <c r="Y283" s="153">
        <v>87</v>
      </c>
      <c r="Z283" s="153">
        <v>40</v>
      </c>
      <c r="AA283" s="153"/>
      <c r="AB283" s="153"/>
      <c r="AC283" s="153"/>
      <c r="AD283" s="153"/>
      <c r="AE283" s="153"/>
      <c r="AF283" s="153"/>
      <c r="AG283" s="5" t="b">
        <f t="shared" si="50"/>
        <v>0</v>
      </c>
      <c r="AH283" s="5">
        <v>25</v>
      </c>
      <c r="AI283" s="5">
        <f t="shared" si="51"/>
        <v>1</v>
      </c>
      <c r="AJ283" s="5" t="b">
        <f>AND(A283&gt;=zakresy_produkcyjne!B$2,A283&lt;=zakresy_produkcyjne!B$3)</f>
        <v>1</v>
      </c>
      <c r="AK283" s="5" t="b">
        <f>AND(B283&gt;=zakresy_produkcyjne!C$2,B283&lt;=zakresy_produkcyjne!C$3)</f>
        <v>1</v>
      </c>
      <c r="AL283" s="5" t="b">
        <f>AND(D283&gt;=zakresy_produkcyjne!D$2,D283&lt;=zakresy_produkcyjne!D$3)</f>
        <v>1</v>
      </c>
      <c r="AM283" s="5" t="b">
        <f>AND(E283&gt;=zakresy_produkcyjne!E$2,E283&lt;=zakresy_produkcyjne!E$3)</f>
        <v>1</v>
      </c>
      <c r="AN283" s="5" t="b">
        <f>AND(F283&gt;=zakresy_produkcyjne!F$2,F283&lt;=zakresy_produkcyjne!F$3)</f>
        <v>0</v>
      </c>
      <c r="AO283" s="5" t="b">
        <f>AND(G283&gt;=zakresy_produkcyjne!G$2,G283&lt;=zakresy_produkcyjne!G$3)</f>
        <v>1</v>
      </c>
      <c r="AP283" s="5" t="b">
        <f>AND(H283&gt;=zakresy_produkcyjne!H$2,H283&lt;=zakresy_produkcyjne!H$3)</f>
        <v>1</v>
      </c>
      <c r="AQ283" s="5" t="b">
        <f>AND(P283&gt;=zakresy_produkcyjne!I$2,P283&lt;=zakresy_produkcyjne!I$3)</f>
        <v>0</v>
      </c>
      <c r="AR283" s="5" t="b">
        <f>AND(Q283&gt;=zakresy_produkcyjne!J$2,Q283&lt;=zakresy_produkcyjne!J$3)</f>
        <v>1</v>
      </c>
      <c r="AS283" s="5" t="b">
        <f>AND(R283&gt;=zakresy_produkcyjne!K$2,R283&lt;=zakresy_produkcyjne!K$3)</f>
        <v>1</v>
      </c>
      <c r="AT283" s="5" t="b">
        <f>AND(S283&gt;=zakresy_produkcyjne!L$2,S283&lt;=zakresy_produkcyjne!L$3)</f>
        <v>1</v>
      </c>
      <c r="AU283" s="5" t="b">
        <f t="shared" si="52"/>
        <v>0</v>
      </c>
      <c r="AV283" s="5" t="b">
        <f t="shared" si="53"/>
        <v>0</v>
      </c>
      <c r="AW283" s="5" t="b">
        <f t="shared" si="54"/>
        <v>0</v>
      </c>
      <c r="AX283" s="5">
        <f>AJ283*zakresy_produkcyjne!B$4+AK283*zakresy_produkcyjne!C$4+AL283*zakresy_produkcyjne!D$4+AM283*zakresy_produkcyjne!E$4+AN283*zakresy_produkcyjne!F$4+AO283*zakresy_produkcyjne!G$4+AP283*zakresy_produkcyjne!H$4+AQ283*zakresy_produkcyjne!I$4+AR283*zakresy_produkcyjne!J$4+AS283*zakresy_produkcyjne!K$4+AT283*zakresy_produkcyjne!L$4</f>
        <v>50</v>
      </c>
      <c r="BK283" s="5">
        <f t="shared" si="55"/>
        <v>0</v>
      </c>
      <c r="BL283" s="5">
        <f t="shared" si="56"/>
        <v>0</v>
      </c>
      <c r="BM283" s="5">
        <f t="shared" si="57"/>
        <v>0</v>
      </c>
      <c r="BN283" s="5">
        <f t="shared" si="58"/>
        <v>0</v>
      </c>
      <c r="BO283" s="5">
        <f t="shared" si="59"/>
        <v>87</v>
      </c>
      <c r="BP283" s="5">
        <f t="shared" si="60"/>
        <v>0</v>
      </c>
      <c r="BQ283" s="5" t="b">
        <f>IF(T283&lt;&gt;"",POWER((#REF!*R283+#REF!)-T283,2))</f>
        <v>0</v>
      </c>
    </row>
    <row r="284" spans="1:69" ht="13.9" customHeight="1" x14ac:dyDescent="0.2">
      <c r="A284" s="153">
        <v>3.3</v>
      </c>
      <c r="B284" s="153">
        <v>2.5</v>
      </c>
      <c r="C284" s="153">
        <f t="shared" si="61"/>
        <v>4.1366666666666667</v>
      </c>
      <c r="D284" s="153">
        <v>0.21</v>
      </c>
      <c r="E284" s="153">
        <v>0.06</v>
      </c>
      <c r="F284" s="153">
        <v>1.6</v>
      </c>
      <c r="G284" s="153">
        <v>1.6</v>
      </c>
      <c r="H284" s="153">
        <v>0</v>
      </c>
      <c r="I284" s="153">
        <v>8.0000000000000002E-3</v>
      </c>
      <c r="J284" s="153">
        <v>0.01</v>
      </c>
      <c r="K284" s="153">
        <v>0</v>
      </c>
      <c r="L284" s="153">
        <v>0</v>
      </c>
      <c r="M284" s="153">
        <v>0</v>
      </c>
      <c r="N284" s="153">
        <v>0</v>
      </c>
      <c r="O284" s="153">
        <v>0</v>
      </c>
      <c r="P284" s="153">
        <v>850</v>
      </c>
      <c r="Q284" s="153">
        <v>180</v>
      </c>
      <c r="R284" s="153">
        <v>300</v>
      </c>
      <c r="S284" s="153">
        <v>180</v>
      </c>
      <c r="T284" s="154"/>
      <c r="U284" s="153"/>
      <c r="V284" s="153"/>
      <c r="W284" s="153"/>
      <c r="X284" s="153"/>
      <c r="Y284" s="153">
        <v>94</v>
      </c>
      <c r="Z284" s="153">
        <v>40</v>
      </c>
      <c r="AA284" s="153"/>
      <c r="AB284" s="153"/>
      <c r="AC284" s="153"/>
      <c r="AD284" s="153"/>
      <c r="AE284" s="153"/>
      <c r="AF284" s="153"/>
      <c r="AG284" s="5" t="b">
        <f t="shared" si="50"/>
        <v>0</v>
      </c>
      <c r="AH284" s="5">
        <v>25</v>
      </c>
      <c r="AI284" s="5">
        <f t="shared" si="51"/>
        <v>1</v>
      </c>
      <c r="AJ284" s="5" t="b">
        <f>AND(A284&gt;=zakresy_produkcyjne!B$2,A284&lt;=zakresy_produkcyjne!B$3)</f>
        <v>1</v>
      </c>
      <c r="AK284" s="5" t="b">
        <f>AND(B284&gt;=zakresy_produkcyjne!C$2,B284&lt;=zakresy_produkcyjne!C$3)</f>
        <v>1</v>
      </c>
      <c r="AL284" s="5" t="b">
        <f>AND(D284&gt;=zakresy_produkcyjne!D$2,D284&lt;=zakresy_produkcyjne!D$3)</f>
        <v>1</v>
      </c>
      <c r="AM284" s="5" t="b">
        <f>AND(E284&gt;=zakresy_produkcyjne!E$2,E284&lt;=zakresy_produkcyjne!E$3)</f>
        <v>1</v>
      </c>
      <c r="AN284" s="5" t="b">
        <f>AND(F284&gt;=zakresy_produkcyjne!F$2,F284&lt;=zakresy_produkcyjne!F$3)</f>
        <v>0</v>
      </c>
      <c r="AO284" s="5" t="b">
        <f>AND(G284&gt;=zakresy_produkcyjne!G$2,G284&lt;=zakresy_produkcyjne!G$3)</f>
        <v>1</v>
      </c>
      <c r="AP284" s="5" t="b">
        <f>AND(H284&gt;=zakresy_produkcyjne!H$2,H284&lt;=zakresy_produkcyjne!H$3)</f>
        <v>1</v>
      </c>
      <c r="AQ284" s="5" t="b">
        <f>AND(P284&gt;=zakresy_produkcyjne!I$2,P284&lt;=zakresy_produkcyjne!I$3)</f>
        <v>0</v>
      </c>
      <c r="AR284" s="5" t="b">
        <f>AND(Q284&gt;=zakresy_produkcyjne!J$2,Q284&lt;=zakresy_produkcyjne!J$3)</f>
        <v>1</v>
      </c>
      <c r="AS284" s="5" t="b">
        <f>AND(R284&gt;=zakresy_produkcyjne!K$2,R284&lt;=zakresy_produkcyjne!K$3)</f>
        <v>1</v>
      </c>
      <c r="AT284" s="5" t="b">
        <f>AND(S284&gt;=zakresy_produkcyjne!L$2,S284&lt;=zakresy_produkcyjne!L$3)</f>
        <v>1</v>
      </c>
      <c r="AU284" s="5" t="b">
        <f t="shared" si="52"/>
        <v>0</v>
      </c>
      <c r="AV284" s="5" t="b">
        <f t="shared" si="53"/>
        <v>0</v>
      </c>
      <c r="AW284" s="5" t="b">
        <f t="shared" si="54"/>
        <v>0</v>
      </c>
      <c r="AX284" s="5">
        <f>AJ284*zakresy_produkcyjne!B$4+AK284*zakresy_produkcyjne!C$4+AL284*zakresy_produkcyjne!D$4+AM284*zakresy_produkcyjne!E$4+AN284*zakresy_produkcyjne!F$4+AO284*zakresy_produkcyjne!G$4+AP284*zakresy_produkcyjne!H$4+AQ284*zakresy_produkcyjne!I$4+AR284*zakresy_produkcyjne!J$4+AS284*zakresy_produkcyjne!K$4+AT284*zakresy_produkcyjne!L$4</f>
        <v>50</v>
      </c>
      <c r="BK284" s="5">
        <f t="shared" si="55"/>
        <v>0</v>
      </c>
      <c r="BL284" s="5">
        <f t="shared" si="56"/>
        <v>0</v>
      </c>
      <c r="BM284" s="5">
        <f t="shared" si="57"/>
        <v>0</v>
      </c>
      <c r="BN284" s="5">
        <f t="shared" si="58"/>
        <v>0</v>
      </c>
      <c r="BO284" s="5">
        <f t="shared" si="59"/>
        <v>94</v>
      </c>
      <c r="BP284" s="5">
        <f t="shared" si="60"/>
        <v>0</v>
      </c>
      <c r="BQ284" s="5" t="b">
        <f>IF(T284&lt;&gt;"",POWER((#REF!*R284+#REF!)-T284,2))</f>
        <v>0</v>
      </c>
    </row>
    <row r="285" spans="1:69" ht="13.9" customHeight="1" x14ac:dyDescent="0.2">
      <c r="A285" s="153">
        <v>3.3</v>
      </c>
      <c r="B285" s="153">
        <v>2.5</v>
      </c>
      <c r="C285" s="153">
        <f t="shared" si="61"/>
        <v>4.1366666666666667</v>
      </c>
      <c r="D285" s="153">
        <v>0.21</v>
      </c>
      <c r="E285" s="153">
        <v>0.06</v>
      </c>
      <c r="F285" s="153">
        <v>1.6</v>
      </c>
      <c r="G285" s="153">
        <v>1.6</v>
      </c>
      <c r="H285" s="153">
        <v>0</v>
      </c>
      <c r="I285" s="153">
        <v>8.0000000000000002E-3</v>
      </c>
      <c r="J285" s="153">
        <v>0.01</v>
      </c>
      <c r="K285" s="153">
        <v>0</v>
      </c>
      <c r="L285" s="153">
        <v>0</v>
      </c>
      <c r="M285" s="153">
        <v>0</v>
      </c>
      <c r="N285" s="153">
        <v>0</v>
      </c>
      <c r="O285" s="153">
        <v>0</v>
      </c>
      <c r="P285" s="153">
        <v>850</v>
      </c>
      <c r="Q285" s="153">
        <v>180</v>
      </c>
      <c r="R285" s="153">
        <v>300</v>
      </c>
      <c r="S285" s="153">
        <v>240</v>
      </c>
      <c r="T285" s="154"/>
      <c r="U285" s="153"/>
      <c r="V285" s="153"/>
      <c r="W285" s="153"/>
      <c r="X285" s="153"/>
      <c r="Y285" s="153">
        <v>78.5</v>
      </c>
      <c r="Z285" s="153">
        <v>40</v>
      </c>
      <c r="AA285" s="153"/>
      <c r="AB285" s="153"/>
      <c r="AC285" s="153"/>
      <c r="AD285" s="153"/>
      <c r="AE285" s="153"/>
      <c r="AF285" s="153"/>
      <c r="AG285" s="5" t="b">
        <f t="shared" si="50"/>
        <v>0</v>
      </c>
      <c r="AH285" s="5">
        <v>25</v>
      </c>
      <c r="AI285" s="5">
        <f t="shared" si="51"/>
        <v>1</v>
      </c>
      <c r="AJ285" s="5" t="b">
        <f>AND(A285&gt;=zakresy_produkcyjne!B$2,A285&lt;=zakresy_produkcyjne!B$3)</f>
        <v>1</v>
      </c>
      <c r="AK285" s="5" t="b">
        <f>AND(B285&gt;=zakresy_produkcyjne!C$2,B285&lt;=zakresy_produkcyjne!C$3)</f>
        <v>1</v>
      </c>
      <c r="AL285" s="5" t="b">
        <f>AND(D285&gt;=zakresy_produkcyjne!D$2,D285&lt;=zakresy_produkcyjne!D$3)</f>
        <v>1</v>
      </c>
      <c r="AM285" s="5" t="b">
        <f>AND(E285&gt;=zakresy_produkcyjne!E$2,E285&lt;=zakresy_produkcyjne!E$3)</f>
        <v>1</v>
      </c>
      <c r="AN285" s="5" t="b">
        <f>AND(F285&gt;=zakresy_produkcyjne!F$2,F285&lt;=zakresy_produkcyjne!F$3)</f>
        <v>0</v>
      </c>
      <c r="AO285" s="5" t="b">
        <f>AND(G285&gt;=zakresy_produkcyjne!G$2,G285&lt;=zakresy_produkcyjne!G$3)</f>
        <v>1</v>
      </c>
      <c r="AP285" s="5" t="b">
        <f>AND(H285&gt;=zakresy_produkcyjne!H$2,H285&lt;=zakresy_produkcyjne!H$3)</f>
        <v>1</v>
      </c>
      <c r="AQ285" s="5" t="b">
        <f>AND(P285&gt;=zakresy_produkcyjne!I$2,P285&lt;=zakresy_produkcyjne!I$3)</f>
        <v>0</v>
      </c>
      <c r="AR285" s="5" t="b">
        <f>AND(Q285&gt;=zakresy_produkcyjne!J$2,Q285&lt;=zakresy_produkcyjne!J$3)</f>
        <v>1</v>
      </c>
      <c r="AS285" s="5" t="b">
        <f>AND(R285&gt;=zakresy_produkcyjne!K$2,R285&lt;=zakresy_produkcyjne!K$3)</f>
        <v>1</v>
      </c>
      <c r="AT285" s="5" t="b">
        <f>AND(S285&gt;=zakresy_produkcyjne!L$2,S285&lt;=zakresy_produkcyjne!L$3)</f>
        <v>0</v>
      </c>
      <c r="AU285" s="5" t="b">
        <f t="shared" si="52"/>
        <v>0</v>
      </c>
      <c r="AV285" s="5" t="b">
        <f t="shared" si="53"/>
        <v>0</v>
      </c>
      <c r="AW285" s="5" t="b">
        <f t="shared" si="54"/>
        <v>0</v>
      </c>
      <c r="AX285" s="5">
        <f>AJ285*zakresy_produkcyjne!B$4+AK285*zakresy_produkcyjne!C$4+AL285*zakresy_produkcyjne!D$4+AM285*zakresy_produkcyjne!E$4+AN285*zakresy_produkcyjne!F$4+AO285*zakresy_produkcyjne!G$4+AP285*zakresy_produkcyjne!H$4+AQ285*zakresy_produkcyjne!I$4+AR285*zakresy_produkcyjne!J$4+AS285*zakresy_produkcyjne!K$4+AT285*zakresy_produkcyjne!L$4</f>
        <v>40</v>
      </c>
      <c r="BK285" s="5">
        <f t="shared" si="55"/>
        <v>0</v>
      </c>
      <c r="BL285" s="5">
        <f t="shared" si="56"/>
        <v>0</v>
      </c>
      <c r="BM285" s="5">
        <f t="shared" si="57"/>
        <v>0</v>
      </c>
      <c r="BN285" s="5">
        <f t="shared" si="58"/>
        <v>0</v>
      </c>
      <c r="BO285" s="5">
        <f t="shared" si="59"/>
        <v>78.5</v>
      </c>
      <c r="BP285" s="5">
        <f t="shared" si="60"/>
        <v>0</v>
      </c>
      <c r="BQ285" s="5" t="b">
        <f>IF(T285&lt;&gt;"",POWER((#REF!*R285+#REF!)-T285,2))</f>
        <v>0</v>
      </c>
    </row>
    <row r="286" spans="1:69" ht="13.9" customHeight="1" x14ac:dyDescent="0.2">
      <c r="A286" s="153">
        <v>3.3</v>
      </c>
      <c r="B286" s="153">
        <v>2.5</v>
      </c>
      <c r="C286" s="153">
        <f t="shared" si="61"/>
        <v>4.1366666666666667</v>
      </c>
      <c r="D286" s="153">
        <v>0.21</v>
      </c>
      <c r="E286" s="153">
        <v>0.06</v>
      </c>
      <c r="F286" s="153">
        <v>1.6</v>
      </c>
      <c r="G286" s="153">
        <v>1.6</v>
      </c>
      <c r="H286" s="153">
        <v>0</v>
      </c>
      <c r="I286" s="153">
        <v>8.0000000000000002E-3</v>
      </c>
      <c r="J286" s="153">
        <v>0.01</v>
      </c>
      <c r="K286" s="153">
        <v>0</v>
      </c>
      <c r="L286" s="153">
        <v>0</v>
      </c>
      <c r="M286" s="153">
        <v>0</v>
      </c>
      <c r="N286" s="153">
        <v>0</v>
      </c>
      <c r="O286" s="153">
        <v>0</v>
      </c>
      <c r="P286" s="153">
        <v>850</v>
      </c>
      <c r="Q286" s="153">
        <v>180</v>
      </c>
      <c r="R286" s="153">
        <v>300</v>
      </c>
      <c r="S286" s="153">
        <v>300</v>
      </c>
      <c r="T286" s="154"/>
      <c r="U286" s="153"/>
      <c r="V286" s="153"/>
      <c r="W286" s="153"/>
      <c r="X286" s="153"/>
      <c r="Y286" s="153">
        <v>89</v>
      </c>
      <c r="Z286" s="153">
        <v>40</v>
      </c>
      <c r="AA286" s="153"/>
      <c r="AB286" s="153"/>
      <c r="AC286" s="153"/>
      <c r="AD286" s="153"/>
      <c r="AE286" s="153"/>
      <c r="AF286" s="153"/>
      <c r="AG286" s="5" t="b">
        <f t="shared" si="50"/>
        <v>0</v>
      </c>
      <c r="AH286" s="5">
        <v>25</v>
      </c>
      <c r="AI286" s="5">
        <f t="shared" si="51"/>
        <v>1</v>
      </c>
      <c r="AJ286" s="5" t="b">
        <f>AND(A286&gt;=zakresy_produkcyjne!B$2,A286&lt;=zakresy_produkcyjne!B$3)</f>
        <v>1</v>
      </c>
      <c r="AK286" s="5" t="b">
        <f>AND(B286&gt;=zakresy_produkcyjne!C$2,B286&lt;=zakresy_produkcyjne!C$3)</f>
        <v>1</v>
      </c>
      <c r="AL286" s="5" t="b">
        <f>AND(D286&gt;=zakresy_produkcyjne!D$2,D286&lt;=zakresy_produkcyjne!D$3)</f>
        <v>1</v>
      </c>
      <c r="AM286" s="5" t="b">
        <f>AND(E286&gt;=zakresy_produkcyjne!E$2,E286&lt;=zakresy_produkcyjne!E$3)</f>
        <v>1</v>
      </c>
      <c r="AN286" s="5" t="b">
        <f>AND(F286&gt;=zakresy_produkcyjne!F$2,F286&lt;=zakresy_produkcyjne!F$3)</f>
        <v>0</v>
      </c>
      <c r="AO286" s="5" t="b">
        <f>AND(G286&gt;=zakresy_produkcyjne!G$2,G286&lt;=zakresy_produkcyjne!G$3)</f>
        <v>1</v>
      </c>
      <c r="AP286" s="5" t="b">
        <f>AND(H286&gt;=zakresy_produkcyjne!H$2,H286&lt;=zakresy_produkcyjne!H$3)</f>
        <v>1</v>
      </c>
      <c r="AQ286" s="5" t="b">
        <f>AND(P286&gt;=zakresy_produkcyjne!I$2,P286&lt;=zakresy_produkcyjne!I$3)</f>
        <v>0</v>
      </c>
      <c r="AR286" s="5" t="b">
        <f>AND(Q286&gt;=zakresy_produkcyjne!J$2,Q286&lt;=zakresy_produkcyjne!J$3)</f>
        <v>1</v>
      </c>
      <c r="AS286" s="5" t="b">
        <f>AND(R286&gt;=zakresy_produkcyjne!K$2,R286&lt;=zakresy_produkcyjne!K$3)</f>
        <v>1</v>
      </c>
      <c r="AT286" s="5" t="b">
        <f>AND(S286&gt;=zakresy_produkcyjne!L$2,S286&lt;=zakresy_produkcyjne!L$3)</f>
        <v>0</v>
      </c>
      <c r="AU286" s="5" t="b">
        <f t="shared" si="52"/>
        <v>0</v>
      </c>
      <c r="AV286" s="5" t="b">
        <f t="shared" si="53"/>
        <v>0</v>
      </c>
      <c r="AW286" s="5" t="b">
        <f t="shared" si="54"/>
        <v>0</v>
      </c>
      <c r="AX286" s="5">
        <f>AJ286*zakresy_produkcyjne!B$4+AK286*zakresy_produkcyjne!C$4+AL286*zakresy_produkcyjne!D$4+AM286*zakresy_produkcyjne!E$4+AN286*zakresy_produkcyjne!F$4+AO286*zakresy_produkcyjne!G$4+AP286*zakresy_produkcyjne!H$4+AQ286*zakresy_produkcyjne!I$4+AR286*zakresy_produkcyjne!J$4+AS286*zakresy_produkcyjne!K$4+AT286*zakresy_produkcyjne!L$4</f>
        <v>40</v>
      </c>
      <c r="BK286" s="5">
        <f t="shared" si="55"/>
        <v>0</v>
      </c>
      <c r="BL286" s="5">
        <f t="shared" si="56"/>
        <v>0</v>
      </c>
      <c r="BM286" s="5">
        <f t="shared" si="57"/>
        <v>0</v>
      </c>
      <c r="BN286" s="5">
        <f t="shared" si="58"/>
        <v>0</v>
      </c>
      <c r="BO286" s="5">
        <f t="shared" si="59"/>
        <v>89</v>
      </c>
      <c r="BP286" s="5">
        <f t="shared" si="60"/>
        <v>0</v>
      </c>
      <c r="BQ286" s="5" t="b">
        <f>IF(T286&lt;&gt;"",POWER((#REF!*R286+#REF!)-T286,2))</f>
        <v>0</v>
      </c>
    </row>
    <row r="287" spans="1:69" ht="13.9" customHeight="1" x14ac:dyDescent="0.2">
      <c r="A287" s="153">
        <v>3.3</v>
      </c>
      <c r="B287" s="153">
        <v>2.5</v>
      </c>
      <c r="C287" s="153">
        <f t="shared" si="61"/>
        <v>4.1366666666666667</v>
      </c>
      <c r="D287" s="153">
        <v>0.21</v>
      </c>
      <c r="E287" s="153">
        <v>0.06</v>
      </c>
      <c r="F287" s="153">
        <v>1.6</v>
      </c>
      <c r="G287" s="153">
        <v>1.6</v>
      </c>
      <c r="H287" s="153">
        <v>0</v>
      </c>
      <c r="I287" s="153">
        <v>8.0000000000000002E-3</v>
      </c>
      <c r="J287" s="153">
        <v>0.01</v>
      </c>
      <c r="K287" s="153">
        <v>0</v>
      </c>
      <c r="L287" s="153">
        <v>0</v>
      </c>
      <c r="M287" s="153">
        <v>0</v>
      </c>
      <c r="N287" s="153">
        <v>0</v>
      </c>
      <c r="O287" s="153">
        <v>0</v>
      </c>
      <c r="P287" s="153">
        <v>850</v>
      </c>
      <c r="Q287" s="153">
        <v>180</v>
      </c>
      <c r="R287" s="153">
        <v>300</v>
      </c>
      <c r="S287" s="153">
        <v>360</v>
      </c>
      <c r="T287" s="154"/>
      <c r="U287" s="153"/>
      <c r="V287" s="153"/>
      <c r="W287" s="153"/>
      <c r="X287" s="153"/>
      <c r="Y287" s="153">
        <v>100</v>
      </c>
      <c r="Z287" s="153">
        <v>40</v>
      </c>
      <c r="AA287" s="153"/>
      <c r="AB287" s="153"/>
      <c r="AC287" s="153"/>
      <c r="AD287" s="153"/>
      <c r="AE287" s="153"/>
      <c r="AF287" s="153"/>
      <c r="AG287" s="5" t="b">
        <f t="shared" si="50"/>
        <v>0</v>
      </c>
      <c r="AH287" s="5">
        <v>25</v>
      </c>
      <c r="AI287" s="5">
        <f t="shared" si="51"/>
        <v>1</v>
      </c>
      <c r="AJ287" s="5" t="b">
        <f>AND(A287&gt;=zakresy_produkcyjne!B$2,A287&lt;=zakresy_produkcyjne!B$3)</f>
        <v>1</v>
      </c>
      <c r="AK287" s="5" t="b">
        <f>AND(B287&gt;=zakresy_produkcyjne!C$2,B287&lt;=zakresy_produkcyjne!C$3)</f>
        <v>1</v>
      </c>
      <c r="AL287" s="5" t="b">
        <f>AND(D287&gt;=zakresy_produkcyjne!D$2,D287&lt;=zakresy_produkcyjne!D$3)</f>
        <v>1</v>
      </c>
      <c r="AM287" s="5" t="b">
        <f>AND(E287&gt;=zakresy_produkcyjne!E$2,E287&lt;=zakresy_produkcyjne!E$3)</f>
        <v>1</v>
      </c>
      <c r="AN287" s="5" t="b">
        <f>AND(F287&gt;=zakresy_produkcyjne!F$2,F287&lt;=zakresy_produkcyjne!F$3)</f>
        <v>0</v>
      </c>
      <c r="AO287" s="5" t="b">
        <f>AND(G287&gt;=zakresy_produkcyjne!G$2,G287&lt;=zakresy_produkcyjne!G$3)</f>
        <v>1</v>
      </c>
      <c r="AP287" s="5" t="b">
        <f>AND(H287&gt;=zakresy_produkcyjne!H$2,H287&lt;=zakresy_produkcyjne!H$3)</f>
        <v>1</v>
      </c>
      <c r="AQ287" s="5" t="b">
        <f>AND(P287&gt;=zakresy_produkcyjne!I$2,P287&lt;=zakresy_produkcyjne!I$3)</f>
        <v>0</v>
      </c>
      <c r="AR287" s="5" t="b">
        <f>AND(Q287&gt;=zakresy_produkcyjne!J$2,Q287&lt;=zakresy_produkcyjne!J$3)</f>
        <v>1</v>
      </c>
      <c r="AS287" s="5" t="b">
        <f>AND(R287&gt;=zakresy_produkcyjne!K$2,R287&lt;=zakresy_produkcyjne!K$3)</f>
        <v>1</v>
      </c>
      <c r="AT287" s="5" t="b">
        <f>AND(S287&gt;=zakresy_produkcyjne!L$2,S287&lt;=zakresy_produkcyjne!L$3)</f>
        <v>0</v>
      </c>
      <c r="AU287" s="5" t="b">
        <f t="shared" si="52"/>
        <v>0</v>
      </c>
      <c r="AV287" s="5" t="b">
        <f t="shared" si="53"/>
        <v>0</v>
      </c>
      <c r="AW287" s="5" t="b">
        <f t="shared" si="54"/>
        <v>0</v>
      </c>
      <c r="AX287" s="5">
        <f>AJ287*zakresy_produkcyjne!B$4+AK287*zakresy_produkcyjne!C$4+AL287*zakresy_produkcyjne!D$4+AM287*zakresy_produkcyjne!E$4+AN287*zakresy_produkcyjne!F$4+AO287*zakresy_produkcyjne!G$4+AP287*zakresy_produkcyjne!H$4+AQ287*zakresy_produkcyjne!I$4+AR287*zakresy_produkcyjne!J$4+AS287*zakresy_produkcyjne!K$4+AT287*zakresy_produkcyjne!L$4</f>
        <v>40</v>
      </c>
      <c r="BK287" s="5">
        <f t="shared" si="55"/>
        <v>0</v>
      </c>
      <c r="BL287" s="5">
        <f t="shared" si="56"/>
        <v>0</v>
      </c>
      <c r="BM287" s="5">
        <f t="shared" si="57"/>
        <v>0</v>
      </c>
      <c r="BN287" s="5">
        <f t="shared" si="58"/>
        <v>0</v>
      </c>
      <c r="BO287" s="5">
        <f t="shared" si="59"/>
        <v>100</v>
      </c>
      <c r="BP287" s="5">
        <f t="shared" si="60"/>
        <v>0</v>
      </c>
      <c r="BQ287" s="5" t="b">
        <f>IF(T287&lt;&gt;"",POWER((#REF!*R287+#REF!)-T287,2))</f>
        <v>0</v>
      </c>
    </row>
    <row r="288" spans="1:69" ht="13.9" customHeight="1" x14ac:dyDescent="0.2">
      <c r="A288" s="153">
        <v>3.3</v>
      </c>
      <c r="B288" s="153">
        <v>2.5</v>
      </c>
      <c r="C288" s="153">
        <f t="shared" si="61"/>
        <v>4.1366666666666667</v>
      </c>
      <c r="D288" s="153">
        <v>0.21</v>
      </c>
      <c r="E288" s="153">
        <v>0.06</v>
      </c>
      <c r="F288" s="153">
        <v>1.6</v>
      </c>
      <c r="G288" s="153">
        <v>1.6</v>
      </c>
      <c r="H288" s="153">
        <v>0</v>
      </c>
      <c r="I288" s="153">
        <v>8.0000000000000002E-3</v>
      </c>
      <c r="J288" s="153">
        <v>0.01</v>
      </c>
      <c r="K288" s="153">
        <v>0</v>
      </c>
      <c r="L288" s="153">
        <v>0</v>
      </c>
      <c r="M288" s="153">
        <v>0</v>
      </c>
      <c r="N288" s="153">
        <v>0</v>
      </c>
      <c r="O288" s="153">
        <v>0</v>
      </c>
      <c r="P288" s="153">
        <v>850</v>
      </c>
      <c r="Q288" s="153">
        <v>180</v>
      </c>
      <c r="R288" s="153">
        <v>325</v>
      </c>
      <c r="S288" s="153">
        <v>30</v>
      </c>
      <c r="T288" s="154"/>
      <c r="U288" s="153"/>
      <c r="V288" s="153"/>
      <c r="W288" s="153"/>
      <c r="X288" s="153"/>
      <c r="Y288" s="153">
        <v>59</v>
      </c>
      <c r="Z288" s="153">
        <v>40</v>
      </c>
      <c r="AA288" s="153"/>
      <c r="AB288" s="153"/>
      <c r="AC288" s="153"/>
      <c r="AD288" s="153"/>
      <c r="AE288" s="153"/>
      <c r="AF288" s="153"/>
      <c r="AG288" s="5" t="b">
        <f t="shared" si="50"/>
        <v>0</v>
      </c>
      <c r="AH288" s="5">
        <v>25</v>
      </c>
      <c r="AI288" s="5">
        <f t="shared" si="51"/>
        <v>1</v>
      </c>
      <c r="AJ288" s="5" t="b">
        <f>AND(A288&gt;=zakresy_produkcyjne!B$2,A288&lt;=zakresy_produkcyjne!B$3)</f>
        <v>1</v>
      </c>
      <c r="AK288" s="5" t="b">
        <f>AND(B288&gt;=zakresy_produkcyjne!C$2,B288&lt;=zakresy_produkcyjne!C$3)</f>
        <v>1</v>
      </c>
      <c r="AL288" s="5" t="b">
        <f>AND(D288&gt;=zakresy_produkcyjne!D$2,D288&lt;=zakresy_produkcyjne!D$3)</f>
        <v>1</v>
      </c>
      <c r="AM288" s="5" t="b">
        <f>AND(E288&gt;=zakresy_produkcyjne!E$2,E288&lt;=zakresy_produkcyjne!E$3)</f>
        <v>1</v>
      </c>
      <c r="AN288" s="5" t="b">
        <f>AND(F288&gt;=zakresy_produkcyjne!F$2,F288&lt;=zakresy_produkcyjne!F$3)</f>
        <v>0</v>
      </c>
      <c r="AO288" s="5" t="b">
        <f>AND(G288&gt;=zakresy_produkcyjne!G$2,G288&lt;=zakresy_produkcyjne!G$3)</f>
        <v>1</v>
      </c>
      <c r="AP288" s="5" t="b">
        <f>AND(H288&gt;=zakresy_produkcyjne!H$2,H288&lt;=zakresy_produkcyjne!H$3)</f>
        <v>1</v>
      </c>
      <c r="AQ288" s="5" t="b">
        <f>AND(P288&gt;=zakresy_produkcyjne!I$2,P288&lt;=zakresy_produkcyjne!I$3)</f>
        <v>0</v>
      </c>
      <c r="AR288" s="5" t="b">
        <f>AND(Q288&gt;=zakresy_produkcyjne!J$2,Q288&lt;=zakresy_produkcyjne!J$3)</f>
        <v>1</v>
      </c>
      <c r="AS288" s="5" t="b">
        <f>AND(R288&gt;=zakresy_produkcyjne!K$2,R288&lt;=zakresy_produkcyjne!K$3)</f>
        <v>1</v>
      </c>
      <c r="AT288" s="5" t="b">
        <f>AND(S288&gt;=zakresy_produkcyjne!L$2,S288&lt;=zakresy_produkcyjne!L$3)</f>
        <v>1</v>
      </c>
      <c r="AU288" s="5" t="b">
        <f t="shared" si="52"/>
        <v>0</v>
      </c>
      <c r="AV288" s="5" t="b">
        <f t="shared" si="53"/>
        <v>0</v>
      </c>
      <c r="AW288" s="5" t="b">
        <f t="shared" si="54"/>
        <v>0</v>
      </c>
      <c r="AX288" s="5">
        <f>AJ288*zakresy_produkcyjne!B$4+AK288*zakresy_produkcyjne!C$4+AL288*zakresy_produkcyjne!D$4+AM288*zakresy_produkcyjne!E$4+AN288*zakresy_produkcyjne!F$4+AO288*zakresy_produkcyjne!G$4+AP288*zakresy_produkcyjne!H$4+AQ288*zakresy_produkcyjne!I$4+AR288*zakresy_produkcyjne!J$4+AS288*zakresy_produkcyjne!K$4+AT288*zakresy_produkcyjne!L$4</f>
        <v>50</v>
      </c>
      <c r="BK288" s="5">
        <f t="shared" si="55"/>
        <v>0</v>
      </c>
      <c r="BL288" s="5">
        <f t="shared" si="56"/>
        <v>0</v>
      </c>
      <c r="BM288" s="5">
        <f t="shared" si="57"/>
        <v>0</v>
      </c>
      <c r="BN288" s="5">
        <f t="shared" si="58"/>
        <v>0</v>
      </c>
      <c r="BO288" s="5">
        <f t="shared" si="59"/>
        <v>59</v>
      </c>
      <c r="BP288" s="5">
        <f t="shared" si="60"/>
        <v>0</v>
      </c>
      <c r="BQ288" s="5" t="b">
        <f>IF(T288&lt;&gt;"",POWER((#REF!*R288+#REF!)-T288,2))</f>
        <v>0</v>
      </c>
    </row>
    <row r="289" spans="1:69" ht="13.9" customHeight="1" x14ac:dyDescent="0.2">
      <c r="A289" s="153">
        <v>3.3</v>
      </c>
      <c r="B289" s="153">
        <v>2.5</v>
      </c>
      <c r="C289" s="153">
        <f t="shared" si="61"/>
        <v>4.1366666666666667</v>
      </c>
      <c r="D289" s="153">
        <v>0.21</v>
      </c>
      <c r="E289" s="153">
        <v>0.06</v>
      </c>
      <c r="F289" s="153">
        <v>1.6</v>
      </c>
      <c r="G289" s="153">
        <v>1.6</v>
      </c>
      <c r="H289" s="153">
        <v>0</v>
      </c>
      <c r="I289" s="153">
        <v>8.0000000000000002E-3</v>
      </c>
      <c r="J289" s="153">
        <v>0.01</v>
      </c>
      <c r="K289" s="153">
        <v>0</v>
      </c>
      <c r="L289" s="153">
        <v>0</v>
      </c>
      <c r="M289" s="153">
        <v>0</v>
      </c>
      <c r="N289" s="153">
        <v>0</v>
      </c>
      <c r="O289" s="153">
        <v>0</v>
      </c>
      <c r="P289" s="153">
        <v>850</v>
      </c>
      <c r="Q289" s="153">
        <v>180</v>
      </c>
      <c r="R289" s="153">
        <v>325</v>
      </c>
      <c r="S289" s="153">
        <v>60</v>
      </c>
      <c r="T289" s="154"/>
      <c r="U289" s="153"/>
      <c r="V289" s="153"/>
      <c r="W289" s="153"/>
      <c r="X289" s="153"/>
      <c r="Y289" s="153">
        <v>86.5</v>
      </c>
      <c r="Z289" s="153">
        <v>40</v>
      </c>
      <c r="AA289" s="153"/>
      <c r="AB289" s="153"/>
      <c r="AC289" s="153"/>
      <c r="AD289" s="153"/>
      <c r="AE289" s="153"/>
      <c r="AF289" s="153"/>
      <c r="AG289" s="5" t="b">
        <f t="shared" si="50"/>
        <v>0</v>
      </c>
      <c r="AH289" s="5">
        <v>25</v>
      </c>
      <c r="AI289" s="5">
        <f t="shared" si="51"/>
        <v>1</v>
      </c>
      <c r="AJ289" s="5" t="b">
        <f>AND(A289&gt;=zakresy_produkcyjne!B$2,A289&lt;=zakresy_produkcyjne!B$3)</f>
        <v>1</v>
      </c>
      <c r="AK289" s="5" t="b">
        <f>AND(B289&gt;=zakresy_produkcyjne!C$2,B289&lt;=zakresy_produkcyjne!C$3)</f>
        <v>1</v>
      </c>
      <c r="AL289" s="5" t="b">
        <f>AND(D289&gt;=zakresy_produkcyjne!D$2,D289&lt;=zakresy_produkcyjne!D$3)</f>
        <v>1</v>
      </c>
      <c r="AM289" s="5" t="b">
        <f>AND(E289&gt;=zakresy_produkcyjne!E$2,E289&lt;=zakresy_produkcyjne!E$3)</f>
        <v>1</v>
      </c>
      <c r="AN289" s="5" t="b">
        <f>AND(F289&gt;=zakresy_produkcyjne!F$2,F289&lt;=zakresy_produkcyjne!F$3)</f>
        <v>0</v>
      </c>
      <c r="AO289" s="5" t="b">
        <f>AND(G289&gt;=zakresy_produkcyjne!G$2,G289&lt;=zakresy_produkcyjne!G$3)</f>
        <v>1</v>
      </c>
      <c r="AP289" s="5" t="b">
        <f>AND(H289&gt;=zakresy_produkcyjne!H$2,H289&lt;=zakresy_produkcyjne!H$3)</f>
        <v>1</v>
      </c>
      <c r="AQ289" s="5" t="b">
        <f>AND(P289&gt;=zakresy_produkcyjne!I$2,P289&lt;=zakresy_produkcyjne!I$3)</f>
        <v>0</v>
      </c>
      <c r="AR289" s="5" t="b">
        <f>AND(Q289&gt;=zakresy_produkcyjne!J$2,Q289&lt;=zakresy_produkcyjne!J$3)</f>
        <v>1</v>
      </c>
      <c r="AS289" s="5" t="b">
        <f>AND(R289&gt;=zakresy_produkcyjne!K$2,R289&lt;=zakresy_produkcyjne!K$3)</f>
        <v>1</v>
      </c>
      <c r="AT289" s="5" t="b">
        <f>AND(S289&gt;=zakresy_produkcyjne!L$2,S289&lt;=zakresy_produkcyjne!L$3)</f>
        <v>1</v>
      </c>
      <c r="AU289" s="5" t="b">
        <f t="shared" si="52"/>
        <v>0</v>
      </c>
      <c r="AV289" s="5" t="b">
        <f t="shared" si="53"/>
        <v>0</v>
      </c>
      <c r="AW289" s="5" t="b">
        <f t="shared" si="54"/>
        <v>0</v>
      </c>
      <c r="AX289" s="5">
        <f>AJ289*zakresy_produkcyjne!B$4+AK289*zakresy_produkcyjne!C$4+AL289*zakresy_produkcyjne!D$4+AM289*zakresy_produkcyjne!E$4+AN289*zakresy_produkcyjne!F$4+AO289*zakresy_produkcyjne!G$4+AP289*zakresy_produkcyjne!H$4+AQ289*zakresy_produkcyjne!I$4+AR289*zakresy_produkcyjne!J$4+AS289*zakresy_produkcyjne!K$4+AT289*zakresy_produkcyjne!L$4</f>
        <v>50</v>
      </c>
      <c r="BK289" s="5">
        <f t="shared" si="55"/>
        <v>0</v>
      </c>
      <c r="BL289" s="5">
        <f t="shared" si="56"/>
        <v>0</v>
      </c>
      <c r="BM289" s="5">
        <f t="shared" si="57"/>
        <v>0</v>
      </c>
      <c r="BN289" s="5">
        <f t="shared" si="58"/>
        <v>0</v>
      </c>
      <c r="BO289" s="5">
        <f t="shared" si="59"/>
        <v>86.5</v>
      </c>
      <c r="BP289" s="5">
        <f t="shared" si="60"/>
        <v>0</v>
      </c>
      <c r="BQ289" s="5" t="b">
        <f>IF(T289&lt;&gt;"",POWER((#REF!*R289+#REF!)-T289,2))</f>
        <v>0</v>
      </c>
    </row>
    <row r="290" spans="1:69" ht="13.9" customHeight="1" x14ac:dyDescent="0.2">
      <c r="A290" s="153">
        <v>3.3</v>
      </c>
      <c r="B290" s="153">
        <v>2.5</v>
      </c>
      <c r="C290" s="153">
        <f t="shared" si="61"/>
        <v>4.1366666666666667</v>
      </c>
      <c r="D290" s="153">
        <v>0.21</v>
      </c>
      <c r="E290" s="153">
        <v>0.06</v>
      </c>
      <c r="F290" s="153">
        <v>1.6</v>
      </c>
      <c r="G290" s="153">
        <v>1.6</v>
      </c>
      <c r="H290" s="153">
        <v>0</v>
      </c>
      <c r="I290" s="153">
        <v>8.0000000000000002E-3</v>
      </c>
      <c r="J290" s="153">
        <v>0.01</v>
      </c>
      <c r="K290" s="153">
        <v>0</v>
      </c>
      <c r="L290" s="153">
        <v>0</v>
      </c>
      <c r="M290" s="153">
        <v>0</v>
      </c>
      <c r="N290" s="153">
        <v>0</v>
      </c>
      <c r="O290" s="153">
        <v>0</v>
      </c>
      <c r="P290" s="153">
        <v>850</v>
      </c>
      <c r="Q290" s="153">
        <v>180</v>
      </c>
      <c r="R290" s="153">
        <v>325</v>
      </c>
      <c r="S290" s="153">
        <v>120</v>
      </c>
      <c r="T290" s="154"/>
      <c r="U290" s="153"/>
      <c r="V290" s="153"/>
      <c r="W290" s="153"/>
      <c r="X290" s="153"/>
      <c r="Y290" s="153">
        <v>93.5</v>
      </c>
      <c r="Z290" s="153">
        <v>40</v>
      </c>
      <c r="AA290" s="153"/>
      <c r="AB290" s="153"/>
      <c r="AC290" s="153"/>
      <c r="AD290" s="153"/>
      <c r="AE290" s="153"/>
      <c r="AF290" s="153"/>
      <c r="AG290" s="5" t="b">
        <f t="shared" si="50"/>
        <v>0</v>
      </c>
      <c r="AH290" s="5">
        <v>25</v>
      </c>
      <c r="AI290" s="5">
        <f t="shared" si="51"/>
        <v>1</v>
      </c>
      <c r="AJ290" s="5" t="b">
        <f>AND(A290&gt;=zakresy_produkcyjne!B$2,A290&lt;=zakresy_produkcyjne!B$3)</f>
        <v>1</v>
      </c>
      <c r="AK290" s="5" t="b">
        <f>AND(B290&gt;=zakresy_produkcyjne!C$2,B290&lt;=zakresy_produkcyjne!C$3)</f>
        <v>1</v>
      </c>
      <c r="AL290" s="5" t="b">
        <f>AND(D290&gt;=zakresy_produkcyjne!D$2,D290&lt;=zakresy_produkcyjne!D$3)</f>
        <v>1</v>
      </c>
      <c r="AM290" s="5" t="b">
        <f>AND(E290&gt;=zakresy_produkcyjne!E$2,E290&lt;=zakresy_produkcyjne!E$3)</f>
        <v>1</v>
      </c>
      <c r="AN290" s="5" t="b">
        <f>AND(F290&gt;=zakresy_produkcyjne!F$2,F290&lt;=zakresy_produkcyjne!F$3)</f>
        <v>0</v>
      </c>
      <c r="AO290" s="5" t="b">
        <f>AND(G290&gt;=zakresy_produkcyjne!G$2,G290&lt;=zakresy_produkcyjne!G$3)</f>
        <v>1</v>
      </c>
      <c r="AP290" s="5" t="b">
        <f>AND(H290&gt;=zakresy_produkcyjne!H$2,H290&lt;=zakresy_produkcyjne!H$3)</f>
        <v>1</v>
      </c>
      <c r="AQ290" s="5" t="b">
        <f>AND(P290&gt;=zakresy_produkcyjne!I$2,P290&lt;=zakresy_produkcyjne!I$3)</f>
        <v>0</v>
      </c>
      <c r="AR290" s="5" t="b">
        <f>AND(Q290&gt;=zakresy_produkcyjne!J$2,Q290&lt;=zakresy_produkcyjne!J$3)</f>
        <v>1</v>
      </c>
      <c r="AS290" s="5" t="b">
        <f>AND(R290&gt;=zakresy_produkcyjne!K$2,R290&lt;=zakresy_produkcyjne!K$3)</f>
        <v>1</v>
      </c>
      <c r="AT290" s="5" t="b">
        <f>AND(S290&gt;=zakresy_produkcyjne!L$2,S290&lt;=zakresy_produkcyjne!L$3)</f>
        <v>1</v>
      </c>
      <c r="AU290" s="5" t="b">
        <f t="shared" si="52"/>
        <v>0</v>
      </c>
      <c r="AV290" s="5" t="b">
        <f t="shared" si="53"/>
        <v>0</v>
      </c>
      <c r="AW290" s="5" t="b">
        <f t="shared" si="54"/>
        <v>0</v>
      </c>
      <c r="AX290" s="5">
        <f>AJ290*zakresy_produkcyjne!B$4+AK290*zakresy_produkcyjne!C$4+AL290*zakresy_produkcyjne!D$4+AM290*zakresy_produkcyjne!E$4+AN290*zakresy_produkcyjne!F$4+AO290*zakresy_produkcyjne!G$4+AP290*zakresy_produkcyjne!H$4+AQ290*zakresy_produkcyjne!I$4+AR290*zakresy_produkcyjne!J$4+AS290*zakresy_produkcyjne!K$4+AT290*zakresy_produkcyjne!L$4</f>
        <v>50</v>
      </c>
      <c r="BK290" s="5">
        <f t="shared" si="55"/>
        <v>0</v>
      </c>
      <c r="BL290" s="5">
        <f t="shared" si="56"/>
        <v>0</v>
      </c>
      <c r="BM290" s="5">
        <f t="shared" si="57"/>
        <v>0</v>
      </c>
      <c r="BN290" s="5">
        <f t="shared" si="58"/>
        <v>0</v>
      </c>
      <c r="BO290" s="5">
        <f t="shared" si="59"/>
        <v>93.5</v>
      </c>
      <c r="BP290" s="5">
        <f t="shared" si="60"/>
        <v>0</v>
      </c>
      <c r="BQ290" s="5" t="b">
        <f>IF(T290&lt;&gt;"",POWER((#REF!*R290+#REF!)-T290,2))</f>
        <v>0</v>
      </c>
    </row>
    <row r="291" spans="1:69" ht="13.9" customHeight="1" x14ac:dyDescent="0.2">
      <c r="A291" s="153">
        <v>3.3</v>
      </c>
      <c r="B291" s="153">
        <v>2.5</v>
      </c>
      <c r="C291" s="153">
        <f t="shared" si="61"/>
        <v>4.1366666666666667</v>
      </c>
      <c r="D291" s="153">
        <v>0.21</v>
      </c>
      <c r="E291" s="153">
        <v>0.06</v>
      </c>
      <c r="F291" s="153">
        <v>1.6</v>
      </c>
      <c r="G291" s="153">
        <v>1.6</v>
      </c>
      <c r="H291" s="153">
        <v>0</v>
      </c>
      <c r="I291" s="153">
        <v>8.0000000000000002E-3</v>
      </c>
      <c r="J291" s="153">
        <v>0.01</v>
      </c>
      <c r="K291" s="153">
        <v>0</v>
      </c>
      <c r="L291" s="153">
        <v>0</v>
      </c>
      <c r="M291" s="153">
        <v>0</v>
      </c>
      <c r="N291" s="153">
        <v>0</v>
      </c>
      <c r="O291" s="153">
        <v>0</v>
      </c>
      <c r="P291" s="153">
        <v>850</v>
      </c>
      <c r="Q291" s="153">
        <v>180</v>
      </c>
      <c r="R291" s="153">
        <v>325</v>
      </c>
      <c r="S291" s="153">
        <v>180</v>
      </c>
      <c r="T291" s="154"/>
      <c r="U291" s="153"/>
      <c r="V291" s="153"/>
      <c r="W291" s="153"/>
      <c r="X291" s="153"/>
      <c r="Y291" s="153">
        <v>97</v>
      </c>
      <c r="Z291" s="153">
        <v>40</v>
      </c>
      <c r="AA291" s="153"/>
      <c r="AB291" s="153"/>
      <c r="AC291" s="153"/>
      <c r="AD291" s="153"/>
      <c r="AE291" s="153"/>
      <c r="AF291" s="153"/>
      <c r="AG291" s="5" t="b">
        <f t="shared" si="50"/>
        <v>0</v>
      </c>
      <c r="AH291" s="5">
        <v>25</v>
      </c>
      <c r="AI291" s="5">
        <f t="shared" si="51"/>
        <v>1</v>
      </c>
      <c r="AJ291" s="5" t="b">
        <f>AND(A291&gt;=zakresy_produkcyjne!B$2,A291&lt;=zakresy_produkcyjne!B$3)</f>
        <v>1</v>
      </c>
      <c r="AK291" s="5" t="b">
        <f>AND(B291&gt;=zakresy_produkcyjne!C$2,B291&lt;=zakresy_produkcyjne!C$3)</f>
        <v>1</v>
      </c>
      <c r="AL291" s="5" t="b">
        <f>AND(D291&gt;=zakresy_produkcyjne!D$2,D291&lt;=zakresy_produkcyjne!D$3)</f>
        <v>1</v>
      </c>
      <c r="AM291" s="5" t="b">
        <f>AND(E291&gt;=zakresy_produkcyjne!E$2,E291&lt;=zakresy_produkcyjne!E$3)</f>
        <v>1</v>
      </c>
      <c r="AN291" s="5" t="b">
        <f>AND(F291&gt;=zakresy_produkcyjne!F$2,F291&lt;=zakresy_produkcyjne!F$3)</f>
        <v>0</v>
      </c>
      <c r="AO291" s="5" t="b">
        <f>AND(G291&gt;=zakresy_produkcyjne!G$2,G291&lt;=zakresy_produkcyjne!G$3)</f>
        <v>1</v>
      </c>
      <c r="AP291" s="5" t="b">
        <f>AND(H291&gt;=zakresy_produkcyjne!H$2,H291&lt;=zakresy_produkcyjne!H$3)</f>
        <v>1</v>
      </c>
      <c r="AQ291" s="5" t="b">
        <f>AND(P291&gt;=zakresy_produkcyjne!I$2,P291&lt;=zakresy_produkcyjne!I$3)</f>
        <v>0</v>
      </c>
      <c r="AR291" s="5" t="b">
        <f>AND(Q291&gt;=zakresy_produkcyjne!J$2,Q291&lt;=zakresy_produkcyjne!J$3)</f>
        <v>1</v>
      </c>
      <c r="AS291" s="5" t="b">
        <f>AND(R291&gt;=zakresy_produkcyjne!K$2,R291&lt;=zakresy_produkcyjne!K$3)</f>
        <v>1</v>
      </c>
      <c r="AT291" s="5" t="b">
        <f>AND(S291&gt;=zakresy_produkcyjne!L$2,S291&lt;=zakresy_produkcyjne!L$3)</f>
        <v>1</v>
      </c>
      <c r="AU291" s="5" t="b">
        <f t="shared" si="52"/>
        <v>0</v>
      </c>
      <c r="AV291" s="5" t="b">
        <f t="shared" si="53"/>
        <v>0</v>
      </c>
      <c r="AW291" s="5" t="b">
        <f t="shared" si="54"/>
        <v>0</v>
      </c>
      <c r="AX291" s="5">
        <f>AJ291*zakresy_produkcyjne!B$4+AK291*zakresy_produkcyjne!C$4+AL291*zakresy_produkcyjne!D$4+AM291*zakresy_produkcyjne!E$4+AN291*zakresy_produkcyjne!F$4+AO291*zakresy_produkcyjne!G$4+AP291*zakresy_produkcyjne!H$4+AQ291*zakresy_produkcyjne!I$4+AR291*zakresy_produkcyjne!J$4+AS291*zakresy_produkcyjne!K$4+AT291*zakresy_produkcyjne!L$4</f>
        <v>50</v>
      </c>
      <c r="BK291" s="5">
        <f t="shared" si="55"/>
        <v>0</v>
      </c>
      <c r="BL291" s="5">
        <f t="shared" si="56"/>
        <v>0</v>
      </c>
      <c r="BM291" s="5">
        <f t="shared" si="57"/>
        <v>0</v>
      </c>
      <c r="BN291" s="5">
        <f t="shared" si="58"/>
        <v>0</v>
      </c>
      <c r="BO291" s="5">
        <f t="shared" si="59"/>
        <v>97</v>
      </c>
      <c r="BP291" s="5">
        <f t="shared" si="60"/>
        <v>0</v>
      </c>
      <c r="BQ291" s="5" t="b">
        <f>IF(T291&lt;&gt;"",POWER((#REF!*R291+#REF!)-T291,2))</f>
        <v>0</v>
      </c>
    </row>
    <row r="292" spans="1:69" ht="13.9" customHeight="1" x14ac:dyDescent="0.2">
      <c r="A292" s="153">
        <v>3.3</v>
      </c>
      <c r="B292" s="153">
        <v>2.5</v>
      </c>
      <c r="C292" s="153">
        <f t="shared" si="61"/>
        <v>4.1366666666666667</v>
      </c>
      <c r="D292" s="153">
        <v>0.21</v>
      </c>
      <c r="E292" s="153">
        <v>0.06</v>
      </c>
      <c r="F292" s="153">
        <v>1.6</v>
      </c>
      <c r="G292" s="153">
        <v>1.6</v>
      </c>
      <c r="H292" s="153">
        <v>0</v>
      </c>
      <c r="I292" s="153">
        <v>8.0000000000000002E-3</v>
      </c>
      <c r="J292" s="153">
        <v>0.01</v>
      </c>
      <c r="K292" s="153">
        <v>0</v>
      </c>
      <c r="L292" s="153">
        <v>0</v>
      </c>
      <c r="M292" s="153">
        <v>0</v>
      </c>
      <c r="N292" s="153">
        <v>0</v>
      </c>
      <c r="O292" s="153">
        <v>0</v>
      </c>
      <c r="P292" s="153">
        <v>850</v>
      </c>
      <c r="Q292" s="153">
        <v>180</v>
      </c>
      <c r="R292" s="153">
        <v>325</v>
      </c>
      <c r="S292" s="153">
        <v>240</v>
      </c>
      <c r="T292" s="154"/>
      <c r="U292" s="153"/>
      <c r="V292" s="153"/>
      <c r="W292" s="153"/>
      <c r="X292" s="153"/>
      <c r="Y292" s="153">
        <v>100</v>
      </c>
      <c r="Z292" s="153">
        <v>40</v>
      </c>
      <c r="AA292" s="153"/>
      <c r="AB292" s="153"/>
      <c r="AC292" s="153"/>
      <c r="AD292" s="153"/>
      <c r="AE292" s="153"/>
      <c r="AF292" s="153"/>
      <c r="AG292" s="5" t="b">
        <f t="shared" si="50"/>
        <v>0</v>
      </c>
      <c r="AH292" s="5">
        <v>25</v>
      </c>
      <c r="AI292" s="5">
        <f t="shared" si="51"/>
        <v>1</v>
      </c>
      <c r="AJ292" s="5" t="b">
        <f>AND(A292&gt;=zakresy_produkcyjne!B$2,A292&lt;=zakresy_produkcyjne!B$3)</f>
        <v>1</v>
      </c>
      <c r="AK292" s="5" t="b">
        <f>AND(B292&gt;=zakresy_produkcyjne!C$2,B292&lt;=zakresy_produkcyjne!C$3)</f>
        <v>1</v>
      </c>
      <c r="AL292" s="5" t="b">
        <f>AND(D292&gt;=zakresy_produkcyjne!D$2,D292&lt;=zakresy_produkcyjne!D$3)</f>
        <v>1</v>
      </c>
      <c r="AM292" s="5" t="b">
        <f>AND(E292&gt;=zakresy_produkcyjne!E$2,E292&lt;=zakresy_produkcyjne!E$3)</f>
        <v>1</v>
      </c>
      <c r="AN292" s="5" t="b">
        <f>AND(F292&gt;=zakresy_produkcyjne!F$2,F292&lt;=zakresy_produkcyjne!F$3)</f>
        <v>0</v>
      </c>
      <c r="AO292" s="5" t="b">
        <f>AND(G292&gt;=zakresy_produkcyjne!G$2,G292&lt;=zakresy_produkcyjne!G$3)</f>
        <v>1</v>
      </c>
      <c r="AP292" s="5" t="b">
        <f>AND(H292&gt;=zakresy_produkcyjne!H$2,H292&lt;=zakresy_produkcyjne!H$3)</f>
        <v>1</v>
      </c>
      <c r="AQ292" s="5" t="b">
        <f>AND(P292&gt;=zakresy_produkcyjne!I$2,P292&lt;=zakresy_produkcyjne!I$3)</f>
        <v>0</v>
      </c>
      <c r="AR292" s="5" t="b">
        <f>AND(Q292&gt;=zakresy_produkcyjne!J$2,Q292&lt;=zakresy_produkcyjne!J$3)</f>
        <v>1</v>
      </c>
      <c r="AS292" s="5" t="b">
        <f>AND(R292&gt;=zakresy_produkcyjne!K$2,R292&lt;=zakresy_produkcyjne!K$3)</f>
        <v>1</v>
      </c>
      <c r="AT292" s="5" t="b">
        <f>AND(S292&gt;=zakresy_produkcyjne!L$2,S292&lt;=zakresy_produkcyjne!L$3)</f>
        <v>0</v>
      </c>
      <c r="AU292" s="5" t="b">
        <f t="shared" si="52"/>
        <v>0</v>
      </c>
      <c r="AV292" s="5" t="b">
        <f t="shared" si="53"/>
        <v>0</v>
      </c>
      <c r="AW292" s="5" t="b">
        <f t="shared" si="54"/>
        <v>0</v>
      </c>
      <c r="AX292" s="5">
        <f>AJ292*zakresy_produkcyjne!B$4+AK292*zakresy_produkcyjne!C$4+AL292*zakresy_produkcyjne!D$4+AM292*zakresy_produkcyjne!E$4+AN292*zakresy_produkcyjne!F$4+AO292*zakresy_produkcyjne!G$4+AP292*zakresy_produkcyjne!H$4+AQ292*zakresy_produkcyjne!I$4+AR292*zakresy_produkcyjne!J$4+AS292*zakresy_produkcyjne!K$4+AT292*zakresy_produkcyjne!L$4</f>
        <v>40</v>
      </c>
      <c r="BK292" s="5">
        <f t="shared" si="55"/>
        <v>0</v>
      </c>
      <c r="BL292" s="5">
        <f t="shared" si="56"/>
        <v>0</v>
      </c>
      <c r="BM292" s="5">
        <f t="shared" si="57"/>
        <v>0</v>
      </c>
      <c r="BN292" s="5">
        <f t="shared" si="58"/>
        <v>0</v>
      </c>
      <c r="BO292" s="5">
        <f t="shared" si="59"/>
        <v>100</v>
      </c>
      <c r="BP292" s="5">
        <f t="shared" si="60"/>
        <v>0</v>
      </c>
      <c r="BQ292" s="5" t="b">
        <f>IF(T292&lt;&gt;"",POWER((#REF!*R292+#REF!)-T292,2))</f>
        <v>0</v>
      </c>
    </row>
    <row r="293" spans="1:69" ht="13.9" customHeight="1" x14ac:dyDescent="0.2">
      <c r="A293" s="153">
        <v>3.3</v>
      </c>
      <c r="B293" s="153">
        <v>2.5</v>
      </c>
      <c r="C293" s="153">
        <f t="shared" si="61"/>
        <v>4.1366666666666667</v>
      </c>
      <c r="D293" s="153">
        <v>0.21</v>
      </c>
      <c r="E293" s="153">
        <v>0.06</v>
      </c>
      <c r="F293" s="153">
        <v>1.6</v>
      </c>
      <c r="G293" s="153">
        <v>1.6</v>
      </c>
      <c r="H293" s="153">
        <v>0</v>
      </c>
      <c r="I293" s="153">
        <v>8.0000000000000002E-3</v>
      </c>
      <c r="J293" s="153">
        <v>0.01</v>
      </c>
      <c r="K293" s="153">
        <v>0</v>
      </c>
      <c r="L293" s="153">
        <v>0</v>
      </c>
      <c r="M293" s="153">
        <v>0</v>
      </c>
      <c r="N293" s="153">
        <v>0</v>
      </c>
      <c r="O293" s="153">
        <v>0</v>
      </c>
      <c r="P293" s="153">
        <v>850</v>
      </c>
      <c r="Q293" s="153">
        <v>180</v>
      </c>
      <c r="R293" s="153">
        <v>325</v>
      </c>
      <c r="S293" s="153">
        <v>300</v>
      </c>
      <c r="T293" s="154"/>
      <c r="U293" s="153"/>
      <c r="V293" s="153"/>
      <c r="W293" s="153"/>
      <c r="X293" s="153"/>
      <c r="Y293" s="153">
        <v>103.5</v>
      </c>
      <c r="Z293" s="153">
        <v>40</v>
      </c>
      <c r="AA293" s="153"/>
      <c r="AB293" s="153"/>
      <c r="AC293" s="153"/>
      <c r="AD293" s="153"/>
      <c r="AE293" s="153"/>
      <c r="AF293" s="153"/>
      <c r="AG293" s="5" t="b">
        <f t="shared" si="50"/>
        <v>0</v>
      </c>
      <c r="AH293" s="5">
        <v>25</v>
      </c>
      <c r="AI293" s="5">
        <f t="shared" si="51"/>
        <v>1</v>
      </c>
      <c r="AJ293" s="5" t="b">
        <f>AND(A293&gt;=zakresy_produkcyjne!B$2,A293&lt;=zakresy_produkcyjne!B$3)</f>
        <v>1</v>
      </c>
      <c r="AK293" s="5" t="b">
        <f>AND(B293&gt;=zakresy_produkcyjne!C$2,B293&lt;=zakresy_produkcyjne!C$3)</f>
        <v>1</v>
      </c>
      <c r="AL293" s="5" t="b">
        <f>AND(D293&gt;=zakresy_produkcyjne!D$2,D293&lt;=zakresy_produkcyjne!D$3)</f>
        <v>1</v>
      </c>
      <c r="AM293" s="5" t="b">
        <f>AND(E293&gt;=zakresy_produkcyjne!E$2,E293&lt;=zakresy_produkcyjne!E$3)</f>
        <v>1</v>
      </c>
      <c r="AN293" s="5" t="b">
        <f>AND(F293&gt;=zakresy_produkcyjne!F$2,F293&lt;=zakresy_produkcyjne!F$3)</f>
        <v>0</v>
      </c>
      <c r="AO293" s="5" t="b">
        <f>AND(G293&gt;=zakresy_produkcyjne!G$2,G293&lt;=zakresy_produkcyjne!G$3)</f>
        <v>1</v>
      </c>
      <c r="AP293" s="5" t="b">
        <f>AND(H293&gt;=zakresy_produkcyjne!H$2,H293&lt;=zakresy_produkcyjne!H$3)</f>
        <v>1</v>
      </c>
      <c r="AQ293" s="5" t="b">
        <f>AND(P293&gt;=zakresy_produkcyjne!I$2,P293&lt;=zakresy_produkcyjne!I$3)</f>
        <v>0</v>
      </c>
      <c r="AR293" s="5" t="b">
        <f>AND(Q293&gt;=zakresy_produkcyjne!J$2,Q293&lt;=zakresy_produkcyjne!J$3)</f>
        <v>1</v>
      </c>
      <c r="AS293" s="5" t="b">
        <f>AND(R293&gt;=zakresy_produkcyjne!K$2,R293&lt;=zakresy_produkcyjne!K$3)</f>
        <v>1</v>
      </c>
      <c r="AT293" s="5" t="b">
        <f>AND(S293&gt;=zakresy_produkcyjne!L$2,S293&lt;=zakresy_produkcyjne!L$3)</f>
        <v>0</v>
      </c>
      <c r="AU293" s="5" t="b">
        <f t="shared" si="52"/>
        <v>0</v>
      </c>
      <c r="AV293" s="5" t="b">
        <f t="shared" si="53"/>
        <v>0</v>
      </c>
      <c r="AW293" s="5" t="b">
        <f t="shared" si="54"/>
        <v>0</v>
      </c>
      <c r="AX293" s="5">
        <f>AJ293*zakresy_produkcyjne!B$4+AK293*zakresy_produkcyjne!C$4+AL293*zakresy_produkcyjne!D$4+AM293*zakresy_produkcyjne!E$4+AN293*zakresy_produkcyjne!F$4+AO293*zakresy_produkcyjne!G$4+AP293*zakresy_produkcyjne!H$4+AQ293*zakresy_produkcyjne!I$4+AR293*zakresy_produkcyjne!J$4+AS293*zakresy_produkcyjne!K$4+AT293*zakresy_produkcyjne!L$4</f>
        <v>40</v>
      </c>
      <c r="BK293" s="5">
        <f t="shared" si="55"/>
        <v>0</v>
      </c>
      <c r="BL293" s="5">
        <f t="shared" si="56"/>
        <v>0</v>
      </c>
      <c r="BM293" s="5">
        <f t="shared" si="57"/>
        <v>0</v>
      </c>
      <c r="BN293" s="5">
        <f t="shared" si="58"/>
        <v>0</v>
      </c>
      <c r="BO293" s="5">
        <f t="shared" si="59"/>
        <v>103.5</v>
      </c>
      <c r="BP293" s="5">
        <f t="shared" si="60"/>
        <v>0</v>
      </c>
      <c r="BQ293" s="5" t="b">
        <f>IF(T293&lt;&gt;"",POWER((#REF!*R293+#REF!)-T293,2))</f>
        <v>0</v>
      </c>
    </row>
    <row r="294" spans="1:69" ht="13.9" customHeight="1" x14ac:dyDescent="0.2">
      <c r="A294" s="153">
        <v>3.3</v>
      </c>
      <c r="B294" s="153">
        <v>2.5</v>
      </c>
      <c r="C294" s="153">
        <f t="shared" si="61"/>
        <v>4.1366666666666667</v>
      </c>
      <c r="D294" s="153">
        <v>0.21</v>
      </c>
      <c r="E294" s="153">
        <v>0.06</v>
      </c>
      <c r="F294" s="153">
        <v>1.6</v>
      </c>
      <c r="G294" s="153">
        <v>1.6</v>
      </c>
      <c r="H294" s="153">
        <v>0</v>
      </c>
      <c r="I294" s="153">
        <v>8.0000000000000002E-3</v>
      </c>
      <c r="J294" s="153">
        <v>0.01</v>
      </c>
      <c r="K294" s="153">
        <v>0</v>
      </c>
      <c r="L294" s="153">
        <v>0</v>
      </c>
      <c r="M294" s="153">
        <v>0</v>
      </c>
      <c r="N294" s="153">
        <v>0</v>
      </c>
      <c r="O294" s="153">
        <v>0</v>
      </c>
      <c r="P294" s="153">
        <v>850</v>
      </c>
      <c r="Q294" s="153">
        <v>180</v>
      </c>
      <c r="R294" s="153">
        <v>325</v>
      </c>
      <c r="S294" s="153">
        <v>360</v>
      </c>
      <c r="T294" s="154"/>
      <c r="U294" s="153"/>
      <c r="V294" s="153"/>
      <c r="W294" s="153"/>
      <c r="X294" s="153"/>
      <c r="Y294" s="153">
        <v>106</v>
      </c>
      <c r="Z294" s="153">
        <v>40</v>
      </c>
      <c r="AA294" s="153"/>
      <c r="AB294" s="153"/>
      <c r="AC294" s="153"/>
      <c r="AD294" s="153"/>
      <c r="AE294" s="153"/>
      <c r="AF294" s="153"/>
      <c r="AG294" s="5" t="b">
        <f t="shared" si="50"/>
        <v>0</v>
      </c>
      <c r="AH294" s="5">
        <v>25</v>
      </c>
      <c r="AI294" s="5">
        <f t="shared" si="51"/>
        <v>1</v>
      </c>
      <c r="AJ294" s="5" t="b">
        <f>AND(A294&gt;=zakresy_produkcyjne!B$2,A294&lt;=zakresy_produkcyjne!B$3)</f>
        <v>1</v>
      </c>
      <c r="AK294" s="5" t="b">
        <f>AND(B294&gt;=zakresy_produkcyjne!C$2,B294&lt;=zakresy_produkcyjne!C$3)</f>
        <v>1</v>
      </c>
      <c r="AL294" s="5" t="b">
        <f>AND(D294&gt;=zakresy_produkcyjne!D$2,D294&lt;=zakresy_produkcyjne!D$3)</f>
        <v>1</v>
      </c>
      <c r="AM294" s="5" t="b">
        <f>AND(E294&gt;=zakresy_produkcyjne!E$2,E294&lt;=zakresy_produkcyjne!E$3)</f>
        <v>1</v>
      </c>
      <c r="AN294" s="5" t="b">
        <f>AND(F294&gt;=zakresy_produkcyjne!F$2,F294&lt;=zakresy_produkcyjne!F$3)</f>
        <v>0</v>
      </c>
      <c r="AO294" s="5" t="b">
        <f>AND(G294&gt;=zakresy_produkcyjne!G$2,G294&lt;=zakresy_produkcyjne!G$3)</f>
        <v>1</v>
      </c>
      <c r="AP294" s="5" t="b">
        <f>AND(H294&gt;=zakresy_produkcyjne!H$2,H294&lt;=zakresy_produkcyjne!H$3)</f>
        <v>1</v>
      </c>
      <c r="AQ294" s="5" t="b">
        <f>AND(P294&gt;=zakresy_produkcyjne!I$2,P294&lt;=zakresy_produkcyjne!I$3)</f>
        <v>0</v>
      </c>
      <c r="AR294" s="5" t="b">
        <f>AND(Q294&gt;=zakresy_produkcyjne!J$2,Q294&lt;=zakresy_produkcyjne!J$3)</f>
        <v>1</v>
      </c>
      <c r="AS294" s="5" t="b">
        <f>AND(R294&gt;=zakresy_produkcyjne!K$2,R294&lt;=zakresy_produkcyjne!K$3)</f>
        <v>1</v>
      </c>
      <c r="AT294" s="5" t="b">
        <f>AND(S294&gt;=zakresy_produkcyjne!L$2,S294&lt;=zakresy_produkcyjne!L$3)</f>
        <v>0</v>
      </c>
      <c r="AU294" s="5" t="b">
        <f t="shared" si="52"/>
        <v>0</v>
      </c>
      <c r="AV294" s="5" t="b">
        <f t="shared" si="53"/>
        <v>0</v>
      </c>
      <c r="AW294" s="5" t="b">
        <f t="shared" si="54"/>
        <v>0</v>
      </c>
      <c r="AX294" s="5">
        <f>AJ294*zakresy_produkcyjne!B$4+AK294*zakresy_produkcyjne!C$4+AL294*zakresy_produkcyjne!D$4+AM294*zakresy_produkcyjne!E$4+AN294*zakresy_produkcyjne!F$4+AO294*zakresy_produkcyjne!G$4+AP294*zakresy_produkcyjne!H$4+AQ294*zakresy_produkcyjne!I$4+AR294*zakresy_produkcyjne!J$4+AS294*zakresy_produkcyjne!K$4+AT294*zakresy_produkcyjne!L$4</f>
        <v>40</v>
      </c>
      <c r="BK294" s="5">
        <f t="shared" si="55"/>
        <v>0</v>
      </c>
      <c r="BL294" s="5">
        <f t="shared" si="56"/>
        <v>0</v>
      </c>
      <c r="BM294" s="5">
        <f t="shared" si="57"/>
        <v>0</v>
      </c>
      <c r="BN294" s="5">
        <f t="shared" si="58"/>
        <v>0</v>
      </c>
      <c r="BO294" s="5">
        <f t="shared" si="59"/>
        <v>106</v>
      </c>
      <c r="BP294" s="5">
        <f t="shared" si="60"/>
        <v>0</v>
      </c>
      <c r="BQ294" s="5" t="b">
        <f>IF(T294&lt;&gt;"",POWER((#REF!*R294+#REF!)-T294,2))</f>
        <v>0</v>
      </c>
    </row>
    <row r="295" spans="1:69" ht="13.9" customHeight="1" x14ac:dyDescent="0.2">
      <c r="A295" s="153">
        <v>3.3</v>
      </c>
      <c r="B295" s="153">
        <v>2.5</v>
      </c>
      <c r="C295" s="153">
        <f t="shared" si="61"/>
        <v>4.1366666666666667</v>
      </c>
      <c r="D295" s="153">
        <v>0.21</v>
      </c>
      <c r="E295" s="153">
        <v>0.06</v>
      </c>
      <c r="F295" s="153">
        <v>1.6</v>
      </c>
      <c r="G295" s="153">
        <v>1.6</v>
      </c>
      <c r="H295" s="153">
        <v>0</v>
      </c>
      <c r="I295" s="153">
        <v>8.0000000000000002E-3</v>
      </c>
      <c r="J295" s="153">
        <v>0.01</v>
      </c>
      <c r="K295" s="153">
        <v>0</v>
      </c>
      <c r="L295" s="153">
        <v>0</v>
      </c>
      <c r="M295" s="153">
        <v>0</v>
      </c>
      <c r="N295" s="153">
        <v>0</v>
      </c>
      <c r="O295" s="153">
        <v>0</v>
      </c>
      <c r="P295" s="153">
        <v>850</v>
      </c>
      <c r="Q295" s="153">
        <v>180</v>
      </c>
      <c r="R295" s="153">
        <v>350</v>
      </c>
      <c r="S295" s="153">
        <v>30</v>
      </c>
      <c r="T295" s="154"/>
      <c r="U295" s="153"/>
      <c r="V295" s="153"/>
      <c r="W295" s="153"/>
      <c r="X295" s="153"/>
      <c r="Y295" s="153">
        <v>74</v>
      </c>
      <c r="Z295" s="153">
        <v>40</v>
      </c>
      <c r="AA295" s="153"/>
      <c r="AB295" s="153"/>
      <c r="AC295" s="153"/>
      <c r="AD295" s="153"/>
      <c r="AE295" s="153"/>
      <c r="AF295" s="153"/>
      <c r="AG295" s="5" t="b">
        <f t="shared" si="50"/>
        <v>0</v>
      </c>
      <c r="AH295" s="5">
        <v>25</v>
      </c>
      <c r="AI295" s="5">
        <f t="shared" si="51"/>
        <v>1</v>
      </c>
      <c r="AJ295" s="5" t="b">
        <f>AND(A295&gt;=zakresy_produkcyjne!B$2,A295&lt;=zakresy_produkcyjne!B$3)</f>
        <v>1</v>
      </c>
      <c r="AK295" s="5" t="b">
        <f>AND(B295&gt;=zakresy_produkcyjne!C$2,B295&lt;=zakresy_produkcyjne!C$3)</f>
        <v>1</v>
      </c>
      <c r="AL295" s="5" t="b">
        <f>AND(D295&gt;=zakresy_produkcyjne!D$2,D295&lt;=zakresy_produkcyjne!D$3)</f>
        <v>1</v>
      </c>
      <c r="AM295" s="5" t="b">
        <f>AND(E295&gt;=zakresy_produkcyjne!E$2,E295&lt;=zakresy_produkcyjne!E$3)</f>
        <v>1</v>
      </c>
      <c r="AN295" s="5" t="b">
        <f>AND(F295&gt;=zakresy_produkcyjne!F$2,F295&lt;=zakresy_produkcyjne!F$3)</f>
        <v>0</v>
      </c>
      <c r="AO295" s="5" t="b">
        <f>AND(G295&gt;=zakresy_produkcyjne!G$2,G295&lt;=zakresy_produkcyjne!G$3)</f>
        <v>1</v>
      </c>
      <c r="AP295" s="5" t="b">
        <f>AND(H295&gt;=zakresy_produkcyjne!H$2,H295&lt;=zakresy_produkcyjne!H$3)</f>
        <v>1</v>
      </c>
      <c r="AQ295" s="5" t="b">
        <f>AND(P295&gt;=zakresy_produkcyjne!I$2,P295&lt;=zakresy_produkcyjne!I$3)</f>
        <v>0</v>
      </c>
      <c r="AR295" s="5" t="b">
        <f>AND(Q295&gt;=zakresy_produkcyjne!J$2,Q295&lt;=zakresy_produkcyjne!J$3)</f>
        <v>1</v>
      </c>
      <c r="AS295" s="5" t="b">
        <f>AND(R295&gt;=zakresy_produkcyjne!K$2,R295&lt;=zakresy_produkcyjne!K$3)</f>
        <v>1</v>
      </c>
      <c r="AT295" s="5" t="b">
        <f>AND(S295&gt;=zakresy_produkcyjne!L$2,S295&lt;=zakresy_produkcyjne!L$3)</f>
        <v>1</v>
      </c>
      <c r="AU295" s="5" t="b">
        <f t="shared" si="52"/>
        <v>0</v>
      </c>
      <c r="AV295" s="5" t="b">
        <f t="shared" si="53"/>
        <v>0</v>
      </c>
      <c r="AW295" s="5" t="b">
        <f t="shared" si="54"/>
        <v>0</v>
      </c>
      <c r="AX295" s="5">
        <f>AJ295*zakresy_produkcyjne!B$4+AK295*zakresy_produkcyjne!C$4+AL295*zakresy_produkcyjne!D$4+AM295*zakresy_produkcyjne!E$4+AN295*zakresy_produkcyjne!F$4+AO295*zakresy_produkcyjne!G$4+AP295*zakresy_produkcyjne!H$4+AQ295*zakresy_produkcyjne!I$4+AR295*zakresy_produkcyjne!J$4+AS295*zakresy_produkcyjne!K$4+AT295*zakresy_produkcyjne!L$4</f>
        <v>50</v>
      </c>
      <c r="BK295" s="5">
        <f t="shared" si="55"/>
        <v>0</v>
      </c>
      <c r="BL295" s="5">
        <f t="shared" si="56"/>
        <v>0</v>
      </c>
      <c r="BM295" s="5">
        <f t="shared" si="57"/>
        <v>0</v>
      </c>
      <c r="BN295" s="5">
        <f t="shared" si="58"/>
        <v>0</v>
      </c>
      <c r="BO295" s="5">
        <f t="shared" si="59"/>
        <v>74</v>
      </c>
      <c r="BP295" s="5">
        <f t="shared" si="60"/>
        <v>0</v>
      </c>
      <c r="BQ295" s="5" t="b">
        <f>IF(T295&lt;&gt;"",POWER((#REF!*R295+#REF!)-T295,2))</f>
        <v>0</v>
      </c>
    </row>
    <row r="296" spans="1:69" ht="13.9" customHeight="1" x14ac:dyDescent="0.2">
      <c r="A296" s="153">
        <v>3.3</v>
      </c>
      <c r="B296" s="153">
        <v>2.5</v>
      </c>
      <c r="C296" s="153">
        <f t="shared" si="61"/>
        <v>4.1366666666666667</v>
      </c>
      <c r="D296" s="153">
        <v>0.21</v>
      </c>
      <c r="E296" s="153">
        <v>0.06</v>
      </c>
      <c r="F296" s="153">
        <v>1.6</v>
      </c>
      <c r="G296" s="153">
        <v>1.6</v>
      </c>
      <c r="H296" s="153">
        <v>0</v>
      </c>
      <c r="I296" s="153">
        <v>8.0000000000000002E-3</v>
      </c>
      <c r="J296" s="153">
        <v>0.01</v>
      </c>
      <c r="K296" s="153">
        <v>0</v>
      </c>
      <c r="L296" s="153">
        <v>0</v>
      </c>
      <c r="M296" s="153">
        <v>0</v>
      </c>
      <c r="N296" s="153">
        <v>0</v>
      </c>
      <c r="O296" s="153">
        <v>0</v>
      </c>
      <c r="P296" s="153">
        <v>850</v>
      </c>
      <c r="Q296" s="153">
        <v>180</v>
      </c>
      <c r="R296" s="153">
        <v>350</v>
      </c>
      <c r="S296" s="153">
        <v>60</v>
      </c>
      <c r="T296" s="154"/>
      <c r="U296" s="153"/>
      <c r="V296" s="153"/>
      <c r="W296" s="153"/>
      <c r="X296" s="153"/>
      <c r="Y296" s="153">
        <v>108.5</v>
      </c>
      <c r="Z296" s="153">
        <v>40</v>
      </c>
      <c r="AA296" s="153"/>
      <c r="AB296" s="153"/>
      <c r="AC296" s="153"/>
      <c r="AD296" s="153"/>
      <c r="AE296" s="153"/>
      <c r="AF296" s="153"/>
      <c r="AG296" s="5" t="b">
        <f t="shared" si="50"/>
        <v>0</v>
      </c>
      <c r="AH296" s="5">
        <v>25</v>
      </c>
      <c r="AI296" s="5">
        <f t="shared" si="51"/>
        <v>1</v>
      </c>
      <c r="AJ296" s="5" t="b">
        <f>AND(A296&gt;=zakresy_produkcyjne!B$2,A296&lt;=zakresy_produkcyjne!B$3)</f>
        <v>1</v>
      </c>
      <c r="AK296" s="5" t="b">
        <f>AND(B296&gt;=zakresy_produkcyjne!C$2,B296&lt;=zakresy_produkcyjne!C$3)</f>
        <v>1</v>
      </c>
      <c r="AL296" s="5" t="b">
        <f>AND(D296&gt;=zakresy_produkcyjne!D$2,D296&lt;=zakresy_produkcyjne!D$3)</f>
        <v>1</v>
      </c>
      <c r="AM296" s="5" t="b">
        <f>AND(E296&gt;=zakresy_produkcyjne!E$2,E296&lt;=zakresy_produkcyjne!E$3)</f>
        <v>1</v>
      </c>
      <c r="AN296" s="5" t="b">
        <f>AND(F296&gt;=zakresy_produkcyjne!F$2,F296&lt;=zakresy_produkcyjne!F$3)</f>
        <v>0</v>
      </c>
      <c r="AO296" s="5" t="b">
        <f>AND(G296&gt;=zakresy_produkcyjne!G$2,G296&lt;=zakresy_produkcyjne!G$3)</f>
        <v>1</v>
      </c>
      <c r="AP296" s="5" t="b">
        <f>AND(H296&gt;=zakresy_produkcyjne!H$2,H296&lt;=zakresy_produkcyjne!H$3)</f>
        <v>1</v>
      </c>
      <c r="AQ296" s="5" t="b">
        <f>AND(P296&gt;=zakresy_produkcyjne!I$2,P296&lt;=zakresy_produkcyjne!I$3)</f>
        <v>0</v>
      </c>
      <c r="AR296" s="5" t="b">
        <f>AND(Q296&gt;=zakresy_produkcyjne!J$2,Q296&lt;=zakresy_produkcyjne!J$3)</f>
        <v>1</v>
      </c>
      <c r="AS296" s="5" t="b">
        <f>AND(R296&gt;=zakresy_produkcyjne!K$2,R296&lt;=zakresy_produkcyjne!K$3)</f>
        <v>1</v>
      </c>
      <c r="AT296" s="5" t="b">
        <f>AND(S296&gt;=zakresy_produkcyjne!L$2,S296&lt;=zakresy_produkcyjne!L$3)</f>
        <v>1</v>
      </c>
      <c r="AU296" s="5" t="b">
        <f t="shared" si="52"/>
        <v>0</v>
      </c>
      <c r="AV296" s="5" t="b">
        <f t="shared" si="53"/>
        <v>0</v>
      </c>
      <c r="AW296" s="5" t="b">
        <f t="shared" si="54"/>
        <v>0</v>
      </c>
      <c r="AX296" s="5">
        <f>AJ296*zakresy_produkcyjne!B$4+AK296*zakresy_produkcyjne!C$4+AL296*zakresy_produkcyjne!D$4+AM296*zakresy_produkcyjne!E$4+AN296*zakresy_produkcyjne!F$4+AO296*zakresy_produkcyjne!G$4+AP296*zakresy_produkcyjne!H$4+AQ296*zakresy_produkcyjne!I$4+AR296*zakresy_produkcyjne!J$4+AS296*zakresy_produkcyjne!K$4+AT296*zakresy_produkcyjne!L$4</f>
        <v>50</v>
      </c>
      <c r="BK296" s="5">
        <f t="shared" si="55"/>
        <v>0</v>
      </c>
      <c r="BL296" s="5">
        <f t="shared" si="56"/>
        <v>0</v>
      </c>
      <c r="BM296" s="5">
        <f t="shared" si="57"/>
        <v>0</v>
      </c>
      <c r="BN296" s="5">
        <f t="shared" si="58"/>
        <v>0</v>
      </c>
      <c r="BO296" s="5">
        <f t="shared" si="59"/>
        <v>108.5</v>
      </c>
      <c r="BP296" s="5">
        <f t="shared" si="60"/>
        <v>0</v>
      </c>
      <c r="BQ296" s="5" t="b">
        <f>IF(T296&lt;&gt;"",POWER((#REF!*R296+#REF!)-T296,2))</f>
        <v>0</v>
      </c>
    </row>
    <row r="297" spans="1:69" ht="13.9" customHeight="1" x14ac:dyDescent="0.2">
      <c r="A297" s="153">
        <v>3.3</v>
      </c>
      <c r="B297" s="153">
        <v>2.5</v>
      </c>
      <c r="C297" s="153">
        <f t="shared" si="61"/>
        <v>4.1366666666666667</v>
      </c>
      <c r="D297" s="153">
        <v>0.21</v>
      </c>
      <c r="E297" s="153">
        <v>0.06</v>
      </c>
      <c r="F297" s="153">
        <v>1.6</v>
      </c>
      <c r="G297" s="153">
        <v>1.6</v>
      </c>
      <c r="H297" s="153">
        <v>0</v>
      </c>
      <c r="I297" s="153">
        <v>8.0000000000000002E-3</v>
      </c>
      <c r="J297" s="153">
        <v>0.01</v>
      </c>
      <c r="K297" s="153">
        <v>0</v>
      </c>
      <c r="L297" s="153">
        <v>0</v>
      </c>
      <c r="M297" s="153">
        <v>0</v>
      </c>
      <c r="N297" s="153">
        <v>0</v>
      </c>
      <c r="O297" s="153">
        <v>0</v>
      </c>
      <c r="P297" s="153">
        <v>850</v>
      </c>
      <c r="Q297" s="153">
        <v>180</v>
      </c>
      <c r="R297" s="153">
        <v>350</v>
      </c>
      <c r="S297" s="153">
        <v>120</v>
      </c>
      <c r="T297" s="154"/>
      <c r="U297" s="153"/>
      <c r="V297" s="153"/>
      <c r="W297" s="153"/>
      <c r="X297" s="153"/>
      <c r="Y297" s="153">
        <v>109.5</v>
      </c>
      <c r="Z297" s="153">
        <v>40</v>
      </c>
      <c r="AA297" s="153"/>
      <c r="AB297" s="153"/>
      <c r="AC297" s="153"/>
      <c r="AD297" s="153"/>
      <c r="AE297" s="153"/>
      <c r="AF297" s="153"/>
      <c r="AG297" s="5" t="b">
        <f t="shared" si="50"/>
        <v>0</v>
      </c>
      <c r="AH297" s="5">
        <v>25</v>
      </c>
      <c r="AI297" s="5">
        <f t="shared" si="51"/>
        <v>1</v>
      </c>
      <c r="AJ297" s="5" t="b">
        <f>AND(A297&gt;=zakresy_produkcyjne!B$2,A297&lt;=zakresy_produkcyjne!B$3)</f>
        <v>1</v>
      </c>
      <c r="AK297" s="5" t="b">
        <f>AND(B297&gt;=zakresy_produkcyjne!C$2,B297&lt;=zakresy_produkcyjne!C$3)</f>
        <v>1</v>
      </c>
      <c r="AL297" s="5" t="b">
        <f>AND(D297&gt;=zakresy_produkcyjne!D$2,D297&lt;=zakresy_produkcyjne!D$3)</f>
        <v>1</v>
      </c>
      <c r="AM297" s="5" t="b">
        <f>AND(E297&gt;=zakresy_produkcyjne!E$2,E297&lt;=zakresy_produkcyjne!E$3)</f>
        <v>1</v>
      </c>
      <c r="AN297" s="5" t="b">
        <f>AND(F297&gt;=zakresy_produkcyjne!F$2,F297&lt;=zakresy_produkcyjne!F$3)</f>
        <v>0</v>
      </c>
      <c r="AO297" s="5" t="b">
        <f>AND(G297&gt;=zakresy_produkcyjne!G$2,G297&lt;=zakresy_produkcyjne!G$3)</f>
        <v>1</v>
      </c>
      <c r="AP297" s="5" t="b">
        <f>AND(H297&gt;=zakresy_produkcyjne!H$2,H297&lt;=zakresy_produkcyjne!H$3)</f>
        <v>1</v>
      </c>
      <c r="AQ297" s="5" t="b">
        <f>AND(P297&gt;=zakresy_produkcyjne!I$2,P297&lt;=zakresy_produkcyjne!I$3)</f>
        <v>0</v>
      </c>
      <c r="AR297" s="5" t="b">
        <f>AND(Q297&gt;=zakresy_produkcyjne!J$2,Q297&lt;=zakresy_produkcyjne!J$3)</f>
        <v>1</v>
      </c>
      <c r="AS297" s="5" t="b">
        <f>AND(R297&gt;=zakresy_produkcyjne!K$2,R297&lt;=zakresy_produkcyjne!K$3)</f>
        <v>1</v>
      </c>
      <c r="AT297" s="5" t="b">
        <f>AND(S297&gt;=zakresy_produkcyjne!L$2,S297&lt;=zakresy_produkcyjne!L$3)</f>
        <v>1</v>
      </c>
      <c r="AU297" s="5" t="b">
        <f t="shared" si="52"/>
        <v>0</v>
      </c>
      <c r="AV297" s="5" t="b">
        <f t="shared" si="53"/>
        <v>0</v>
      </c>
      <c r="AW297" s="5" t="b">
        <f t="shared" si="54"/>
        <v>0</v>
      </c>
      <c r="AX297" s="5">
        <f>AJ297*zakresy_produkcyjne!B$4+AK297*zakresy_produkcyjne!C$4+AL297*zakresy_produkcyjne!D$4+AM297*zakresy_produkcyjne!E$4+AN297*zakresy_produkcyjne!F$4+AO297*zakresy_produkcyjne!G$4+AP297*zakresy_produkcyjne!H$4+AQ297*zakresy_produkcyjne!I$4+AR297*zakresy_produkcyjne!J$4+AS297*zakresy_produkcyjne!K$4+AT297*zakresy_produkcyjne!L$4</f>
        <v>50</v>
      </c>
      <c r="BK297" s="5">
        <f t="shared" si="55"/>
        <v>0</v>
      </c>
      <c r="BL297" s="5">
        <f t="shared" si="56"/>
        <v>0</v>
      </c>
      <c r="BM297" s="5">
        <f t="shared" si="57"/>
        <v>0</v>
      </c>
      <c r="BN297" s="5">
        <f t="shared" si="58"/>
        <v>0</v>
      </c>
      <c r="BO297" s="5">
        <f t="shared" si="59"/>
        <v>109.5</v>
      </c>
      <c r="BP297" s="5">
        <f t="shared" si="60"/>
        <v>0</v>
      </c>
      <c r="BQ297" s="5" t="b">
        <f>IF(T297&lt;&gt;"",POWER((#REF!*R297+#REF!)-T297,2))</f>
        <v>0</v>
      </c>
    </row>
    <row r="298" spans="1:69" ht="13.9" customHeight="1" x14ac:dyDescent="0.2">
      <c r="A298" s="153">
        <v>3.3</v>
      </c>
      <c r="B298" s="153">
        <v>2.5</v>
      </c>
      <c r="C298" s="153">
        <f t="shared" si="61"/>
        <v>4.1366666666666667</v>
      </c>
      <c r="D298" s="153">
        <v>0.21</v>
      </c>
      <c r="E298" s="153">
        <v>0.06</v>
      </c>
      <c r="F298" s="153">
        <v>1.6</v>
      </c>
      <c r="G298" s="153">
        <v>1.6</v>
      </c>
      <c r="H298" s="153">
        <v>0</v>
      </c>
      <c r="I298" s="153">
        <v>8.0000000000000002E-3</v>
      </c>
      <c r="J298" s="153">
        <v>0.01</v>
      </c>
      <c r="K298" s="153">
        <v>0</v>
      </c>
      <c r="L298" s="153">
        <v>0</v>
      </c>
      <c r="M298" s="153">
        <v>0</v>
      </c>
      <c r="N298" s="153">
        <v>0</v>
      </c>
      <c r="O298" s="153">
        <v>0</v>
      </c>
      <c r="P298" s="153">
        <v>850</v>
      </c>
      <c r="Q298" s="153">
        <v>180</v>
      </c>
      <c r="R298" s="153">
        <v>350</v>
      </c>
      <c r="S298" s="153">
        <v>180</v>
      </c>
      <c r="T298" s="154"/>
      <c r="U298" s="153"/>
      <c r="V298" s="153"/>
      <c r="W298" s="153"/>
      <c r="X298" s="153"/>
      <c r="Y298" s="153">
        <v>103</v>
      </c>
      <c r="Z298" s="153">
        <v>40</v>
      </c>
      <c r="AA298" s="153"/>
      <c r="AB298" s="153"/>
      <c r="AC298" s="153"/>
      <c r="AD298" s="153"/>
      <c r="AE298" s="153"/>
      <c r="AF298" s="153"/>
      <c r="AG298" s="5" t="b">
        <f t="shared" si="50"/>
        <v>0</v>
      </c>
      <c r="AH298" s="5">
        <v>25</v>
      </c>
      <c r="AI298" s="5">
        <f t="shared" si="51"/>
        <v>1</v>
      </c>
      <c r="AJ298" s="5" t="b">
        <f>AND(A298&gt;=zakresy_produkcyjne!B$2,A298&lt;=zakresy_produkcyjne!B$3)</f>
        <v>1</v>
      </c>
      <c r="AK298" s="5" t="b">
        <f>AND(B298&gt;=zakresy_produkcyjne!C$2,B298&lt;=zakresy_produkcyjne!C$3)</f>
        <v>1</v>
      </c>
      <c r="AL298" s="5" t="b">
        <f>AND(D298&gt;=zakresy_produkcyjne!D$2,D298&lt;=zakresy_produkcyjne!D$3)</f>
        <v>1</v>
      </c>
      <c r="AM298" s="5" t="b">
        <f>AND(E298&gt;=zakresy_produkcyjne!E$2,E298&lt;=zakresy_produkcyjne!E$3)</f>
        <v>1</v>
      </c>
      <c r="AN298" s="5" t="b">
        <f>AND(F298&gt;=zakresy_produkcyjne!F$2,F298&lt;=zakresy_produkcyjne!F$3)</f>
        <v>0</v>
      </c>
      <c r="AO298" s="5" t="b">
        <f>AND(G298&gt;=zakresy_produkcyjne!G$2,G298&lt;=zakresy_produkcyjne!G$3)</f>
        <v>1</v>
      </c>
      <c r="AP298" s="5" t="b">
        <f>AND(H298&gt;=zakresy_produkcyjne!H$2,H298&lt;=zakresy_produkcyjne!H$3)</f>
        <v>1</v>
      </c>
      <c r="AQ298" s="5" t="b">
        <f>AND(P298&gt;=zakresy_produkcyjne!I$2,P298&lt;=zakresy_produkcyjne!I$3)</f>
        <v>0</v>
      </c>
      <c r="AR298" s="5" t="b">
        <f>AND(Q298&gt;=zakresy_produkcyjne!J$2,Q298&lt;=zakresy_produkcyjne!J$3)</f>
        <v>1</v>
      </c>
      <c r="AS298" s="5" t="b">
        <f>AND(R298&gt;=zakresy_produkcyjne!K$2,R298&lt;=zakresy_produkcyjne!K$3)</f>
        <v>1</v>
      </c>
      <c r="AT298" s="5" t="b">
        <f>AND(S298&gt;=zakresy_produkcyjne!L$2,S298&lt;=zakresy_produkcyjne!L$3)</f>
        <v>1</v>
      </c>
      <c r="AU298" s="5" t="b">
        <f t="shared" si="52"/>
        <v>0</v>
      </c>
      <c r="AV298" s="5" t="b">
        <f t="shared" si="53"/>
        <v>0</v>
      </c>
      <c r="AW298" s="5" t="b">
        <f t="shared" si="54"/>
        <v>0</v>
      </c>
      <c r="AX298" s="5">
        <f>AJ298*zakresy_produkcyjne!B$4+AK298*zakresy_produkcyjne!C$4+AL298*zakresy_produkcyjne!D$4+AM298*zakresy_produkcyjne!E$4+AN298*zakresy_produkcyjne!F$4+AO298*zakresy_produkcyjne!G$4+AP298*zakresy_produkcyjne!H$4+AQ298*zakresy_produkcyjne!I$4+AR298*zakresy_produkcyjne!J$4+AS298*zakresy_produkcyjne!K$4+AT298*zakresy_produkcyjne!L$4</f>
        <v>50</v>
      </c>
      <c r="BK298" s="5">
        <f t="shared" si="55"/>
        <v>0</v>
      </c>
      <c r="BL298" s="5">
        <f t="shared" si="56"/>
        <v>0</v>
      </c>
      <c r="BM298" s="5">
        <f t="shared" si="57"/>
        <v>0</v>
      </c>
      <c r="BN298" s="5">
        <f t="shared" si="58"/>
        <v>0</v>
      </c>
      <c r="BO298" s="5">
        <f t="shared" si="59"/>
        <v>103</v>
      </c>
      <c r="BP298" s="5">
        <f t="shared" si="60"/>
        <v>0</v>
      </c>
      <c r="BQ298" s="5" t="b">
        <f>IF(T298&lt;&gt;"",POWER((#REF!*R298+#REF!)-T298,2))</f>
        <v>0</v>
      </c>
    </row>
    <row r="299" spans="1:69" ht="13.9" customHeight="1" x14ac:dyDescent="0.2">
      <c r="A299" s="153">
        <v>3.3</v>
      </c>
      <c r="B299" s="153">
        <v>2.5</v>
      </c>
      <c r="C299" s="153">
        <f t="shared" si="61"/>
        <v>4.1366666666666667</v>
      </c>
      <c r="D299" s="153">
        <v>0.21</v>
      </c>
      <c r="E299" s="153">
        <v>0.06</v>
      </c>
      <c r="F299" s="153">
        <v>1.6</v>
      </c>
      <c r="G299" s="153">
        <v>1.6</v>
      </c>
      <c r="H299" s="153">
        <v>0</v>
      </c>
      <c r="I299" s="153">
        <v>8.0000000000000002E-3</v>
      </c>
      <c r="J299" s="153">
        <v>0.01</v>
      </c>
      <c r="K299" s="153">
        <v>0</v>
      </c>
      <c r="L299" s="153">
        <v>0</v>
      </c>
      <c r="M299" s="153">
        <v>0</v>
      </c>
      <c r="N299" s="153">
        <v>0</v>
      </c>
      <c r="O299" s="153">
        <v>0</v>
      </c>
      <c r="P299" s="153">
        <v>850</v>
      </c>
      <c r="Q299" s="153">
        <v>180</v>
      </c>
      <c r="R299" s="153">
        <v>350</v>
      </c>
      <c r="S299" s="153">
        <v>240</v>
      </c>
      <c r="T299" s="153">
        <v>1005</v>
      </c>
      <c r="U299" s="154"/>
      <c r="V299" s="153">
        <v>9.1</v>
      </c>
      <c r="W299" s="153">
        <v>336</v>
      </c>
      <c r="X299" s="153"/>
      <c r="Y299" s="153">
        <v>109</v>
      </c>
      <c r="Z299" s="153">
        <v>40</v>
      </c>
      <c r="AA299" s="153"/>
      <c r="AB299" s="153"/>
      <c r="AC299" s="153"/>
      <c r="AD299" s="153"/>
      <c r="AE299" s="153"/>
      <c r="AF299" s="153">
        <v>354</v>
      </c>
      <c r="AG299" s="5" t="b">
        <f t="shared" si="50"/>
        <v>0</v>
      </c>
      <c r="AH299" s="5">
        <v>25</v>
      </c>
      <c r="AI299" s="5">
        <f t="shared" si="51"/>
        <v>1</v>
      </c>
      <c r="AJ299" s="5" t="b">
        <f>AND(A299&gt;=zakresy_produkcyjne!B$2,A299&lt;=zakresy_produkcyjne!B$3)</f>
        <v>1</v>
      </c>
      <c r="AK299" s="5" t="b">
        <f>AND(B299&gt;=zakresy_produkcyjne!C$2,B299&lt;=zakresy_produkcyjne!C$3)</f>
        <v>1</v>
      </c>
      <c r="AL299" s="5" t="b">
        <f>AND(D299&gt;=zakresy_produkcyjne!D$2,D299&lt;=zakresy_produkcyjne!D$3)</f>
        <v>1</v>
      </c>
      <c r="AM299" s="5" t="b">
        <f>AND(E299&gt;=zakresy_produkcyjne!E$2,E299&lt;=zakresy_produkcyjne!E$3)</f>
        <v>1</v>
      </c>
      <c r="AN299" s="5" t="b">
        <f>AND(F299&gt;=zakresy_produkcyjne!F$2,F299&lt;=zakresy_produkcyjne!F$3)</f>
        <v>0</v>
      </c>
      <c r="AO299" s="5" t="b">
        <f>AND(G299&gt;=zakresy_produkcyjne!G$2,G299&lt;=zakresy_produkcyjne!G$3)</f>
        <v>1</v>
      </c>
      <c r="AP299" s="5" t="b">
        <f>AND(H299&gt;=zakresy_produkcyjne!H$2,H299&lt;=zakresy_produkcyjne!H$3)</f>
        <v>1</v>
      </c>
      <c r="AQ299" s="5" t="b">
        <f>AND(P299&gt;=zakresy_produkcyjne!I$2,P299&lt;=zakresy_produkcyjne!I$3)</f>
        <v>0</v>
      </c>
      <c r="AR299" s="5" t="b">
        <f>AND(Q299&gt;=zakresy_produkcyjne!J$2,Q299&lt;=zakresy_produkcyjne!J$3)</f>
        <v>1</v>
      </c>
      <c r="AS299" s="5" t="b">
        <f>AND(R299&gt;=zakresy_produkcyjne!K$2,R299&lt;=zakresy_produkcyjne!K$3)</f>
        <v>1</v>
      </c>
      <c r="AT299" s="5" t="b">
        <f>AND(S299&gt;=zakresy_produkcyjne!L$2,S299&lt;=zakresy_produkcyjne!L$3)</f>
        <v>0</v>
      </c>
      <c r="AU299" s="5" t="b">
        <f t="shared" si="52"/>
        <v>0</v>
      </c>
      <c r="AV299" s="5" t="b">
        <f t="shared" si="53"/>
        <v>0</v>
      </c>
      <c r="AW299" s="5" t="b">
        <f t="shared" si="54"/>
        <v>0</v>
      </c>
      <c r="AX299" s="5">
        <f>AJ299*zakresy_produkcyjne!B$4+AK299*zakresy_produkcyjne!C$4+AL299*zakresy_produkcyjne!D$4+AM299*zakresy_produkcyjne!E$4+AN299*zakresy_produkcyjne!F$4+AO299*zakresy_produkcyjne!G$4+AP299*zakresy_produkcyjne!H$4+AQ299*zakresy_produkcyjne!I$4+AR299*zakresy_produkcyjne!J$4+AS299*zakresy_produkcyjne!K$4+AT299*zakresy_produkcyjne!L$4</f>
        <v>40</v>
      </c>
      <c r="BK299" s="5">
        <f t="shared" si="55"/>
        <v>1005</v>
      </c>
      <c r="BL299" s="5">
        <f t="shared" si="56"/>
        <v>0</v>
      </c>
      <c r="BM299" s="5">
        <f t="shared" si="57"/>
        <v>9.1</v>
      </c>
      <c r="BN299" s="5">
        <f t="shared" si="58"/>
        <v>336</v>
      </c>
      <c r="BO299" s="5">
        <f t="shared" si="59"/>
        <v>109</v>
      </c>
      <c r="BP299" s="5">
        <f t="shared" si="60"/>
        <v>1005</v>
      </c>
      <c r="BQ299" s="5" t="e">
        <f>IF(T299&lt;&gt;"",POWER((#REF!*R299+#REF!)-T299,2))</f>
        <v>#REF!</v>
      </c>
    </row>
    <row r="300" spans="1:69" ht="13.9" customHeight="1" x14ac:dyDescent="0.2">
      <c r="A300" s="153">
        <v>3.3</v>
      </c>
      <c r="B300" s="153">
        <v>2.5</v>
      </c>
      <c r="C300" s="153">
        <f t="shared" si="61"/>
        <v>4.1366666666666667</v>
      </c>
      <c r="D300" s="153">
        <v>0.21</v>
      </c>
      <c r="E300" s="153">
        <v>0.06</v>
      </c>
      <c r="F300" s="153">
        <v>1.6</v>
      </c>
      <c r="G300" s="153">
        <v>1.6</v>
      </c>
      <c r="H300" s="153">
        <v>0</v>
      </c>
      <c r="I300" s="153">
        <v>8.0000000000000002E-3</v>
      </c>
      <c r="J300" s="153">
        <v>0.01</v>
      </c>
      <c r="K300" s="153">
        <v>0</v>
      </c>
      <c r="L300" s="153">
        <v>0</v>
      </c>
      <c r="M300" s="153">
        <v>0</v>
      </c>
      <c r="N300" s="153">
        <v>0</v>
      </c>
      <c r="O300" s="153">
        <v>0</v>
      </c>
      <c r="P300" s="153">
        <v>850</v>
      </c>
      <c r="Q300" s="153">
        <v>180</v>
      </c>
      <c r="R300" s="153">
        <v>350</v>
      </c>
      <c r="S300" s="153">
        <v>300</v>
      </c>
      <c r="T300" s="154"/>
      <c r="U300" s="153"/>
      <c r="V300" s="153"/>
      <c r="W300" s="153"/>
      <c r="X300" s="153"/>
      <c r="Y300" s="153">
        <v>110</v>
      </c>
      <c r="Z300" s="153">
        <v>40</v>
      </c>
      <c r="AA300" s="153"/>
      <c r="AB300" s="153"/>
      <c r="AC300" s="153"/>
      <c r="AD300" s="153"/>
      <c r="AE300" s="153"/>
      <c r="AF300" s="153"/>
      <c r="AG300" s="5" t="b">
        <f t="shared" si="50"/>
        <v>0</v>
      </c>
      <c r="AH300" s="5">
        <v>25</v>
      </c>
      <c r="AI300" s="5">
        <f t="shared" si="51"/>
        <v>1</v>
      </c>
      <c r="AJ300" s="5" t="b">
        <f>AND(A300&gt;=zakresy_produkcyjne!B$2,A300&lt;=zakresy_produkcyjne!B$3)</f>
        <v>1</v>
      </c>
      <c r="AK300" s="5" t="b">
        <f>AND(B300&gt;=zakresy_produkcyjne!C$2,B300&lt;=zakresy_produkcyjne!C$3)</f>
        <v>1</v>
      </c>
      <c r="AL300" s="5" t="b">
        <f>AND(D300&gt;=zakresy_produkcyjne!D$2,D300&lt;=zakresy_produkcyjne!D$3)</f>
        <v>1</v>
      </c>
      <c r="AM300" s="5" t="b">
        <f>AND(E300&gt;=zakresy_produkcyjne!E$2,E300&lt;=zakresy_produkcyjne!E$3)</f>
        <v>1</v>
      </c>
      <c r="AN300" s="5" t="b">
        <f>AND(F300&gt;=zakresy_produkcyjne!F$2,F300&lt;=zakresy_produkcyjne!F$3)</f>
        <v>0</v>
      </c>
      <c r="AO300" s="5" t="b">
        <f>AND(G300&gt;=zakresy_produkcyjne!G$2,G300&lt;=zakresy_produkcyjne!G$3)</f>
        <v>1</v>
      </c>
      <c r="AP300" s="5" t="b">
        <f>AND(H300&gt;=zakresy_produkcyjne!H$2,H300&lt;=zakresy_produkcyjne!H$3)</f>
        <v>1</v>
      </c>
      <c r="AQ300" s="5" t="b">
        <f>AND(P300&gt;=zakresy_produkcyjne!I$2,P300&lt;=zakresy_produkcyjne!I$3)</f>
        <v>0</v>
      </c>
      <c r="AR300" s="5" t="b">
        <f>AND(Q300&gt;=zakresy_produkcyjne!J$2,Q300&lt;=zakresy_produkcyjne!J$3)</f>
        <v>1</v>
      </c>
      <c r="AS300" s="5" t="b">
        <f>AND(R300&gt;=zakresy_produkcyjne!K$2,R300&lt;=zakresy_produkcyjne!K$3)</f>
        <v>1</v>
      </c>
      <c r="AT300" s="5" t="b">
        <f>AND(S300&gt;=zakresy_produkcyjne!L$2,S300&lt;=zakresy_produkcyjne!L$3)</f>
        <v>0</v>
      </c>
      <c r="AU300" s="5" t="b">
        <f t="shared" si="52"/>
        <v>0</v>
      </c>
      <c r="AV300" s="5" t="b">
        <f t="shared" si="53"/>
        <v>0</v>
      </c>
      <c r="AW300" s="5" t="b">
        <f t="shared" si="54"/>
        <v>0</v>
      </c>
      <c r="AX300" s="5">
        <f>AJ300*zakresy_produkcyjne!B$4+AK300*zakresy_produkcyjne!C$4+AL300*zakresy_produkcyjne!D$4+AM300*zakresy_produkcyjne!E$4+AN300*zakresy_produkcyjne!F$4+AO300*zakresy_produkcyjne!G$4+AP300*zakresy_produkcyjne!H$4+AQ300*zakresy_produkcyjne!I$4+AR300*zakresy_produkcyjne!J$4+AS300*zakresy_produkcyjne!K$4+AT300*zakresy_produkcyjne!L$4</f>
        <v>40</v>
      </c>
      <c r="BK300" s="5">
        <f t="shared" si="55"/>
        <v>0</v>
      </c>
      <c r="BL300" s="5">
        <f t="shared" si="56"/>
        <v>0</v>
      </c>
      <c r="BM300" s="5">
        <f t="shared" si="57"/>
        <v>0</v>
      </c>
      <c r="BN300" s="5">
        <f t="shared" si="58"/>
        <v>0</v>
      </c>
      <c r="BO300" s="5">
        <f t="shared" si="59"/>
        <v>110</v>
      </c>
      <c r="BP300" s="5">
        <f t="shared" si="60"/>
        <v>0</v>
      </c>
      <c r="BQ300" s="5" t="b">
        <f>IF(T300&lt;&gt;"",POWER((#REF!*R300+#REF!)-T300,2))</f>
        <v>0</v>
      </c>
    </row>
    <row r="301" spans="1:69" ht="13.9" customHeight="1" x14ac:dyDescent="0.2">
      <c r="A301" s="153">
        <v>3.3</v>
      </c>
      <c r="B301" s="153">
        <v>2.5</v>
      </c>
      <c r="C301" s="153">
        <f t="shared" si="61"/>
        <v>4.1366666666666667</v>
      </c>
      <c r="D301" s="153">
        <v>0.21</v>
      </c>
      <c r="E301" s="153">
        <v>0.06</v>
      </c>
      <c r="F301" s="153">
        <v>1.6</v>
      </c>
      <c r="G301" s="153">
        <v>1.6</v>
      </c>
      <c r="H301" s="153">
        <v>0</v>
      </c>
      <c r="I301" s="153">
        <v>8.0000000000000002E-3</v>
      </c>
      <c r="J301" s="153">
        <v>0.01</v>
      </c>
      <c r="K301" s="153">
        <v>0</v>
      </c>
      <c r="L301" s="153">
        <v>0</v>
      </c>
      <c r="M301" s="153">
        <v>0</v>
      </c>
      <c r="N301" s="153">
        <v>0</v>
      </c>
      <c r="O301" s="153">
        <v>0</v>
      </c>
      <c r="P301" s="153">
        <v>850</v>
      </c>
      <c r="Q301" s="153">
        <v>180</v>
      </c>
      <c r="R301" s="153">
        <v>350</v>
      </c>
      <c r="S301" s="153">
        <v>360</v>
      </c>
      <c r="T301" s="154"/>
      <c r="U301" s="153"/>
      <c r="V301" s="153"/>
      <c r="W301" s="153"/>
      <c r="X301" s="153"/>
      <c r="Y301" s="153">
        <v>109</v>
      </c>
      <c r="Z301" s="153">
        <v>40</v>
      </c>
      <c r="AA301" s="153"/>
      <c r="AB301" s="153"/>
      <c r="AC301" s="153"/>
      <c r="AD301" s="153"/>
      <c r="AE301" s="153"/>
      <c r="AF301" s="153"/>
      <c r="AG301" s="5" t="b">
        <f t="shared" si="50"/>
        <v>0</v>
      </c>
      <c r="AH301" s="5">
        <v>25</v>
      </c>
      <c r="AI301" s="5">
        <f t="shared" si="51"/>
        <v>1</v>
      </c>
      <c r="AJ301" s="5" t="b">
        <f>AND(A301&gt;=zakresy_produkcyjne!B$2,A301&lt;=zakresy_produkcyjne!B$3)</f>
        <v>1</v>
      </c>
      <c r="AK301" s="5" t="b">
        <f>AND(B301&gt;=zakresy_produkcyjne!C$2,B301&lt;=zakresy_produkcyjne!C$3)</f>
        <v>1</v>
      </c>
      <c r="AL301" s="5" t="b">
        <f>AND(D301&gt;=zakresy_produkcyjne!D$2,D301&lt;=zakresy_produkcyjne!D$3)</f>
        <v>1</v>
      </c>
      <c r="AM301" s="5" t="b">
        <f>AND(E301&gt;=zakresy_produkcyjne!E$2,E301&lt;=zakresy_produkcyjne!E$3)</f>
        <v>1</v>
      </c>
      <c r="AN301" s="5" t="b">
        <f>AND(F301&gt;=zakresy_produkcyjne!F$2,F301&lt;=zakresy_produkcyjne!F$3)</f>
        <v>0</v>
      </c>
      <c r="AO301" s="5" t="b">
        <f>AND(G301&gt;=zakresy_produkcyjne!G$2,G301&lt;=zakresy_produkcyjne!G$3)</f>
        <v>1</v>
      </c>
      <c r="AP301" s="5" t="b">
        <f>AND(H301&gt;=zakresy_produkcyjne!H$2,H301&lt;=zakresy_produkcyjne!H$3)</f>
        <v>1</v>
      </c>
      <c r="AQ301" s="5" t="b">
        <f>AND(P301&gt;=zakresy_produkcyjne!I$2,P301&lt;=zakresy_produkcyjne!I$3)</f>
        <v>0</v>
      </c>
      <c r="AR301" s="5" t="b">
        <f>AND(Q301&gt;=zakresy_produkcyjne!J$2,Q301&lt;=zakresy_produkcyjne!J$3)</f>
        <v>1</v>
      </c>
      <c r="AS301" s="5" t="b">
        <f>AND(R301&gt;=zakresy_produkcyjne!K$2,R301&lt;=zakresy_produkcyjne!K$3)</f>
        <v>1</v>
      </c>
      <c r="AT301" s="5" t="b">
        <f>AND(S301&gt;=zakresy_produkcyjne!L$2,S301&lt;=zakresy_produkcyjne!L$3)</f>
        <v>0</v>
      </c>
      <c r="AU301" s="5" t="b">
        <f t="shared" si="52"/>
        <v>0</v>
      </c>
      <c r="AV301" s="5" t="b">
        <f t="shared" si="53"/>
        <v>0</v>
      </c>
      <c r="AW301" s="5" t="b">
        <f t="shared" si="54"/>
        <v>0</v>
      </c>
      <c r="AX301" s="5">
        <f>AJ301*zakresy_produkcyjne!B$4+AK301*zakresy_produkcyjne!C$4+AL301*zakresy_produkcyjne!D$4+AM301*zakresy_produkcyjne!E$4+AN301*zakresy_produkcyjne!F$4+AO301*zakresy_produkcyjne!G$4+AP301*zakresy_produkcyjne!H$4+AQ301*zakresy_produkcyjne!I$4+AR301*zakresy_produkcyjne!J$4+AS301*zakresy_produkcyjne!K$4+AT301*zakresy_produkcyjne!L$4</f>
        <v>40</v>
      </c>
      <c r="BK301" s="5">
        <f t="shared" si="55"/>
        <v>0</v>
      </c>
      <c r="BL301" s="5">
        <f t="shared" si="56"/>
        <v>0</v>
      </c>
      <c r="BM301" s="5">
        <f t="shared" si="57"/>
        <v>0</v>
      </c>
      <c r="BN301" s="5">
        <f t="shared" si="58"/>
        <v>0</v>
      </c>
      <c r="BO301" s="5">
        <f t="shared" si="59"/>
        <v>109</v>
      </c>
      <c r="BP301" s="5">
        <f t="shared" si="60"/>
        <v>0</v>
      </c>
      <c r="BQ301" s="5" t="b">
        <f>IF(T301&lt;&gt;"",POWER((#REF!*R301+#REF!)-T301,2))</f>
        <v>0</v>
      </c>
    </row>
    <row r="302" spans="1:69" ht="13.9" customHeight="1" x14ac:dyDescent="0.2">
      <c r="A302" s="153">
        <v>3.3</v>
      </c>
      <c r="B302" s="153">
        <v>2.5</v>
      </c>
      <c r="C302" s="153">
        <f t="shared" si="61"/>
        <v>4.1366666666666667</v>
      </c>
      <c r="D302" s="153">
        <v>0.21</v>
      </c>
      <c r="E302" s="153">
        <v>0.06</v>
      </c>
      <c r="F302" s="153">
        <v>1.6</v>
      </c>
      <c r="G302" s="153">
        <v>1.6</v>
      </c>
      <c r="H302" s="153">
        <v>0</v>
      </c>
      <c r="I302" s="153">
        <v>8.0000000000000002E-3</v>
      </c>
      <c r="J302" s="153">
        <v>0.01</v>
      </c>
      <c r="K302" s="153">
        <v>0</v>
      </c>
      <c r="L302" s="153">
        <v>0</v>
      </c>
      <c r="M302" s="153">
        <v>0</v>
      </c>
      <c r="N302" s="153">
        <v>0</v>
      </c>
      <c r="O302" s="153">
        <v>0</v>
      </c>
      <c r="P302" s="153">
        <v>850</v>
      </c>
      <c r="Q302" s="153">
        <v>180</v>
      </c>
      <c r="R302" s="153">
        <v>375</v>
      </c>
      <c r="S302" s="153">
        <v>30</v>
      </c>
      <c r="T302" s="154"/>
      <c r="U302" s="153"/>
      <c r="V302" s="153"/>
      <c r="W302" s="153"/>
      <c r="X302" s="153"/>
      <c r="Y302" s="153">
        <v>78.5</v>
      </c>
      <c r="Z302" s="153">
        <v>40</v>
      </c>
      <c r="AA302" s="153"/>
      <c r="AB302" s="153"/>
      <c r="AC302" s="153"/>
      <c r="AD302" s="153"/>
      <c r="AE302" s="153"/>
      <c r="AF302" s="153"/>
      <c r="AG302" s="5" t="b">
        <f t="shared" si="50"/>
        <v>0</v>
      </c>
      <c r="AH302" s="5">
        <v>25</v>
      </c>
      <c r="AI302" s="5">
        <f t="shared" si="51"/>
        <v>1</v>
      </c>
      <c r="AJ302" s="5" t="b">
        <f>AND(A302&gt;=zakresy_produkcyjne!B$2,A302&lt;=zakresy_produkcyjne!B$3)</f>
        <v>1</v>
      </c>
      <c r="AK302" s="5" t="b">
        <f>AND(B302&gt;=zakresy_produkcyjne!C$2,B302&lt;=zakresy_produkcyjne!C$3)</f>
        <v>1</v>
      </c>
      <c r="AL302" s="5" t="b">
        <f>AND(D302&gt;=zakresy_produkcyjne!D$2,D302&lt;=zakresy_produkcyjne!D$3)</f>
        <v>1</v>
      </c>
      <c r="AM302" s="5" t="b">
        <f>AND(E302&gt;=zakresy_produkcyjne!E$2,E302&lt;=zakresy_produkcyjne!E$3)</f>
        <v>1</v>
      </c>
      <c r="AN302" s="5" t="b">
        <f>AND(F302&gt;=zakresy_produkcyjne!F$2,F302&lt;=zakresy_produkcyjne!F$3)</f>
        <v>0</v>
      </c>
      <c r="AO302" s="5" t="b">
        <f>AND(G302&gt;=zakresy_produkcyjne!G$2,G302&lt;=zakresy_produkcyjne!G$3)</f>
        <v>1</v>
      </c>
      <c r="AP302" s="5" t="b">
        <f>AND(H302&gt;=zakresy_produkcyjne!H$2,H302&lt;=zakresy_produkcyjne!H$3)</f>
        <v>1</v>
      </c>
      <c r="AQ302" s="5" t="b">
        <f>AND(P302&gt;=zakresy_produkcyjne!I$2,P302&lt;=zakresy_produkcyjne!I$3)</f>
        <v>0</v>
      </c>
      <c r="AR302" s="5" t="b">
        <f>AND(Q302&gt;=zakresy_produkcyjne!J$2,Q302&lt;=zakresy_produkcyjne!J$3)</f>
        <v>1</v>
      </c>
      <c r="AS302" s="5" t="b">
        <f>AND(R302&gt;=zakresy_produkcyjne!K$2,R302&lt;=zakresy_produkcyjne!K$3)</f>
        <v>1</v>
      </c>
      <c r="AT302" s="5" t="b">
        <f>AND(S302&gt;=zakresy_produkcyjne!L$2,S302&lt;=zakresy_produkcyjne!L$3)</f>
        <v>1</v>
      </c>
      <c r="AU302" s="5" t="b">
        <f t="shared" si="52"/>
        <v>0</v>
      </c>
      <c r="AV302" s="5" t="b">
        <f t="shared" si="53"/>
        <v>0</v>
      </c>
      <c r="AW302" s="5" t="b">
        <f t="shared" si="54"/>
        <v>0</v>
      </c>
      <c r="AX302" s="5">
        <f>AJ302*zakresy_produkcyjne!B$4+AK302*zakresy_produkcyjne!C$4+AL302*zakresy_produkcyjne!D$4+AM302*zakresy_produkcyjne!E$4+AN302*zakresy_produkcyjne!F$4+AO302*zakresy_produkcyjne!G$4+AP302*zakresy_produkcyjne!H$4+AQ302*zakresy_produkcyjne!I$4+AR302*zakresy_produkcyjne!J$4+AS302*zakresy_produkcyjne!K$4+AT302*zakresy_produkcyjne!L$4</f>
        <v>50</v>
      </c>
      <c r="BK302" s="5">
        <f t="shared" si="55"/>
        <v>0</v>
      </c>
      <c r="BL302" s="5">
        <f t="shared" si="56"/>
        <v>0</v>
      </c>
      <c r="BM302" s="5">
        <f t="shared" si="57"/>
        <v>0</v>
      </c>
      <c r="BN302" s="5">
        <f t="shared" si="58"/>
        <v>0</v>
      </c>
      <c r="BO302" s="5">
        <f t="shared" si="59"/>
        <v>78.5</v>
      </c>
      <c r="BP302" s="5">
        <f t="shared" si="60"/>
        <v>0</v>
      </c>
      <c r="BQ302" s="5" t="b">
        <f>IF(T302&lt;&gt;"",POWER((#REF!*R302+#REF!)-T302,2))</f>
        <v>0</v>
      </c>
    </row>
    <row r="303" spans="1:69" ht="13.9" customHeight="1" x14ac:dyDescent="0.2">
      <c r="A303" s="153">
        <v>3.3</v>
      </c>
      <c r="B303" s="153">
        <v>2.5</v>
      </c>
      <c r="C303" s="153">
        <f t="shared" si="61"/>
        <v>4.1366666666666667</v>
      </c>
      <c r="D303" s="153">
        <v>0.21</v>
      </c>
      <c r="E303" s="153">
        <v>0.06</v>
      </c>
      <c r="F303" s="153">
        <v>1.6</v>
      </c>
      <c r="G303" s="153">
        <v>1.6</v>
      </c>
      <c r="H303" s="153">
        <v>0</v>
      </c>
      <c r="I303" s="153">
        <v>8.0000000000000002E-3</v>
      </c>
      <c r="J303" s="153">
        <v>0.01</v>
      </c>
      <c r="K303" s="153">
        <v>0</v>
      </c>
      <c r="L303" s="153">
        <v>0</v>
      </c>
      <c r="M303" s="153">
        <v>0</v>
      </c>
      <c r="N303" s="153">
        <v>0</v>
      </c>
      <c r="O303" s="153">
        <v>0</v>
      </c>
      <c r="P303" s="153">
        <v>850</v>
      </c>
      <c r="Q303" s="153">
        <v>180</v>
      </c>
      <c r="R303" s="153">
        <v>375</v>
      </c>
      <c r="S303" s="153">
        <v>60</v>
      </c>
      <c r="T303" s="154"/>
      <c r="U303" s="153"/>
      <c r="V303" s="153"/>
      <c r="W303" s="153"/>
      <c r="X303" s="153"/>
      <c r="Y303" s="153">
        <v>112</v>
      </c>
      <c r="Z303" s="153">
        <v>40</v>
      </c>
      <c r="AA303" s="153"/>
      <c r="AB303" s="153"/>
      <c r="AC303" s="153"/>
      <c r="AD303" s="153"/>
      <c r="AE303" s="153"/>
      <c r="AF303" s="153"/>
      <c r="AG303" s="5" t="b">
        <f t="shared" si="50"/>
        <v>0</v>
      </c>
      <c r="AH303" s="5">
        <v>25</v>
      </c>
      <c r="AI303" s="5">
        <f t="shared" si="51"/>
        <v>1</v>
      </c>
      <c r="AJ303" s="5" t="b">
        <f>AND(A303&gt;=zakresy_produkcyjne!B$2,A303&lt;=zakresy_produkcyjne!B$3)</f>
        <v>1</v>
      </c>
      <c r="AK303" s="5" t="b">
        <f>AND(B303&gt;=zakresy_produkcyjne!C$2,B303&lt;=zakresy_produkcyjne!C$3)</f>
        <v>1</v>
      </c>
      <c r="AL303" s="5" t="b">
        <f>AND(D303&gt;=zakresy_produkcyjne!D$2,D303&lt;=zakresy_produkcyjne!D$3)</f>
        <v>1</v>
      </c>
      <c r="AM303" s="5" t="b">
        <f>AND(E303&gt;=zakresy_produkcyjne!E$2,E303&lt;=zakresy_produkcyjne!E$3)</f>
        <v>1</v>
      </c>
      <c r="AN303" s="5" t="b">
        <f>AND(F303&gt;=zakresy_produkcyjne!F$2,F303&lt;=zakresy_produkcyjne!F$3)</f>
        <v>0</v>
      </c>
      <c r="AO303" s="5" t="b">
        <f>AND(G303&gt;=zakresy_produkcyjne!G$2,G303&lt;=zakresy_produkcyjne!G$3)</f>
        <v>1</v>
      </c>
      <c r="AP303" s="5" t="b">
        <f>AND(H303&gt;=zakresy_produkcyjne!H$2,H303&lt;=zakresy_produkcyjne!H$3)</f>
        <v>1</v>
      </c>
      <c r="AQ303" s="5" t="b">
        <f>AND(P303&gt;=zakresy_produkcyjne!I$2,P303&lt;=zakresy_produkcyjne!I$3)</f>
        <v>0</v>
      </c>
      <c r="AR303" s="5" t="b">
        <f>AND(Q303&gt;=zakresy_produkcyjne!J$2,Q303&lt;=zakresy_produkcyjne!J$3)</f>
        <v>1</v>
      </c>
      <c r="AS303" s="5" t="b">
        <f>AND(R303&gt;=zakresy_produkcyjne!K$2,R303&lt;=zakresy_produkcyjne!K$3)</f>
        <v>1</v>
      </c>
      <c r="AT303" s="5" t="b">
        <f>AND(S303&gt;=zakresy_produkcyjne!L$2,S303&lt;=zakresy_produkcyjne!L$3)</f>
        <v>1</v>
      </c>
      <c r="AU303" s="5" t="b">
        <f t="shared" si="52"/>
        <v>0</v>
      </c>
      <c r="AV303" s="5" t="b">
        <f t="shared" si="53"/>
        <v>0</v>
      </c>
      <c r="AW303" s="5" t="b">
        <f t="shared" si="54"/>
        <v>0</v>
      </c>
      <c r="AX303" s="5">
        <f>AJ303*zakresy_produkcyjne!B$4+AK303*zakresy_produkcyjne!C$4+AL303*zakresy_produkcyjne!D$4+AM303*zakresy_produkcyjne!E$4+AN303*zakresy_produkcyjne!F$4+AO303*zakresy_produkcyjne!G$4+AP303*zakresy_produkcyjne!H$4+AQ303*zakresy_produkcyjne!I$4+AR303*zakresy_produkcyjne!J$4+AS303*zakresy_produkcyjne!K$4+AT303*zakresy_produkcyjne!L$4</f>
        <v>50</v>
      </c>
      <c r="BK303" s="5">
        <f t="shared" si="55"/>
        <v>0</v>
      </c>
      <c r="BL303" s="5">
        <f t="shared" si="56"/>
        <v>0</v>
      </c>
      <c r="BM303" s="5">
        <f t="shared" si="57"/>
        <v>0</v>
      </c>
      <c r="BN303" s="5">
        <f t="shared" si="58"/>
        <v>0</v>
      </c>
      <c r="BO303" s="5">
        <f t="shared" si="59"/>
        <v>112</v>
      </c>
      <c r="BP303" s="5">
        <f t="shared" si="60"/>
        <v>0</v>
      </c>
      <c r="BQ303" s="5" t="b">
        <f>IF(T303&lt;&gt;"",POWER((#REF!*R303+#REF!)-T303,2))</f>
        <v>0</v>
      </c>
    </row>
    <row r="304" spans="1:69" ht="13.9" customHeight="1" x14ac:dyDescent="0.2">
      <c r="A304" s="153">
        <v>3.3</v>
      </c>
      <c r="B304" s="153">
        <v>2.5</v>
      </c>
      <c r="C304" s="153">
        <f t="shared" si="61"/>
        <v>4.1366666666666667</v>
      </c>
      <c r="D304" s="153">
        <v>0.21</v>
      </c>
      <c r="E304" s="153">
        <v>0.06</v>
      </c>
      <c r="F304" s="153">
        <v>1.6</v>
      </c>
      <c r="G304" s="153">
        <v>1.6</v>
      </c>
      <c r="H304" s="153">
        <v>0</v>
      </c>
      <c r="I304" s="153">
        <v>8.0000000000000002E-3</v>
      </c>
      <c r="J304" s="153">
        <v>0.01</v>
      </c>
      <c r="K304" s="153">
        <v>0</v>
      </c>
      <c r="L304" s="153">
        <v>0</v>
      </c>
      <c r="M304" s="153">
        <v>0</v>
      </c>
      <c r="N304" s="153">
        <v>0</v>
      </c>
      <c r="O304" s="153">
        <v>0</v>
      </c>
      <c r="P304" s="153">
        <v>850</v>
      </c>
      <c r="Q304" s="153">
        <v>180</v>
      </c>
      <c r="R304" s="153">
        <v>375</v>
      </c>
      <c r="S304" s="153">
        <v>120</v>
      </c>
      <c r="T304" s="154"/>
      <c r="U304" s="153"/>
      <c r="V304" s="153"/>
      <c r="W304" s="153"/>
      <c r="X304" s="153"/>
      <c r="Y304" s="153">
        <v>110.5</v>
      </c>
      <c r="Z304" s="153">
        <v>40</v>
      </c>
      <c r="AA304" s="153"/>
      <c r="AB304" s="153"/>
      <c r="AC304" s="153"/>
      <c r="AD304" s="153"/>
      <c r="AE304" s="153"/>
      <c r="AF304" s="153"/>
      <c r="AG304" s="5" t="b">
        <f t="shared" si="50"/>
        <v>0</v>
      </c>
      <c r="AH304" s="5">
        <v>25</v>
      </c>
      <c r="AI304" s="5">
        <f t="shared" si="51"/>
        <v>1</v>
      </c>
      <c r="AJ304" s="5" t="b">
        <f>AND(A304&gt;=zakresy_produkcyjne!B$2,A304&lt;=zakresy_produkcyjne!B$3)</f>
        <v>1</v>
      </c>
      <c r="AK304" s="5" t="b">
        <f>AND(B304&gt;=zakresy_produkcyjne!C$2,B304&lt;=zakresy_produkcyjne!C$3)</f>
        <v>1</v>
      </c>
      <c r="AL304" s="5" t="b">
        <f>AND(D304&gt;=zakresy_produkcyjne!D$2,D304&lt;=zakresy_produkcyjne!D$3)</f>
        <v>1</v>
      </c>
      <c r="AM304" s="5" t="b">
        <f>AND(E304&gt;=zakresy_produkcyjne!E$2,E304&lt;=zakresy_produkcyjne!E$3)</f>
        <v>1</v>
      </c>
      <c r="AN304" s="5" t="b">
        <f>AND(F304&gt;=zakresy_produkcyjne!F$2,F304&lt;=zakresy_produkcyjne!F$3)</f>
        <v>0</v>
      </c>
      <c r="AO304" s="5" t="b">
        <f>AND(G304&gt;=zakresy_produkcyjne!G$2,G304&lt;=zakresy_produkcyjne!G$3)</f>
        <v>1</v>
      </c>
      <c r="AP304" s="5" t="b">
        <f>AND(H304&gt;=zakresy_produkcyjne!H$2,H304&lt;=zakresy_produkcyjne!H$3)</f>
        <v>1</v>
      </c>
      <c r="AQ304" s="5" t="b">
        <f>AND(P304&gt;=zakresy_produkcyjne!I$2,P304&lt;=zakresy_produkcyjne!I$3)</f>
        <v>0</v>
      </c>
      <c r="AR304" s="5" t="b">
        <f>AND(Q304&gt;=zakresy_produkcyjne!J$2,Q304&lt;=zakresy_produkcyjne!J$3)</f>
        <v>1</v>
      </c>
      <c r="AS304" s="5" t="b">
        <f>AND(R304&gt;=zakresy_produkcyjne!K$2,R304&lt;=zakresy_produkcyjne!K$3)</f>
        <v>1</v>
      </c>
      <c r="AT304" s="5" t="b">
        <f>AND(S304&gt;=zakresy_produkcyjne!L$2,S304&lt;=zakresy_produkcyjne!L$3)</f>
        <v>1</v>
      </c>
      <c r="AU304" s="5" t="b">
        <f t="shared" si="52"/>
        <v>0</v>
      </c>
      <c r="AV304" s="5" t="b">
        <f t="shared" si="53"/>
        <v>0</v>
      </c>
      <c r="AW304" s="5" t="b">
        <f t="shared" si="54"/>
        <v>0</v>
      </c>
      <c r="AX304" s="5">
        <f>AJ304*zakresy_produkcyjne!B$4+AK304*zakresy_produkcyjne!C$4+AL304*zakresy_produkcyjne!D$4+AM304*zakresy_produkcyjne!E$4+AN304*zakresy_produkcyjne!F$4+AO304*zakresy_produkcyjne!G$4+AP304*zakresy_produkcyjne!H$4+AQ304*zakresy_produkcyjne!I$4+AR304*zakresy_produkcyjne!J$4+AS304*zakresy_produkcyjne!K$4+AT304*zakresy_produkcyjne!L$4</f>
        <v>50</v>
      </c>
      <c r="BK304" s="5">
        <f t="shared" si="55"/>
        <v>0</v>
      </c>
      <c r="BL304" s="5">
        <f t="shared" si="56"/>
        <v>0</v>
      </c>
      <c r="BM304" s="5">
        <f t="shared" si="57"/>
        <v>0</v>
      </c>
      <c r="BN304" s="5">
        <f t="shared" si="58"/>
        <v>0</v>
      </c>
      <c r="BO304" s="5">
        <f t="shared" si="59"/>
        <v>110.5</v>
      </c>
      <c r="BP304" s="5">
        <f t="shared" si="60"/>
        <v>0</v>
      </c>
      <c r="BQ304" s="5" t="b">
        <f>IF(T304&lt;&gt;"",POWER((#REF!*R304+#REF!)-T304,2))</f>
        <v>0</v>
      </c>
    </row>
    <row r="305" spans="1:69" ht="13.9" customHeight="1" x14ac:dyDescent="0.2">
      <c r="A305" s="153">
        <v>3.3</v>
      </c>
      <c r="B305" s="153">
        <v>2.5</v>
      </c>
      <c r="C305" s="153">
        <f t="shared" si="61"/>
        <v>4.1366666666666667</v>
      </c>
      <c r="D305" s="153">
        <v>0.21</v>
      </c>
      <c r="E305" s="153">
        <v>0.06</v>
      </c>
      <c r="F305" s="153">
        <v>1.6</v>
      </c>
      <c r="G305" s="153">
        <v>1.6</v>
      </c>
      <c r="H305" s="153">
        <v>0</v>
      </c>
      <c r="I305" s="153">
        <v>8.0000000000000002E-3</v>
      </c>
      <c r="J305" s="153">
        <v>0.01</v>
      </c>
      <c r="K305" s="153">
        <v>0</v>
      </c>
      <c r="L305" s="153">
        <v>0</v>
      </c>
      <c r="M305" s="153">
        <v>0</v>
      </c>
      <c r="N305" s="153">
        <v>0</v>
      </c>
      <c r="O305" s="153">
        <v>0</v>
      </c>
      <c r="P305" s="153">
        <v>850</v>
      </c>
      <c r="Q305" s="153">
        <v>180</v>
      </c>
      <c r="R305" s="153">
        <v>375</v>
      </c>
      <c r="S305" s="153">
        <v>180</v>
      </c>
      <c r="T305" s="154"/>
      <c r="U305" s="153"/>
      <c r="V305" s="153"/>
      <c r="W305" s="153"/>
      <c r="X305" s="153"/>
      <c r="Y305" s="153">
        <v>100</v>
      </c>
      <c r="Z305" s="153">
        <v>40</v>
      </c>
      <c r="AA305" s="153"/>
      <c r="AB305" s="153"/>
      <c r="AC305" s="153"/>
      <c r="AD305" s="153"/>
      <c r="AE305" s="153"/>
      <c r="AF305" s="153"/>
      <c r="AG305" s="5" t="b">
        <f t="shared" si="50"/>
        <v>0</v>
      </c>
      <c r="AH305" s="5">
        <v>25</v>
      </c>
      <c r="AI305" s="5">
        <f t="shared" si="51"/>
        <v>1</v>
      </c>
      <c r="AJ305" s="5" t="b">
        <f>AND(A305&gt;=zakresy_produkcyjne!B$2,A305&lt;=zakresy_produkcyjne!B$3)</f>
        <v>1</v>
      </c>
      <c r="AK305" s="5" t="b">
        <f>AND(B305&gt;=zakresy_produkcyjne!C$2,B305&lt;=zakresy_produkcyjne!C$3)</f>
        <v>1</v>
      </c>
      <c r="AL305" s="5" t="b">
        <f>AND(D305&gt;=zakresy_produkcyjne!D$2,D305&lt;=zakresy_produkcyjne!D$3)</f>
        <v>1</v>
      </c>
      <c r="AM305" s="5" t="b">
        <f>AND(E305&gt;=zakresy_produkcyjne!E$2,E305&lt;=zakresy_produkcyjne!E$3)</f>
        <v>1</v>
      </c>
      <c r="AN305" s="5" t="b">
        <f>AND(F305&gt;=zakresy_produkcyjne!F$2,F305&lt;=zakresy_produkcyjne!F$3)</f>
        <v>0</v>
      </c>
      <c r="AO305" s="5" t="b">
        <f>AND(G305&gt;=zakresy_produkcyjne!G$2,G305&lt;=zakresy_produkcyjne!G$3)</f>
        <v>1</v>
      </c>
      <c r="AP305" s="5" t="b">
        <f>AND(H305&gt;=zakresy_produkcyjne!H$2,H305&lt;=zakresy_produkcyjne!H$3)</f>
        <v>1</v>
      </c>
      <c r="AQ305" s="5" t="b">
        <f>AND(P305&gt;=zakresy_produkcyjne!I$2,P305&lt;=zakresy_produkcyjne!I$3)</f>
        <v>0</v>
      </c>
      <c r="AR305" s="5" t="b">
        <f>AND(Q305&gt;=zakresy_produkcyjne!J$2,Q305&lt;=zakresy_produkcyjne!J$3)</f>
        <v>1</v>
      </c>
      <c r="AS305" s="5" t="b">
        <f>AND(R305&gt;=zakresy_produkcyjne!K$2,R305&lt;=zakresy_produkcyjne!K$3)</f>
        <v>1</v>
      </c>
      <c r="AT305" s="5" t="b">
        <f>AND(S305&gt;=zakresy_produkcyjne!L$2,S305&lt;=zakresy_produkcyjne!L$3)</f>
        <v>1</v>
      </c>
      <c r="AU305" s="5" t="b">
        <f t="shared" si="52"/>
        <v>0</v>
      </c>
      <c r="AV305" s="5" t="b">
        <f t="shared" si="53"/>
        <v>0</v>
      </c>
      <c r="AW305" s="5" t="b">
        <f t="shared" si="54"/>
        <v>0</v>
      </c>
      <c r="AX305" s="5">
        <f>AJ305*zakresy_produkcyjne!B$4+AK305*zakresy_produkcyjne!C$4+AL305*zakresy_produkcyjne!D$4+AM305*zakresy_produkcyjne!E$4+AN305*zakresy_produkcyjne!F$4+AO305*zakresy_produkcyjne!G$4+AP305*zakresy_produkcyjne!H$4+AQ305*zakresy_produkcyjne!I$4+AR305*zakresy_produkcyjne!J$4+AS305*zakresy_produkcyjne!K$4+AT305*zakresy_produkcyjne!L$4</f>
        <v>50</v>
      </c>
      <c r="BK305" s="5">
        <f t="shared" si="55"/>
        <v>0</v>
      </c>
      <c r="BL305" s="5">
        <f t="shared" si="56"/>
        <v>0</v>
      </c>
      <c r="BM305" s="5">
        <f t="shared" si="57"/>
        <v>0</v>
      </c>
      <c r="BN305" s="5">
        <f t="shared" si="58"/>
        <v>0</v>
      </c>
      <c r="BO305" s="5">
        <f t="shared" si="59"/>
        <v>100</v>
      </c>
      <c r="BP305" s="5">
        <f t="shared" si="60"/>
        <v>0</v>
      </c>
      <c r="BQ305" s="5" t="b">
        <f>IF(T305&lt;&gt;"",POWER((#REF!*R305+#REF!)-T305,2))</f>
        <v>0</v>
      </c>
    </row>
    <row r="306" spans="1:69" ht="13.9" customHeight="1" x14ac:dyDescent="0.2">
      <c r="A306" s="153">
        <v>3.3</v>
      </c>
      <c r="B306" s="153">
        <v>2.5</v>
      </c>
      <c r="C306" s="153">
        <f t="shared" si="61"/>
        <v>4.1366666666666667</v>
      </c>
      <c r="D306" s="153">
        <v>0.21</v>
      </c>
      <c r="E306" s="153">
        <v>0.06</v>
      </c>
      <c r="F306" s="153">
        <v>1.6</v>
      </c>
      <c r="G306" s="153">
        <v>1.6</v>
      </c>
      <c r="H306" s="153">
        <v>0</v>
      </c>
      <c r="I306" s="153">
        <v>8.0000000000000002E-3</v>
      </c>
      <c r="J306" s="153">
        <v>0.01</v>
      </c>
      <c r="K306" s="153">
        <v>0</v>
      </c>
      <c r="L306" s="153">
        <v>0</v>
      </c>
      <c r="M306" s="153">
        <v>0</v>
      </c>
      <c r="N306" s="153">
        <v>0</v>
      </c>
      <c r="O306" s="153">
        <v>0</v>
      </c>
      <c r="P306" s="153">
        <v>850</v>
      </c>
      <c r="Q306" s="153">
        <v>180</v>
      </c>
      <c r="R306" s="153">
        <v>375</v>
      </c>
      <c r="S306" s="153">
        <v>240</v>
      </c>
      <c r="T306" s="154"/>
      <c r="U306" s="153"/>
      <c r="V306" s="153"/>
      <c r="W306" s="153"/>
      <c r="X306" s="153"/>
      <c r="Y306" s="153">
        <v>111</v>
      </c>
      <c r="Z306" s="153">
        <v>40</v>
      </c>
      <c r="AA306" s="153"/>
      <c r="AB306" s="153"/>
      <c r="AC306" s="153"/>
      <c r="AD306" s="153"/>
      <c r="AE306" s="153"/>
      <c r="AF306" s="153"/>
      <c r="AG306" s="5" t="b">
        <f t="shared" si="50"/>
        <v>0</v>
      </c>
      <c r="AH306" s="5">
        <v>25</v>
      </c>
      <c r="AI306" s="5">
        <f t="shared" si="51"/>
        <v>1</v>
      </c>
      <c r="AJ306" s="5" t="b">
        <f>AND(A306&gt;=zakresy_produkcyjne!B$2,A306&lt;=zakresy_produkcyjne!B$3)</f>
        <v>1</v>
      </c>
      <c r="AK306" s="5" t="b">
        <f>AND(B306&gt;=zakresy_produkcyjne!C$2,B306&lt;=zakresy_produkcyjne!C$3)</f>
        <v>1</v>
      </c>
      <c r="AL306" s="5" t="b">
        <f>AND(D306&gt;=zakresy_produkcyjne!D$2,D306&lt;=zakresy_produkcyjne!D$3)</f>
        <v>1</v>
      </c>
      <c r="AM306" s="5" t="b">
        <f>AND(E306&gt;=zakresy_produkcyjne!E$2,E306&lt;=zakresy_produkcyjne!E$3)</f>
        <v>1</v>
      </c>
      <c r="AN306" s="5" t="b">
        <f>AND(F306&gt;=zakresy_produkcyjne!F$2,F306&lt;=zakresy_produkcyjne!F$3)</f>
        <v>0</v>
      </c>
      <c r="AO306" s="5" t="b">
        <f>AND(G306&gt;=zakresy_produkcyjne!G$2,G306&lt;=zakresy_produkcyjne!G$3)</f>
        <v>1</v>
      </c>
      <c r="AP306" s="5" t="b">
        <f>AND(H306&gt;=zakresy_produkcyjne!H$2,H306&lt;=zakresy_produkcyjne!H$3)</f>
        <v>1</v>
      </c>
      <c r="AQ306" s="5" t="b">
        <f>AND(P306&gt;=zakresy_produkcyjne!I$2,P306&lt;=zakresy_produkcyjne!I$3)</f>
        <v>0</v>
      </c>
      <c r="AR306" s="5" t="b">
        <f>AND(Q306&gt;=zakresy_produkcyjne!J$2,Q306&lt;=zakresy_produkcyjne!J$3)</f>
        <v>1</v>
      </c>
      <c r="AS306" s="5" t="b">
        <f>AND(R306&gt;=zakresy_produkcyjne!K$2,R306&lt;=zakresy_produkcyjne!K$3)</f>
        <v>1</v>
      </c>
      <c r="AT306" s="5" t="b">
        <f>AND(S306&gt;=zakresy_produkcyjne!L$2,S306&lt;=zakresy_produkcyjne!L$3)</f>
        <v>0</v>
      </c>
      <c r="AU306" s="5" t="b">
        <f t="shared" si="52"/>
        <v>0</v>
      </c>
      <c r="AV306" s="5" t="b">
        <f t="shared" si="53"/>
        <v>0</v>
      </c>
      <c r="AW306" s="5" t="b">
        <f t="shared" si="54"/>
        <v>0</v>
      </c>
      <c r="AX306" s="5">
        <f>AJ306*zakresy_produkcyjne!B$4+AK306*zakresy_produkcyjne!C$4+AL306*zakresy_produkcyjne!D$4+AM306*zakresy_produkcyjne!E$4+AN306*zakresy_produkcyjne!F$4+AO306*zakresy_produkcyjne!G$4+AP306*zakresy_produkcyjne!H$4+AQ306*zakresy_produkcyjne!I$4+AR306*zakresy_produkcyjne!J$4+AS306*zakresy_produkcyjne!K$4+AT306*zakresy_produkcyjne!L$4</f>
        <v>40</v>
      </c>
      <c r="BK306" s="5">
        <f t="shared" si="55"/>
        <v>0</v>
      </c>
      <c r="BL306" s="5">
        <f t="shared" si="56"/>
        <v>0</v>
      </c>
      <c r="BM306" s="5">
        <f t="shared" si="57"/>
        <v>0</v>
      </c>
      <c r="BN306" s="5">
        <f t="shared" si="58"/>
        <v>0</v>
      </c>
      <c r="BO306" s="5">
        <f t="shared" si="59"/>
        <v>111</v>
      </c>
      <c r="BP306" s="5">
        <f t="shared" si="60"/>
        <v>0</v>
      </c>
      <c r="BQ306" s="5" t="b">
        <f>IF(T306&lt;&gt;"",POWER((#REF!*R306+#REF!)-T306,2))</f>
        <v>0</v>
      </c>
    </row>
    <row r="307" spans="1:69" ht="13.9" customHeight="1" x14ac:dyDescent="0.2">
      <c r="A307" s="153">
        <v>3.3</v>
      </c>
      <c r="B307" s="153">
        <v>2.5</v>
      </c>
      <c r="C307" s="153">
        <f t="shared" si="61"/>
        <v>4.1366666666666667</v>
      </c>
      <c r="D307" s="153">
        <v>0.21</v>
      </c>
      <c r="E307" s="153">
        <v>0.06</v>
      </c>
      <c r="F307" s="153">
        <v>1.6</v>
      </c>
      <c r="G307" s="153">
        <v>1.6</v>
      </c>
      <c r="H307" s="153">
        <v>0</v>
      </c>
      <c r="I307" s="153">
        <v>8.0000000000000002E-3</v>
      </c>
      <c r="J307" s="153">
        <v>0.01</v>
      </c>
      <c r="K307" s="153">
        <v>0</v>
      </c>
      <c r="L307" s="153">
        <v>0</v>
      </c>
      <c r="M307" s="153">
        <v>0</v>
      </c>
      <c r="N307" s="153">
        <v>0</v>
      </c>
      <c r="O307" s="153">
        <v>0</v>
      </c>
      <c r="P307" s="153">
        <v>850</v>
      </c>
      <c r="Q307" s="153">
        <v>180</v>
      </c>
      <c r="R307" s="153">
        <v>375</v>
      </c>
      <c r="S307" s="153">
        <v>300</v>
      </c>
      <c r="T307" s="154"/>
      <c r="U307" s="153"/>
      <c r="V307" s="153"/>
      <c r="W307" s="153"/>
      <c r="X307" s="153"/>
      <c r="Y307" s="153">
        <v>103</v>
      </c>
      <c r="Z307" s="153">
        <v>40</v>
      </c>
      <c r="AA307" s="153"/>
      <c r="AB307" s="153"/>
      <c r="AC307" s="153"/>
      <c r="AD307" s="153"/>
      <c r="AE307" s="153"/>
      <c r="AF307" s="153"/>
      <c r="AG307" s="5" t="b">
        <f t="shared" si="50"/>
        <v>0</v>
      </c>
      <c r="AH307" s="5">
        <v>25</v>
      </c>
      <c r="AI307" s="5">
        <f t="shared" si="51"/>
        <v>1</v>
      </c>
      <c r="AJ307" s="5" t="b">
        <f>AND(A307&gt;=zakresy_produkcyjne!B$2,A307&lt;=zakresy_produkcyjne!B$3)</f>
        <v>1</v>
      </c>
      <c r="AK307" s="5" t="b">
        <f>AND(B307&gt;=zakresy_produkcyjne!C$2,B307&lt;=zakresy_produkcyjne!C$3)</f>
        <v>1</v>
      </c>
      <c r="AL307" s="5" t="b">
        <f>AND(D307&gt;=zakresy_produkcyjne!D$2,D307&lt;=zakresy_produkcyjne!D$3)</f>
        <v>1</v>
      </c>
      <c r="AM307" s="5" t="b">
        <f>AND(E307&gt;=zakresy_produkcyjne!E$2,E307&lt;=zakresy_produkcyjne!E$3)</f>
        <v>1</v>
      </c>
      <c r="AN307" s="5" t="b">
        <f>AND(F307&gt;=zakresy_produkcyjne!F$2,F307&lt;=zakresy_produkcyjne!F$3)</f>
        <v>0</v>
      </c>
      <c r="AO307" s="5" t="b">
        <f>AND(G307&gt;=zakresy_produkcyjne!G$2,G307&lt;=zakresy_produkcyjne!G$3)</f>
        <v>1</v>
      </c>
      <c r="AP307" s="5" t="b">
        <f>AND(H307&gt;=zakresy_produkcyjne!H$2,H307&lt;=zakresy_produkcyjne!H$3)</f>
        <v>1</v>
      </c>
      <c r="AQ307" s="5" t="b">
        <f>AND(P307&gt;=zakresy_produkcyjne!I$2,P307&lt;=zakresy_produkcyjne!I$3)</f>
        <v>0</v>
      </c>
      <c r="AR307" s="5" t="b">
        <f>AND(Q307&gt;=zakresy_produkcyjne!J$2,Q307&lt;=zakresy_produkcyjne!J$3)</f>
        <v>1</v>
      </c>
      <c r="AS307" s="5" t="b">
        <f>AND(R307&gt;=zakresy_produkcyjne!K$2,R307&lt;=zakresy_produkcyjne!K$3)</f>
        <v>1</v>
      </c>
      <c r="AT307" s="5" t="b">
        <f>AND(S307&gt;=zakresy_produkcyjne!L$2,S307&lt;=zakresy_produkcyjne!L$3)</f>
        <v>0</v>
      </c>
      <c r="AU307" s="5" t="b">
        <f t="shared" si="52"/>
        <v>0</v>
      </c>
      <c r="AV307" s="5" t="b">
        <f t="shared" si="53"/>
        <v>0</v>
      </c>
      <c r="AW307" s="5" t="b">
        <f t="shared" si="54"/>
        <v>0</v>
      </c>
      <c r="AX307" s="5">
        <f>AJ307*zakresy_produkcyjne!B$4+AK307*zakresy_produkcyjne!C$4+AL307*zakresy_produkcyjne!D$4+AM307*zakresy_produkcyjne!E$4+AN307*zakresy_produkcyjne!F$4+AO307*zakresy_produkcyjne!G$4+AP307*zakresy_produkcyjne!H$4+AQ307*zakresy_produkcyjne!I$4+AR307*zakresy_produkcyjne!J$4+AS307*zakresy_produkcyjne!K$4+AT307*zakresy_produkcyjne!L$4</f>
        <v>40</v>
      </c>
      <c r="BK307" s="5">
        <f t="shared" si="55"/>
        <v>0</v>
      </c>
      <c r="BL307" s="5">
        <f t="shared" si="56"/>
        <v>0</v>
      </c>
      <c r="BM307" s="5">
        <f t="shared" si="57"/>
        <v>0</v>
      </c>
      <c r="BN307" s="5">
        <f t="shared" si="58"/>
        <v>0</v>
      </c>
      <c r="BO307" s="5">
        <f t="shared" si="59"/>
        <v>103</v>
      </c>
      <c r="BP307" s="5">
        <f t="shared" si="60"/>
        <v>0</v>
      </c>
      <c r="BQ307" s="5" t="b">
        <f>IF(T307&lt;&gt;"",POWER((#REF!*R307+#REF!)-T307,2))</f>
        <v>0</v>
      </c>
    </row>
    <row r="308" spans="1:69" ht="13.9" customHeight="1" x14ac:dyDescent="0.2">
      <c r="A308" s="153">
        <v>3.3</v>
      </c>
      <c r="B308" s="153">
        <v>2.5</v>
      </c>
      <c r="C308" s="153">
        <f t="shared" si="61"/>
        <v>4.1366666666666667</v>
      </c>
      <c r="D308" s="153">
        <v>0.21</v>
      </c>
      <c r="E308" s="153">
        <v>0.06</v>
      </c>
      <c r="F308" s="153">
        <v>1.6</v>
      </c>
      <c r="G308" s="153">
        <v>1.6</v>
      </c>
      <c r="H308" s="153">
        <v>0</v>
      </c>
      <c r="I308" s="153">
        <v>8.0000000000000002E-3</v>
      </c>
      <c r="J308" s="153">
        <v>0.01</v>
      </c>
      <c r="K308" s="153">
        <v>0</v>
      </c>
      <c r="L308" s="153">
        <v>0</v>
      </c>
      <c r="M308" s="153">
        <v>0</v>
      </c>
      <c r="N308" s="153">
        <v>0</v>
      </c>
      <c r="O308" s="153">
        <v>0</v>
      </c>
      <c r="P308" s="153">
        <v>850</v>
      </c>
      <c r="Q308" s="153">
        <v>180</v>
      </c>
      <c r="R308" s="153">
        <v>375</v>
      </c>
      <c r="S308" s="153">
        <v>360</v>
      </c>
      <c r="T308" s="154"/>
      <c r="U308" s="153"/>
      <c r="V308" s="153"/>
      <c r="W308" s="153"/>
      <c r="X308" s="153"/>
      <c r="Y308" s="153">
        <v>78</v>
      </c>
      <c r="Z308" s="153">
        <v>40</v>
      </c>
      <c r="AA308" s="153"/>
      <c r="AB308" s="153"/>
      <c r="AC308" s="153"/>
      <c r="AD308" s="153"/>
      <c r="AE308" s="153"/>
      <c r="AF308" s="153"/>
      <c r="AG308" s="5" t="b">
        <f t="shared" si="50"/>
        <v>0</v>
      </c>
      <c r="AH308" s="5">
        <v>25</v>
      </c>
      <c r="AI308" s="5">
        <f t="shared" si="51"/>
        <v>1</v>
      </c>
      <c r="AJ308" s="5" t="b">
        <f>AND(A308&gt;=zakresy_produkcyjne!B$2,A308&lt;=zakresy_produkcyjne!B$3)</f>
        <v>1</v>
      </c>
      <c r="AK308" s="5" t="b">
        <f>AND(B308&gt;=zakresy_produkcyjne!C$2,B308&lt;=zakresy_produkcyjne!C$3)</f>
        <v>1</v>
      </c>
      <c r="AL308" s="5" t="b">
        <f>AND(D308&gt;=zakresy_produkcyjne!D$2,D308&lt;=zakresy_produkcyjne!D$3)</f>
        <v>1</v>
      </c>
      <c r="AM308" s="5" t="b">
        <f>AND(E308&gt;=zakresy_produkcyjne!E$2,E308&lt;=zakresy_produkcyjne!E$3)</f>
        <v>1</v>
      </c>
      <c r="AN308" s="5" t="b">
        <f>AND(F308&gt;=zakresy_produkcyjne!F$2,F308&lt;=zakresy_produkcyjne!F$3)</f>
        <v>0</v>
      </c>
      <c r="AO308" s="5" t="b">
        <f>AND(G308&gt;=zakresy_produkcyjne!G$2,G308&lt;=zakresy_produkcyjne!G$3)</f>
        <v>1</v>
      </c>
      <c r="AP308" s="5" t="b">
        <f>AND(H308&gt;=zakresy_produkcyjne!H$2,H308&lt;=zakresy_produkcyjne!H$3)</f>
        <v>1</v>
      </c>
      <c r="AQ308" s="5" t="b">
        <f>AND(P308&gt;=zakresy_produkcyjne!I$2,P308&lt;=zakresy_produkcyjne!I$3)</f>
        <v>0</v>
      </c>
      <c r="AR308" s="5" t="b">
        <f>AND(Q308&gt;=zakresy_produkcyjne!J$2,Q308&lt;=zakresy_produkcyjne!J$3)</f>
        <v>1</v>
      </c>
      <c r="AS308" s="5" t="b">
        <f>AND(R308&gt;=zakresy_produkcyjne!K$2,R308&lt;=zakresy_produkcyjne!K$3)</f>
        <v>1</v>
      </c>
      <c r="AT308" s="5" t="b">
        <f>AND(S308&gt;=zakresy_produkcyjne!L$2,S308&lt;=zakresy_produkcyjne!L$3)</f>
        <v>0</v>
      </c>
      <c r="AU308" s="5" t="b">
        <f t="shared" si="52"/>
        <v>0</v>
      </c>
      <c r="AV308" s="5" t="b">
        <f t="shared" si="53"/>
        <v>0</v>
      </c>
      <c r="AW308" s="5" t="b">
        <f t="shared" si="54"/>
        <v>0</v>
      </c>
      <c r="AX308" s="5">
        <f>AJ308*zakresy_produkcyjne!B$4+AK308*zakresy_produkcyjne!C$4+AL308*zakresy_produkcyjne!D$4+AM308*zakresy_produkcyjne!E$4+AN308*zakresy_produkcyjne!F$4+AO308*zakresy_produkcyjne!G$4+AP308*zakresy_produkcyjne!H$4+AQ308*zakresy_produkcyjne!I$4+AR308*zakresy_produkcyjne!J$4+AS308*zakresy_produkcyjne!K$4+AT308*zakresy_produkcyjne!L$4</f>
        <v>40</v>
      </c>
      <c r="BK308" s="5">
        <f t="shared" si="55"/>
        <v>0</v>
      </c>
      <c r="BL308" s="5">
        <f t="shared" si="56"/>
        <v>0</v>
      </c>
      <c r="BM308" s="5">
        <f t="shared" si="57"/>
        <v>0</v>
      </c>
      <c r="BN308" s="5">
        <f t="shared" si="58"/>
        <v>0</v>
      </c>
      <c r="BO308" s="5">
        <f t="shared" si="59"/>
        <v>78</v>
      </c>
      <c r="BP308" s="5">
        <f t="shared" si="60"/>
        <v>0</v>
      </c>
      <c r="BQ308" s="5" t="b">
        <f>IF(T308&lt;&gt;"",POWER((#REF!*R308+#REF!)-T308,2))</f>
        <v>0</v>
      </c>
    </row>
    <row r="309" spans="1:69" ht="13.9" customHeight="1" x14ac:dyDescent="0.2">
      <c r="A309" s="153">
        <v>3.3</v>
      </c>
      <c r="B309" s="153">
        <v>2.5</v>
      </c>
      <c r="C309" s="153">
        <f t="shared" si="61"/>
        <v>4.1366666666666667</v>
      </c>
      <c r="D309" s="153">
        <v>0.21</v>
      </c>
      <c r="E309" s="153">
        <v>0.06</v>
      </c>
      <c r="F309" s="153">
        <v>1.6</v>
      </c>
      <c r="G309" s="153">
        <v>1.6</v>
      </c>
      <c r="H309" s="153">
        <v>0</v>
      </c>
      <c r="I309" s="153">
        <v>8.0000000000000002E-3</v>
      </c>
      <c r="J309" s="153">
        <v>0.01</v>
      </c>
      <c r="K309" s="153">
        <v>0</v>
      </c>
      <c r="L309" s="153">
        <v>0</v>
      </c>
      <c r="M309" s="153">
        <v>0</v>
      </c>
      <c r="N309" s="153">
        <v>0</v>
      </c>
      <c r="O309" s="153">
        <v>0</v>
      </c>
      <c r="P309" s="153">
        <v>850</v>
      </c>
      <c r="Q309" s="153">
        <v>180</v>
      </c>
      <c r="R309" s="153">
        <v>400</v>
      </c>
      <c r="S309" s="153">
        <v>30</v>
      </c>
      <c r="T309" s="154"/>
      <c r="U309" s="153"/>
      <c r="V309" s="153"/>
      <c r="W309" s="153"/>
      <c r="X309" s="153"/>
      <c r="Y309" s="153">
        <v>50</v>
      </c>
      <c r="Z309" s="153">
        <v>40</v>
      </c>
      <c r="AA309" s="153"/>
      <c r="AB309" s="153"/>
      <c r="AC309" s="153"/>
      <c r="AD309" s="153"/>
      <c r="AE309" s="153"/>
      <c r="AF309" s="153"/>
      <c r="AG309" s="5" t="b">
        <f t="shared" si="50"/>
        <v>0</v>
      </c>
      <c r="AH309" s="5">
        <v>25</v>
      </c>
      <c r="AI309" s="5">
        <f t="shared" si="51"/>
        <v>1</v>
      </c>
      <c r="AJ309" s="5" t="b">
        <f>AND(A309&gt;=zakresy_produkcyjne!B$2,A309&lt;=zakresy_produkcyjne!B$3)</f>
        <v>1</v>
      </c>
      <c r="AK309" s="5" t="b">
        <f>AND(B309&gt;=zakresy_produkcyjne!C$2,B309&lt;=zakresy_produkcyjne!C$3)</f>
        <v>1</v>
      </c>
      <c r="AL309" s="5" t="b">
        <f>AND(D309&gt;=zakresy_produkcyjne!D$2,D309&lt;=zakresy_produkcyjne!D$3)</f>
        <v>1</v>
      </c>
      <c r="AM309" s="5" t="b">
        <f>AND(E309&gt;=zakresy_produkcyjne!E$2,E309&lt;=zakresy_produkcyjne!E$3)</f>
        <v>1</v>
      </c>
      <c r="AN309" s="5" t="b">
        <f>AND(F309&gt;=zakresy_produkcyjne!F$2,F309&lt;=zakresy_produkcyjne!F$3)</f>
        <v>0</v>
      </c>
      <c r="AO309" s="5" t="b">
        <f>AND(G309&gt;=zakresy_produkcyjne!G$2,G309&lt;=zakresy_produkcyjne!G$3)</f>
        <v>1</v>
      </c>
      <c r="AP309" s="5" t="b">
        <f>AND(H309&gt;=zakresy_produkcyjne!H$2,H309&lt;=zakresy_produkcyjne!H$3)</f>
        <v>1</v>
      </c>
      <c r="AQ309" s="5" t="b">
        <f>AND(P309&gt;=zakresy_produkcyjne!I$2,P309&lt;=zakresy_produkcyjne!I$3)</f>
        <v>0</v>
      </c>
      <c r="AR309" s="5" t="b">
        <f>AND(Q309&gt;=zakresy_produkcyjne!J$2,Q309&lt;=zakresy_produkcyjne!J$3)</f>
        <v>1</v>
      </c>
      <c r="AS309" s="5" t="b">
        <f>AND(R309&gt;=zakresy_produkcyjne!K$2,R309&lt;=zakresy_produkcyjne!K$3)</f>
        <v>1</v>
      </c>
      <c r="AT309" s="5" t="b">
        <f>AND(S309&gt;=zakresy_produkcyjne!L$2,S309&lt;=zakresy_produkcyjne!L$3)</f>
        <v>1</v>
      </c>
      <c r="AU309" s="5" t="b">
        <f t="shared" si="52"/>
        <v>0</v>
      </c>
      <c r="AV309" s="5" t="b">
        <f t="shared" si="53"/>
        <v>0</v>
      </c>
      <c r="AW309" s="5" t="b">
        <f t="shared" si="54"/>
        <v>0</v>
      </c>
      <c r="AX309" s="5">
        <f>AJ309*zakresy_produkcyjne!B$4+AK309*zakresy_produkcyjne!C$4+AL309*zakresy_produkcyjne!D$4+AM309*zakresy_produkcyjne!E$4+AN309*zakresy_produkcyjne!F$4+AO309*zakresy_produkcyjne!G$4+AP309*zakresy_produkcyjne!H$4+AQ309*zakresy_produkcyjne!I$4+AR309*zakresy_produkcyjne!J$4+AS309*zakresy_produkcyjne!K$4+AT309*zakresy_produkcyjne!L$4</f>
        <v>50</v>
      </c>
      <c r="BK309" s="5">
        <f t="shared" si="55"/>
        <v>0</v>
      </c>
      <c r="BL309" s="5">
        <f t="shared" si="56"/>
        <v>0</v>
      </c>
      <c r="BM309" s="5">
        <f t="shared" si="57"/>
        <v>0</v>
      </c>
      <c r="BN309" s="5">
        <f t="shared" si="58"/>
        <v>0</v>
      </c>
      <c r="BO309" s="5">
        <f t="shared" si="59"/>
        <v>50</v>
      </c>
      <c r="BP309" s="5">
        <f t="shared" si="60"/>
        <v>0</v>
      </c>
      <c r="BQ309" s="5" t="b">
        <f>IF(T309&lt;&gt;"",POWER((#REF!*R309+#REF!)-T309,2))</f>
        <v>0</v>
      </c>
    </row>
    <row r="310" spans="1:69" ht="13.9" customHeight="1" x14ac:dyDescent="0.2">
      <c r="A310" s="153">
        <v>3.3</v>
      </c>
      <c r="B310" s="153">
        <v>2.5</v>
      </c>
      <c r="C310" s="153">
        <f t="shared" si="61"/>
        <v>4.1366666666666667</v>
      </c>
      <c r="D310" s="153">
        <v>0.21</v>
      </c>
      <c r="E310" s="153">
        <v>0.06</v>
      </c>
      <c r="F310" s="153">
        <v>1.6</v>
      </c>
      <c r="G310" s="153">
        <v>1.6</v>
      </c>
      <c r="H310" s="153">
        <v>0</v>
      </c>
      <c r="I310" s="153">
        <v>8.0000000000000002E-3</v>
      </c>
      <c r="J310" s="153">
        <v>0.01</v>
      </c>
      <c r="K310" s="153">
        <v>0</v>
      </c>
      <c r="L310" s="153">
        <v>0</v>
      </c>
      <c r="M310" s="153">
        <v>0</v>
      </c>
      <c r="N310" s="153">
        <v>0</v>
      </c>
      <c r="O310" s="153">
        <v>0</v>
      </c>
      <c r="P310" s="153">
        <v>850</v>
      </c>
      <c r="Q310" s="153">
        <v>180</v>
      </c>
      <c r="R310" s="153">
        <v>400</v>
      </c>
      <c r="S310" s="153">
        <v>60</v>
      </c>
      <c r="T310" s="154"/>
      <c r="U310" s="153"/>
      <c r="V310" s="153"/>
      <c r="W310" s="153"/>
      <c r="X310" s="153"/>
      <c r="Y310" s="153">
        <v>57</v>
      </c>
      <c r="Z310" s="153">
        <v>40</v>
      </c>
      <c r="AA310" s="153"/>
      <c r="AB310" s="153"/>
      <c r="AC310" s="153"/>
      <c r="AD310" s="153"/>
      <c r="AE310" s="153"/>
      <c r="AF310" s="153"/>
      <c r="AG310" s="5" t="b">
        <f t="shared" si="50"/>
        <v>0</v>
      </c>
      <c r="AH310" s="5">
        <v>25</v>
      </c>
      <c r="AI310" s="5">
        <f t="shared" si="51"/>
        <v>1</v>
      </c>
      <c r="AJ310" s="5" t="b">
        <f>AND(A310&gt;=zakresy_produkcyjne!B$2,A310&lt;=zakresy_produkcyjne!B$3)</f>
        <v>1</v>
      </c>
      <c r="AK310" s="5" t="b">
        <f>AND(B310&gt;=zakresy_produkcyjne!C$2,B310&lt;=zakresy_produkcyjne!C$3)</f>
        <v>1</v>
      </c>
      <c r="AL310" s="5" t="b">
        <f>AND(D310&gt;=zakresy_produkcyjne!D$2,D310&lt;=zakresy_produkcyjne!D$3)</f>
        <v>1</v>
      </c>
      <c r="AM310" s="5" t="b">
        <f>AND(E310&gt;=zakresy_produkcyjne!E$2,E310&lt;=zakresy_produkcyjne!E$3)</f>
        <v>1</v>
      </c>
      <c r="AN310" s="5" t="b">
        <f>AND(F310&gt;=zakresy_produkcyjne!F$2,F310&lt;=zakresy_produkcyjne!F$3)</f>
        <v>0</v>
      </c>
      <c r="AO310" s="5" t="b">
        <f>AND(G310&gt;=zakresy_produkcyjne!G$2,G310&lt;=zakresy_produkcyjne!G$3)</f>
        <v>1</v>
      </c>
      <c r="AP310" s="5" t="b">
        <f>AND(H310&gt;=zakresy_produkcyjne!H$2,H310&lt;=zakresy_produkcyjne!H$3)</f>
        <v>1</v>
      </c>
      <c r="AQ310" s="5" t="b">
        <f>AND(P310&gt;=zakresy_produkcyjne!I$2,P310&lt;=zakresy_produkcyjne!I$3)</f>
        <v>0</v>
      </c>
      <c r="AR310" s="5" t="b">
        <f>AND(Q310&gt;=zakresy_produkcyjne!J$2,Q310&lt;=zakresy_produkcyjne!J$3)</f>
        <v>1</v>
      </c>
      <c r="AS310" s="5" t="b">
        <f>AND(R310&gt;=zakresy_produkcyjne!K$2,R310&lt;=zakresy_produkcyjne!K$3)</f>
        <v>1</v>
      </c>
      <c r="AT310" s="5" t="b">
        <f>AND(S310&gt;=zakresy_produkcyjne!L$2,S310&lt;=zakresy_produkcyjne!L$3)</f>
        <v>1</v>
      </c>
      <c r="AU310" s="5" t="b">
        <f t="shared" si="52"/>
        <v>0</v>
      </c>
      <c r="AV310" s="5" t="b">
        <f t="shared" si="53"/>
        <v>0</v>
      </c>
      <c r="AW310" s="5" t="b">
        <f t="shared" si="54"/>
        <v>0</v>
      </c>
      <c r="AX310" s="5">
        <f>AJ310*zakresy_produkcyjne!B$4+AK310*zakresy_produkcyjne!C$4+AL310*zakresy_produkcyjne!D$4+AM310*zakresy_produkcyjne!E$4+AN310*zakresy_produkcyjne!F$4+AO310*zakresy_produkcyjne!G$4+AP310*zakresy_produkcyjne!H$4+AQ310*zakresy_produkcyjne!I$4+AR310*zakresy_produkcyjne!J$4+AS310*zakresy_produkcyjne!K$4+AT310*zakresy_produkcyjne!L$4</f>
        <v>50</v>
      </c>
      <c r="BK310" s="5">
        <f t="shared" si="55"/>
        <v>0</v>
      </c>
      <c r="BL310" s="5">
        <f t="shared" si="56"/>
        <v>0</v>
      </c>
      <c r="BM310" s="5">
        <f t="shared" si="57"/>
        <v>0</v>
      </c>
      <c r="BN310" s="5">
        <f t="shared" si="58"/>
        <v>0</v>
      </c>
      <c r="BO310" s="5">
        <f t="shared" si="59"/>
        <v>57</v>
      </c>
      <c r="BP310" s="5">
        <f t="shared" si="60"/>
        <v>0</v>
      </c>
      <c r="BQ310" s="5" t="b">
        <f>IF(T310&lt;&gt;"",POWER((#REF!*R310+#REF!)-T310,2))</f>
        <v>0</v>
      </c>
    </row>
    <row r="311" spans="1:69" ht="13.9" customHeight="1" x14ac:dyDescent="0.2">
      <c r="A311" s="153">
        <v>3.3</v>
      </c>
      <c r="B311" s="153">
        <v>2.5</v>
      </c>
      <c r="C311" s="153">
        <f t="shared" si="61"/>
        <v>4.1366666666666667</v>
      </c>
      <c r="D311" s="153">
        <v>0.21</v>
      </c>
      <c r="E311" s="153">
        <v>0.06</v>
      </c>
      <c r="F311" s="153">
        <v>1.6</v>
      </c>
      <c r="G311" s="153">
        <v>1.6</v>
      </c>
      <c r="H311" s="153">
        <v>0</v>
      </c>
      <c r="I311" s="153">
        <v>8.0000000000000002E-3</v>
      </c>
      <c r="J311" s="153">
        <v>0.01</v>
      </c>
      <c r="K311" s="153">
        <v>0</v>
      </c>
      <c r="L311" s="153">
        <v>0</v>
      </c>
      <c r="M311" s="153">
        <v>0</v>
      </c>
      <c r="N311" s="153">
        <v>0</v>
      </c>
      <c r="O311" s="153">
        <v>0</v>
      </c>
      <c r="P311" s="153">
        <v>850</v>
      </c>
      <c r="Q311" s="153">
        <v>180</v>
      </c>
      <c r="R311" s="153">
        <v>400</v>
      </c>
      <c r="S311" s="153">
        <v>120</v>
      </c>
      <c r="T311" s="154"/>
      <c r="U311" s="153"/>
      <c r="V311" s="153"/>
      <c r="W311" s="153"/>
      <c r="X311" s="153"/>
      <c r="Y311" s="153">
        <v>61.5</v>
      </c>
      <c r="Z311" s="153">
        <v>40</v>
      </c>
      <c r="AA311" s="153"/>
      <c r="AB311" s="153"/>
      <c r="AC311" s="153"/>
      <c r="AD311" s="153"/>
      <c r="AE311" s="153"/>
      <c r="AF311" s="153"/>
      <c r="AG311" s="5" t="b">
        <f t="shared" si="50"/>
        <v>0</v>
      </c>
      <c r="AH311" s="5">
        <v>25</v>
      </c>
      <c r="AI311" s="5">
        <f t="shared" si="51"/>
        <v>1</v>
      </c>
      <c r="AJ311" s="5" t="b">
        <f>AND(A311&gt;=zakresy_produkcyjne!B$2,A311&lt;=zakresy_produkcyjne!B$3)</f>
        <v>1</v>
      </c>
      <c r="AK311" s="5" t="b">
        <f>AND(B311&gt;=zakresy_produkcyjne!C$2,B311&lt;=zakresy_produkcyjne!C$3)</f>
        <v>1</v>
      </c>
      <c r="AL311" s="5" t="b">
        <f>AND(D311&gt;=zakresy_produkcyjne!D$2,D311&lt;=zakresy_produkcyjne!D$3)</f>
        <v>1</v>
      </c>
      <c r="AM311" s="5" t="b">
        <f>AND(E311&gt;=zakresy_produkcyjne!E$2,E311&lt;=zakresy_produkcyjne!E$3)</f>
        <v>1</v>
      </c>
      <c r="AN311" s="5" t="b">
        <f>AND(F311&gt;=zakresy_produkcyjne!F$2,F311&lt;=zakresy_produkcyjne!F$3)</f>
        <v>0</v>
      </c>
      <c r="AO311" s="5" t="b">
        <f>AND(G311&gt;=zakresy_produkcyjne!G$2,G311&lt;=zakresy_produkcyjne!G$3)</f>
        <v>1</v>
      </c>
      <c r="AP311" s="5" t="b">
        <f>AND(H311&gt;=zakresy_produkcyjne!H$2,H311&lt;=zakresy_produkcyjne!H$3)</f>
        <v>1</v>
      </c>
      <c r="AQ311" s="5" t="b">
        <f>AND(P311&gt;=zakresy_produkcyjne!I$2,P311&lt;=zakresy_produkcyjne!I$3)</f>
        <v>0</v>
      </c>
      <c r="AR311" s="5" t="b">
        <f>AND(Q311&gt;=zakresy_produkcyjne!J$2,Q311&lt;=zakresy_produkcyjne!J$3)</f>
        <v>1</v>
      </c>
      <c r="AS311" s="5" t="b">
        <f>AND(R311&gt;=zakresy_produkcyjne!K$2,R311&lt;=zakresy_produkcyjne!K$3)</f>
        <v>1</v>
      </c>
      <c r="AT311" s="5" t="b">
        <f>AND(S311&gt;=zakresy_produkcyjne!L$2,S311&lt;=zakresy_produkcyjne!L$3)</f>
        <v>1</v>
      </c>
      <c r="AU311" s="5" t="b">
        <f t="shared" si="52"/>
        <v>0</v>
      </c>
      <c r="AV311" s="5" t="b">
        <f t="shared" si="53"/>
        <v>0</v>
      </c>
      <c r="AW311" s="5" t="b">
        <f t="shared" si="54"/>
        <v>0</v>
      </c>
      <c r="AX311" s="5">
        <f>AJ311*zakresy_produkcyjne!B$4+AK311*zakresy_produkcyjne!C$4+AL311*zakresy_produkcyjne!D$4+AM311*zakresy_produkcyjne!E$4+AN311*zakresy_produkcyjne!F$4+AO311*zakresy_produkcyjne!G$4+AP311*zakresy_produkcyjne!H$4+AQ311*zakresy_produkcyjne!I$4+AR311*zakresy_produkcyjne!J$4+AS311*zakresy_produkcyjne!K$4+AT311*zakresy_produkcyjne!L$4</f>
        <v>50</v>
      </c>
      <c r="BK311" s="5">
        <f t="shared" si="55"/>
        <v>0</v>
      </c>
      <c r="BL311" s="5">
        <f t="shared" si="56"/>
        <v>0</v>
      </c>
      <c r="BM311" s="5">
        <f t="shared" si="57"/>
        <v>0</v>
      </c>
      <c r="BN311" s="5">
        <f t="shared" si="58"/>
        <v>0</v>
      </c>
      <c r="BO311" s="5">
        <f t="shared" si="59"/>
        <v>61.5</v>
      </c>
      <c r="BP311" s="5">
        <f t="shared" si="60"/>
        <v>0</v>
      </c>
      <c r="BQ311" s="5" t="b">
        <f>IF(T311&lt;&gt;"",POWER((#REF!*R311+#REF!)-T311,2))</f>
        <v>0</v>
      </c>
    </row>
    <row r="312" spans="1:69" ht="13.9" customHeight="1" x14ac:dyDescent="0.2">
      <c r="A312" s="153">
        <v>3.3</v>
      </c>
      <c r="B312" s="153">
        <v>2.5</v>
      </c>
      <c r="C312" s="153">
        <f t="shared" si="61"/>
        <v>4.1366666666666667</v>
      </c>
      <c r="D312" s="153">
        <v>0.21</v>
      </c>
      <c r="E312" s="153">
        <v>0.06</v>
      </c>
      <c r="F312" s="153">
        <v>1.6</v>
      </c>
      <c r="G312" s="153">
        <v>1.6</v>
      </c>
      <c r="H312" s="153">
        <v>0</v>
      </c>
      <c r="I312" s="153">
        <v>8.0000000000000002E-3</v>
      </c>
      <c r="J312" s="153">
        <v>0.01</v>
      </c>
      <c r="K312" s="153">
        <v>0</v>
      </c>
      <c r="L312" s="153">
        <v>0</v>
      </c>
      <c r="M312" s="153">
        <v>0</v>
      </c>
      <c r="N312" s="153">
        <v>0</v>
      </c>
      <c r="O312" s="153">
        <v>0</v>
      </c>
      <c r="P312" s="153">
        <v>850</v>
      </c>
      <c r="Q312" s="153">
        <v>180</v>
      </c>
      <c r="R312" s="153">
        <v>400</v>
      </c>
      <c r="S312" s="153">
        <v>180</v>
      </c>
      <c r="T312" s="154"/>
      <c r="U312" s="153"/>
      <c r="V312" s="153"/>
      <c r="W312" s="153"/>
      <c r="X312" s="153"/>
      <c r="Y312" s="153">
        <v>75</v>
      </c>
      <c r="Z312" s="153">
        <v>40</v>
      </c>
      <c r="AA312" s="153"/>
      <c r="AB312" s="153"/>
      <c r="AC312" s="153"/>
      <c r="AD312" s="153"/>
      <c r="AE312" s="153"/>
      <c r="AF312" s="153"/>
      <c r="AG312" s="5" t="b">
        <f t="shared" si="50"/>
        <v>0</v>
      </c>
      <c r="AH312" s="5">
        <v>25</v>
      </c>
      <c r="AI312" s="5">
        <f t="shared" si="51"/>
        <v>1</v>
      </c>
      <c r="AJ312" s="5" t="b">
        <f>AND(A312&gt;=zakresy_produkcyjne!B$2,A312&lt;=zakresy_produkcyjne!B$3)</f>
        <v>1</v>
      </c>
      <c r="AK312" s="5" t="b">
        <f>AND(B312&gt;=zakresy_produkcyjne!C$2,B312&lt;=zakresy_produkcyjne!C$3)</f>
        <v>1</v>
      </c>
      <c r="AL312" s="5" t="b">
        <f>AND(D312&gt;=zakresy_produkcyjne!D$2,D312&lt;=zakresy_produkcyjne!D$3)</f>
        <v>1</v>
      </c>
      <c r="AM312" s="5" t="b">
        <f>AND(E312&gt;=zakresy_produkcyjne!E$2,E312&lt;=zakresy_produkcyjne!E$3)</f>
        <v>1</v>
      </c>
      <c r="AN312" s="5" t="b">
        <f>AND(F312&gt;=zakresy_produkcyjne!F$2,F312&lt;=zakresy_produkcyjne!F$3)</f>
        <v>0</v>
      </c>
      <c r="AO312" s="5" t="b">
        <f>AND(G312&gt;=zakresy_produkcyjne!G$2,G312&lt;=zakresy_produkcyjne!G$3)</f>
        <v>1</v>
      </c>
      <c r="AP312" s="5" t="b">
        <f>AND(H312&gt;=zakresy_produkcyjne!H$2,H312&lt;=zakresy_produkcyjne!H$3)</f>
        <v>1</v>
      </c>
      <c r="AQ312" s="5" t="b">
        <f>AND(P312&gt;=zakresy_produkcyjne!I$2,P312&lt;=zakresy_produkcyjne!I$3)</f>
        <v>0</v>
      </c>
      <c r="AR312" s="5" t="b">
        <f>AND(Q312&gt;=zakresy_produkcyjne!J$2,Q312&lt;=zakresy_produkcyjne!J$3)</f>
        <v>1</v>
      </c>
      <c r="AS312" s="5" t="b">
        <f>AND(R312&gt;=zakresy_produkcyjne!K$2,R312&lt;=zakresy_produkcyjne!K$3)</f>
        <v>1</v>
      </c>
      <c r="AT312" s="5" t="b">
        <f>AND(S312&gt;=zakresy_produkcyjne!L$2,S312&lt;=zakresy_produkcyjne!L$3)</f>
        <v>1</v>
      </c>
      <c r="AU312" s="5" t="b">
        <f t="shared" si="52"/>
        <v>0</v>
      </c>
      <c r="AV312" s="5" t="b">
        <f t="shared" si="53"/>
        <v>0</v>
      </c>
      <c r="AW312" s="5" t="b">
        <f t="shared" si="54"/>
        <v>0</v>
      </c>
      <c r="AX312" s="5">
        <f>AJ312*zakresy_produkcyjne!B$4+AK312*zakresy_produkcyjne!C$4+AL312*zakresy_produkcyjne!D$4+AM312*zakresy_produkcyjne!E$4+AN312*zakresy_produkcyjne!F$4+AO312*zakresy_produkcyjne!G$4+AP312*zakresy_produkcyjne!H$4+AQ312*zakresy_produkcyjne!I$4+AR312*zakresy_produkcyjne!J$4+AS312*zakresy_produkcyjne!K$4+AT312*zakresy_produkcyjne!L$4</f>
        <v>50</v>
      </c>
      <c r="BK312" s="5">
        <f t="shared" si="55"/>
        <v>0</v>
      </c>
      <c r="BL312" s="5">
        <f t="shared" si="56"/>
        <v>0</v>
      </c>
      <c r="BM312" s="5">
        <f t="shared" si="57"/>
        <v>0</v>
      </c>
      <c r="BN312" s="5">
        <f t="shared" si="58"/>
        <v>0</v>
      </c>
      <c r="BO312" s="5">
        <f t="shared" si="59"/>
        <v>75</v>
      </c>
      <c r="BP312" s="5">
        <f t="shared" si="60"/>
        <v>0</v>
      </c>
      <c r="BQ312" s="5" t="b">
        <f>IF(T312&lt;&gt;"",POWER((#REF!*R312+#REF!)-T312,2))</f>
        <v>0</v>
      </c>
    </row>
    <row r="313" spans="1:69" ht="13.9" customHeight="1" x14ac:dyDescent="0.2">
      <c r="A313" s="153">
        <v>3.3</v>
      </c>
      <c r="B313" s="153">
        <v>2.5</v>
      </c>
      <c r="C313" s="153">
        <f t="shared" si="61"/>
        <v>4.1366666666666667</v>
      </c>
      <c r="D313" s="153">
        <v>0.21</v>
      </c>
      <c r="E313" s="153">
        <v>0.06</v>
      </c>
      <c r="F313" s="153">
        <v>1.6</v>
      </c>
      <c r="G313" s="153">
        <v>1.6</v>
      </c>
      <c r="H313" s="153">
        <v>0</v>
      </c>
      <c r="I313" s="153">
        <v>8.0000000000000002E-3</v>
      </c>
      <c r="J313" s="153">
        <v>0.01</v>
      </c>
      <c r="K313" s="153">
        <v>0</v>
      </c>
      <c r="L313" s="153">
        <v>0</v>
      </c>
      <c r="M313" s="153">
        <v>0</v>
      </c>
      <c r="N313" s="153">
        <v>0</v>
      </c>
      <c r="O313" s="153">
        <v>0</v>
      </c>
      <c r="P313" s="153">
        <v>850</v>
      </c>
      <c r="Q313" s="153">
        <v>180</v>
      </c>
      <c r="R313" s="153">
        <v>400</v>
      </c>
      <c r="S313" s="153">
        <v>240</v>
      </c>
      <c r="T313" s="154"/>
      <c r="U313" s="153"/>
      <c r="V313" s="153"/>
      <c r="W313" s="153"/>
      <c r="X313" s="153"/>
      <c r="Y313" s="153">
        <v>86</v>
      </c>
      <c r="Z313" s="153">
        <v>40</v>
      </c>
      <c r="AA313" s="153"/>
      <c r="AB313" s="153"/>
      <c r="AC313" s="153"/>
      <c r="AD313" s="153"/>
      <c r="AE313" s="153"/>
      <c r="AF313" s="153"/>
      <c r="AG313" s="5" t="b">
        <f t="shared" si="50"/>
        <v>0</v>
      </c>
      <c r="AH313" s="5">
        <v>25</v>
      </c>
      <c r="AI313" s="5">
        <f t="shared" si="51"/>
        <v>1</v>
      </c>
      <c r="AJ313" s="5" t="b">
        <f>AND(A313&gt;=zakresy_produkcyjne!B$2,A313&lt;=zakresy_produkcyjne!B$3)</f>
        <v>1</v>
      </c>
      <c r="AK313" s="5" t="b">
        <f>AND(B313&gt;=zakresy_produkcyjne!C$2,B313&lt;=zakresy_produkcyjne!C$3)</f>
        <v>1</v>
      </c>
      <c r="AL313" s="5" t="b">
        <f>AND(D313&gt;=zakresy_produkcyjne!D$2,D313&lt;=zakresy_produkcyjne!D$3)</f>
        <v>1</v>
      </c>
      <c r="AM313" s="5" t="b">
        <f>AND(E313&gt;=zakresy_produkcyjne!E$2,E313&lt;=zakresy_produkcyjne!E$3)</f>
        <v>1</v>
      </c>
      <c r="AN313" s="5" t="b">
        <f>AND(F313&gt;=zakresy_produkcyjne!F$2,F313&lt;=zakresy_produkcyjne!F$3)</f>
        <v>0</v>
      </c>
      <c r="AO313" s="5" t="b">
        <f>AND(G313&gt;=zakresy_produkcyjne!G$2,G313&lt;=zakresy_produkcyjne!G$3)</f>
        <v>1</v>
      </c>
      <c r="AP313" s="5" t="b">
        <f>AND(H313&gt;=zakresy_produkcyjne!H$2,H313&lt;=zakresy_produkcyjne!H$3)</f>
        <v>1</v>
      </c>
      <c r="AQ313" s="5" t="b">
        <f>AND(P313&gt;=zakresy_produkcyjne!I$2,P313&lt;=zakresy_produkcyjne!I$3)</f>
        <v>0</v>
      </c>
      <c r="AR313" s="5" t="b">
        <f>AND(Q313&gt;=zakresy_produkcyjne!J$2,Q313&lt;=zakresy_produkcyjne!J$3)</f>
        <v>1</v>
      </c>
      <c r="AS313" s="5" t="b">
        <f>AND(R313&gt;=zakresy_produkcyjne!K$2,R313&lt;=zakresy_produkcyjne!K$3)</f>
        <v>1</v>
      </c>
      <c r="AT313" s="5" t="b">
        <f>AND(S313&gt;=zakresy_produkcyjne!L$2,S313&lt;=zakresy_produkcyjne!L$3)</f>
        <v>0</v>
      </c>
      <c r="AU313" s="5" t="b">
        <f t="shared" si="52"/>
        <v>0</v>
      </c>
      <c r="AV313" s="5" t="b">
        <f t="shared" si="53"/>
        <v>0</v>
      </c>
      <c r="AW313" s="5" t="b">
        <f t="shared" si="54"/>
        <v>0</v>
      </c>
      <c r="AX313" s="5">
        <f>AJ313*zakresy_produkcyjne!B$4+AK313*zakresy_produkcyjne!C$4+AL313*zakresy_produkcyjne!D$4+AM313*zakresy_produkcyjne!E$4+AN313*zakresy_produkcyjne!F$4+AO313*zakresy_produkcyjne!G$4+AP313*zakresy_produkcyjne!H$4+AQ313*zakresy_produkcyjne!I$4+AR313*zakresy_produkcyjne!J$4+AS313*zakresy_produkcyjne!K$4+AT313*zakresy_produkcyjne!L$4</f>
        <v>40</v>
      </c>
      <c r="BK313" s="5">
        <f t="shared" si="55"/>
        <v>0</v>
      </c>
      <c r="BL313" s="5">
        <f t="shared" si="56"/>
        <v>0</v>
      </c>
      <c r="BM313" s="5">
        <f t="shared" si="57"/>
        <v>0</v>
      </c>
      <c r="BN313" s="5">
        <f t="shared" si="58"/>
        <v>0</v>
      </c>
      <c r="BO313" s="5">
        <f t="shared" si="59"/>
        <v>86</v>
      </c>
      <c r="BP313" s="5">
        <f t="shared" si="60"/>
        <v>0</v>
      </c>
      <c r="BQ313" s="5" t="b">
        <f>IF(T313&lt;&gt;"",POWER((#REF!*R313+#REF!)-T313,2))</f>
        <v>0</v>
      </c>
    </row>
    <row r="314" spans="1:69" ht="13.9" customHeight="1" x14ac:dyDescent="0.2">
      <c r="A314" s="153">
        <v>3.3</v>
      </c>
      <c r="B314" s="153">
        <v>2.5</v>
      </c>
      <c r="C314" s="153">
        <f t="shared" si="61"/>
        <v>4.1366666666666667</v>
      </c>
      <c r="D314" s="153">
        <v>0.21</v>
      </c>
      <c r="E314" s="153">
        <v>0.06</v>
      </c>
      <c r="F314" s="153">
        <v>1.6</v>
      </c>
      <c r="G314" s="153">
        <v>1.6</v>
      </c>
      <c r="H314" s="153">
        <v>0</v>
      </c>
      <c r="I314" s="153">
        <v>8.0000000000000002E-3</v>
      </c>
      <c r="J314" s="153">
        <v>0.01</v>
      </c>
      <c r="K314" s="153">
        <v>0</v>
      </c>
      <c r="L314" s="153">
        <v>0</v>
      </c>
      <c r="M314" s="153">
        <v>0</v>
      </c>
      <c r="N314" s="153">
        <v>0</v>
      </c>
      <c r="O314" s="153">
        <v>0</v>
      </c>
      <c r="P314" s="153">
        <v>850</v>
      </c>
      <c r="Q314" s="153">
        <v>180</v>
      </c>
      <c r="R314" s="153">
        <v>400</v>
      </c>
      <c r="S314" s="153">
        <v>300</v>
      </c>
      <c r="T314" s="154"/>
      <c r="U314" s="153"/>
      <c r="V314" s="153"/>
      <c r="W314" s="153"/>
      <c r="X314" s="153"/>
      <c r="Y314" s="153">
        <v>93.5</v>
      </c>
      <c r="Z314" s="153">
        <v>40</v>
      </c>
      <c r="AA314" s="153"/>
      <c r="AB314" s="153"/>
      <c r="AC314" s="153"/>
      <c r="AD314" s="153"/>
      <c r="AE314" s="153"/>
      <c r="AF314" s="153"/>
      <c r="AG314" s="5" t="b">
        <f t="shared" si="50"/>
        <v>0</v>
      </c>
      <c r="AH314" s="5">
        <v>25</v>
      </c>
      <c r="AI314" s="5">
        <f t="shared" si="51"/>
        <v>1</v>
      </c>
      <c r="AJ314" s="5" t="b">
        <f>AND(A314&gt;=zakresy_produkcyjne!B$2,A314&lt;=zakresy_produkcyjne!B$3)</f>
        <v>1</v>
      </c>
      <c r="AK314" s="5" t="b">
        <f>AND(B314&gt;=zakresy_produkcyjne!C$2,B314&lt;=zakresy_produkcyjne!C$3)</f>
        <v>1</v>
      </c>
      <c r="AL314" s="5" t="b">
        <f>AND(D314&gt;=zakresy_produkcyjne!D$2,D314&lt;=zakresy_produkcyjne!D$3)</f>
        <v>1</v>
      </c>
      <c r="AM314" s="5" t="b">
        <f>AND(E314&gt;=zakresy_produkcyjne!E$2,E314&lt;=zakresy_produkcyjne!E$3)</f>
        <v>1</v>
      </c>
      <c r="AN314" s="5" t="b">
        <f>AND(F314&gt;=zakresy_produkcyjne!F$2,F314&lt;=zakresy_produkcyjne!F$3)</f>
        <v>0</v>
      </c>
      <c r="AO314" s="5" t="b">
        <f>AND(G314&gt;=zakresy_produkcyjne!G$2,G314&lt;=zakresy_produkcyjne!G$3)</f>
        <v>1</v>
      </c>
      <c r="AP314" s="5" t="b">
        <f>AND(H314&gt;=zakresy_produkcyjne!H$2,H314&lt;=zakresy_produkcyjne!H$3)</f>
        <v>1</v>
      </c>
      <c r="AQ314" s="5" t="b">
        <f>AND(P314&gt;=zakresy_produkcyjne!I$2,P314&lt;=zakresy_produkcyjne!I$3)</f>
        <v>0</v>
      </c>
      <c r="AR314" s="5" t="b">
        <f>AND(Q314&gt;=zakresy_produkcyjne!J$2,Q314&lt;=zakresy_produkcyjne!J$3)</f>
        <v>1</v>
      </c>
      <c r="AS314" s="5" t="b">
        <f>AND(R314&gt;=zakresy_produkcyjne!K$2,R314&lt;=zakresy_produkcyjne!K$3)</f>
        <v>1</v>
      </c>
      <c r="AT314" s="5" t="b">
        <f>AND(S314&gt;=zakresy_produkcyjne!L$2,S314&lt;=zakresy_produkcyjne!L$3)</f>
        <v>0</v>
      </c>
      <c r="AU314" s="5" t="b">
        <f t="shared" si="52"/>
        <v>0</v>
      </c>
      <c r="AV314" s="5" t="b">
        <f t="shared" si="53"/>
        <v>0</v>
      </c>
      <c r="AW314" s="5" t="b">
        <f t="shared" si="54"/>
        <v>0</v>
      </c>
      <c r="AX314" s="5">
        <f>AJ314*zakresy_produkcyjne!B$4+AK314*zakresy_produkcyjne!C$4+AL314*zakresy_produkcyjne!D$4+AM314*zakresy_produkcyjne!E$4+AN314*zakresy_produkcyjne!F$4+AO314*zakresy_produkcyjne!G$4+AP314*zakresy_produkcyjne!H$4+AQ314*zakresy_produkcyjne!I$4+AR314*zakresy_produkcyjne!J$4+AS314*zakresy_produkcyjne!K$4+AT314*zakresy_produkcyjne!L$4</f>
        <v>40</v>
      </c>
      <c r="BK314" s="5">
        <f t="shared" si="55"/>
        <v>0</v>
      </c>
      <c r="BL314" s="5">
        <f t="shared" si="56"/>
        <v>0</v>
      </c>
      <c r="BM314" s="5">
        <f t="shared" si="57"/>
        <v>0</v>
      </c>
      <c r="BN314" s="5">
        <f t="shared" si="58"/>
        <v>0</v>
      </c>
      <c r="BO314" s="5">
        <f t="shared" si="59"/>
        <v>93.5</v>
      </c>
      <c r="BP314" s="5">
        <f t="shared" si="60"/>
        <v>0</v>
      </c>
      <c r="BQ314" s="5" t="b">
        <f>IF(T314&lt;&gt;"",POWER((#REF!*R314+#REF!)-T314,2))</f>
        <v>0</v>
      </c>
    </row>
    <row r="315" spans="1:69" ht="13.9" customHeight="1" x14ac:dyDescent="0.2">
      <c r="A315" s="153">
        <v>3.3</v>
      </c>
      <c r="B315" s="153">
        <v>2.5</v>
      </c>
      <c r="C315" s="153">
        <f t="shared" si="61"/>
        <v>4.1366666666666667</v>
      </c>
      <c r="D315" s="153">
        <v>0.21</v>
      </c>
      <c r="E315" s="153">
        <v>0.06</v>
      </c>
      <c r="F315" s="153">
        <v>1.6</v>
      </c>
      <c r="G315" s="153">
        <v>1.6</v>
      </c>
      <c r="H315" s="153">
        <v>0</v>
      </c>
      <c r="I315" s="153">
        <v>8.0000000000000002E-3</v>
      </c>
      <c r="J315" s="153">
        <v>0.01</v>
      </c>
      <c r="K315" s="153">
        <v>0</v>
      </c>
      <c r="L315" s="153">
        <v>0</v>
      </c>
      <c r="M315" s="153">
        <v>0</v>
      </c>
      <c r="N315" s="153">
        <v>0</v>
      </c>
      <c r="O315" s="153">
        <v>0</v>
      </c>
      <c r="P315" s="153">
        <v>850</v>
      </c>
      <c r="Q315" s="153">
        <v>180</v>
      </c>
      <c r="R315" s="153">
        <v>400</v>
      </c>
      <c r="S315" s="153">
        <v>360</v>
      </c>
      <c r="T315" s="154"/>
      <c r="U315" s="153"/>
      <c r="V315" s="153"/>
      <c r="W315" s="153"/>
      <c r="X315" s="153"/>
      <c r="Y315" s="153">
        <v>96</v>
      </c>
      <c r="Z315" s="153">
        <v>40</v>
      </c>
      <c r="AA315" s="153"/>
      <c r="AB315" s="153"/>
      <c r="AC315" s="153"/>
      <c r="AD315" s="153"/>
      <c r="AE315" s="153"/>
      <c r="AF315" s="153"/>
      <c r="AG315" s="5" t="b">
        <f t="shared" si="50"/>
        <v>0</v>
      </c>
      <c r="AH315" s="5">
        <v>25</v>
      </c>
      <c r="AI315" s="5">
        <f t="shared" si="51"/>
        <v>1</v>
      </c>
      <c r="AJ315" s="5" t="b">
        <f>AND(A315&gt;=zakresy_produkcyjne!B$2,A315&lt;=zakresy_produkcyjne!B$3)</f>
        <v>1</v>
      </c>
      <c r="AK315" s="5" t="b">
        <f>AND(B315&gt;=zakresy_produkcyjne!C$2,B315&lt;=zakresy_produkcyjne!C$3)</f>
        <v>1</v>
      </c>
      <c r="AL315" s="5" t="b">
        <f>AND(D315&gt;=zakresy_produkcyjne!D$2,D315&lt;=zakresy_produkcyjne!D$3)</f>
        <v>1</v>
      </c>
      <c r="AM315" s="5" t="b">
        <f>AND(E315&gt;=zakresy_produkcyjne!E$2,E315&lt;=zakresy_produkcyjne!E$3)</f>
        <v>1</v>
      </c>
      <c r="AN315" s="5" t="b">
        <f>AND(F315&gt;=zakresy_produkcyjne!F$2,F315&lt;=zakresy_produkcyjne!F$3)</f>
        <v>0</v>
      </c>
      <c r="AO315" s="5" t="b">
        <f>AND(G315&gt;=zakresy_produkcyjne!G$2,G315&lt;=zakresy_produkcyjne!G$3)</f>
        <v>1</v>
      </c>
      <c r="AP315" s="5" t="b">
        <f>AND(H315&gt;=zakresy_produkcyjne!H$2,H315&lt;=zakresy_produkcyjne!H$3)</f>
        <v>1</v>
      </c>
      <c r="AQ315" s="5" t="b">
        <f>AND(P315&gt;=zakresy_produkcyjne!I$2,P315&lt;=zakresy_produkcyjne!I$3)</f>
        <v>0</v>
      </c>
      <c r="AR315" s="5" t="b">
        <f>AND(Q315&gt;=zakresy_produkcyjne!J$2,Q315&lt;=zakresy_produkcyjne!J$3)</f>
        <v>1</v>
      </c>
      <c r="AS315" s="5" t="b">
        <f>AND(R315&gt;=zakresy_produkcyjne!K$2,R315&lt;=zakresy_produkcyjne!K$3)</f>
        <v>1</v>
      </c>
      <c r="AT315" s="5" t="b">
        <f>AND(S315&gt;=zakresy_produkcyjne!L$2,S315&lt;=zakresy_produkcyjne!L$3)</f>
        <v>0</v>
      </c>
      <c r="AU315" s="5" t="b">
        <f t="shared" si="52"/>
        <v>0</v>
      </c>
      <c r="AV315" s="5" t="b">
        <f t="shared" si="53"/>
        <v>0</v>
      </c>
      <c r="AW315" s="5" t="b">
        <f t="shared" si="54"/>
        <v>0</v>
      </c>
      <c r="AX315" s="5">
        <f>AJ315*zakresy_produkcyjne!B$4+AK315*zakresy_produkcyjne!C$4+AL315*zakresy_produkcyjne!D$4+AM315*zakresy_produkcyjne!E$4+AN315*zakresy_produkcyjne!F$4+AO315*zakresy_produkcyjne!G$4+AP315*zakresy_produkcyjne!H$4+AQ315*zakresy_produkcyjne!I$4+AR315*zakresy_produkcyjne!J$4+AS315*zakresy_produkcyjne!K$4+AT315*zakresy_produkcyjne!L$4</f>
        <v>40</v>
      </c>
      <c r="BK315" s="5">
        <f t="shared" si="55"/>
        <v>0</v>
      </c>
      <c r="BL315" s="5">
        <f t="shared" si="56"/>
        <v>0</v>
      </c>
      <c r="BM315" s="5">
        <f t="shared" si="57"/>
        <v>0</v>
      </c>
      <c r="BN315" s="5">
        <f t="shared" si="58"/>
        <v>0</v>
      </c>
      <c r="BO315" s="5">
        <f t="shared" si="59"/>
        <v>96</v>
      </c>
      <c r="BP315" s="5">
        <f t="shared" si="60"/>
        <v>0</v>
      </c>
      <c r="BQ315" s="5" t="b">
        <f>IF(T315&lt;&gt;"",POWER((#REF!*R315+#REF!)-T315,2))</f>
        <v>0</v>
      </c>
    </row>
    <row r="316" spans="1:69" ht="13.9" customHeight="1" x14ac:dyDescent="0.2">
      <c r="A316" s="153">
        <v>3.3</v>
      </c>
      <c r="B316" s="153">
        <v>2.5</v>
      </c>
      <c r="C316" s="153">
        <f t="shared" si="61"/>
        <v>4.1366666666666667</v>
      </c>
      <c r="D316" s="153">
        <v>0.21</v>
      </c>
      <c r="E316" s="153">
        <v>0.06</v>
      </c>
      <c r="F316" s="153">
        <v>1.6</v>
      </c>
      <c r="G316" s="153">
        <v>1.6</v>
      </c>
      <c r="H316" s="153">
        <v>0</v>
      </c>
      <c r="I316" s="153">
        <v>8.0000000000000002E-3</v>
      </c>
      <c r="J316" s="153">
        <v>0.01</v>
      </c>
      <c r="K316" s="153">
        <v>0</v>
      </c>
      <c r="L316" s="153">
        <v>0</v>
      </c>
      <c r="M316" s="153">
        <v>0</v>
      </c>
      <c r="N316" s="153">
        <v>0</v>
      </c>
      <c r="O316" s="153">
        <v>0</v>
      </c>
      <c r="P316" s="153">
        <v>900</v>
      </c>
      <c r="Q316" s="153">
        <v>120</v>
      </c>
      <c r="R316" s="153">
        <v>300</v>
      </c>
      <c r="S316" s="153">
        <v>30</v>
      </c>
      <c r="T316" s="154"/>
      <c r="U316" s="153"/>
      <c r="V316" s="153"/>
      <c r="W316" s="153"/>
      <c r="X316" s="153"/>
      <c r="Y316" s="153">
        <v>20</v>
      </c>
      <c r="Z316" s="153">
        <v>40</v>
      </c>
      <c r="AA316" s="153"/>
      <c r="AB316" s="153"/>
      <c r="AC316" s="153"/>
      <c r="AD316" s="153"/>
      <c r="AE316" s="153"/>
      <c r="AF316" s="153"/>
      <c r="AG316" s="5" t="b">
        <f t="shared" si="50"/>
        <v>0</v>
      </c>
      <c r="AH316" s="5">
        <v>25</v>
      </c>
      <c r="AI316" s="5">
        <f t="shared" si="51"/>
        <v>1</v>
      </c>
      <c r="AJ316" s="5" t="b">
        <f>AND(A316&gt;=zakresy_produkcyjne!B$2,A316&lt;=zakresy_produkcyjne!B$3)</f>
        <v>1</v>
      </c>
      <c r="AK316" s="5" t="b">
        <f>AND(B316&gt;=zakresy_produkcyjne!C$2,B316&lt;=zakresy_produkcyjne!C$3)</f>
        <v>1</v>
      </c>
      <c r="AL316" s="5" t="b">
        <f>AND(D316&gt;=zakresy_produkcyjne!D$2,D316&lt;=zakresy_produkcyjne!D$3)</f>
        <v>1</v>
      </c>
      <c r="AM316" s="5" t="b">
        <f>AND(E316&gt;=zakresy_produkcyjne!E$2,E316&lt;=zakresy_produkcyjne!E$3)</f>
        <v>1</v>
      </c>
      <c r="AN316" s="5" t="b">
        <f>AND(F316&gt;=zakresy_produkcyjne!F$2,F316&lt;=zakresy_produkcyjne!F$3)</f>
        <v>0</v>
      </c>
      <c r="AO316" s="5" t="b">
        <f>AND(G316&gt;=zakresy_produkcyjne!G$2,G316&lt;=zakresy_produkcyjne!G$3)</f>
        <v>1</v>
      </c>
      <c r="AP316" s="5" t="b">
        <f>AND(H316&gt;=zakresy_produkcyjne!H$2,H316&lt;=zakresy_produkcyjne!H$3)</f>
        <v>1</v>
      </c>
      <c r="AQ316" s="5" t="b">
        <f>AND(P316&gt;=zakresy_produkcyjne!I$2,P316&lt;=zakresy_produkcyjne!I$3)</f>
        <v>1</v>
      </c>
      <c r="AR316" s="5" t="b">
        <f>AND(Q316&gt;=zakresy_produkcyjne!J$2,Q316&lt;=zakresy_produkcyjne!J$3)</f>
        <v>1</v>
      </c>
      <c r="AS316" s="5" t="b">
        <f>AND(R316&gt;=zakresy_produkcyjne!K$2,R316&lt;=zakresy_produkcyjne!K$3)</f>
        <v>1</v>
      </c>
      <c r="AT316" s="5" t="b">
        <f>AND(S316&gt;=zakresy_produkcyjne!L$2,S316&lt;=zakresy_produkcyjne!L$3)</f>
        <v>1</v>
      </c>
      <c r="AU316" s="5" t="b">
        <f t="shared" si="52"/>
        <v>0</v>
      </c>
      <c r="AV316" s="5" t="b">
        <f t="shared" si="53"/>
        <v>1</v>
      </c>
      <c r="AW316" s="5" t="b">
        <f t="shared" si="54"/>
        <v>0</v>
      </c>
      <c r="AX316" s="5">
        <f>AJ316*zakresy_produkcyjne!B$4+AK316*zakresy_produkcyjne!C$4+AL316*zakresy_produkcyjne!D$4+AM316*zakresy_produkcyjne!E$4+AN316*zakresy_produkcyjne!F$4+AO316*zakresy_produkcyjne!G$4+AP316*zakresy_produkcyjne!H$4+AQ316*zakresy_produkcyjne!I$4+AR316*zakresy_produkcyjne!J$4+AS316*zakresy_produkcyjne!K$4+AT316*zakresy_produkcyjne!L$4</f>
        <v>59</v>
      </c>
      <c r="BK316" s="5">
        <f t="shared" si="55"/>
        <v>0</v>
      </c>
      <c r="BL316" s="5">
        <f t="shared" si="56"/>
        <v>0</v>
      </c>
      <c r="BM316" s="5">
        <f t="shared" si="57"/>
        <v>0</v>
      </c>
      <c r="BN316" s="5">
        <f t="shared" si="58"/>
        <v>0</v>
      </c>
      <c r="BO316" s="5">
        <f t="shared" si="59"/>
        <v>20</v>
      </c>
      <c r="BP316" s="5">
        <f t="shared" si="60"/>
        <v>0</v>
      </c>
      <c r="BQ316" s="5" t="b">
        <f>IF(T316&lt;&gt;"",POWER((#REF!*R316+#REF!)-T316,2))</f>
        <v>0</v>
      </c>
    </row>
    <row r="317" spans="1:69" ht="13.9" customHeight="1" x14ac:dyDescent="0.2">
      <c r="A317" s="153">
        <v>3.3</v>
      </c>
      <c r="B317" s="153">
        <v>2.5</v>
      </c>
      <c r="C317" s="153">
        <f t="shared" si="61"/>
        <v>4.1366666666666667</v>
      </c>
      <c r="D317" s="153">
        <v>0.21</v>
      </c>
      <c r="E317" s="153">
        <v>0.06</v>
      </c>
      <c r="F317" s="153">
        <v>1.6</v>
      </c>
      <c r="G317" s="153">
        <v>1.6</v>
      </c>
      <c r="H317" s="153">
        <v>0</v>
      </c>
      <c r="I317" s="153">
        <v>8.0000000000000002E-3</v>
      </c>
      <c r="J317" s="153">
        <v>0.01</v>
      </c>
      <c r="K317" s="153">
        <v>0</v>
      </c>
      <c r="L317" s="153">
        <v>0</v>
      </c>
      <c r="M317" s="153">
        <v>0</v>
      </c>
      <c r="N317" s="153">
        <v>0</v>
      </c>
      <c r="O317" s="153">
        <v>0</v>
      </c>
      <c r="P317" s="153">
        <v>900</v>
      </c>
      <c r="Q317" s="153">
        <v>120</v>
      </c>
      <c r="R317" s="153">
        <v>300</v>
      </c>
      <c r="S317" s="153">
        <v>60</v>
      </c>
      <c r="T317" s="154"/>
      <c r="U317" s="153"/>
      <c r="V317" s="153"/>
      <c r="W317" s="153"/>
      <c r="X317" s="153"/>
      <c r="Y317" s="153">
        <v>52.5</v>
      </c>
      <c r="Z317" s="153">
        <v>40</v>
      </c>
      <c r="AA317" s="153"/>
      <c r="AB317" s="153"/>
      <c r="AC317" s="153"/>
      <c r="AD317" s="153"/>
      <c r="AE317" s="153"/>
      <c r="AF317" s="153"/>
      <c r="AG317" s="5" t="b">
        <f t="shared" si="50"/>
        <v>0</v>
      </c>
      <c r="AH317" s="5">
        <v>25</v>
      </c>
      <c r="AI317" s="5">
        <f t="shared" si="51"/>
        <v>1</v>
      </c>
      <c r="AJ317" s="5" t="b">
        <f>AND(A317&gt;=zakresy_produkcyjne!B$2,A317&lt;=zakresy_produkcyjne!B$3)</f>
        <v>1</v>
      </c>
      <c r="AK317" s="5" t="b">
        <f>AND(B317&gt;=zakresy_produkcyjne!C$2,B317&lt;=zakresy_produkcyjne!C$3)</f>
        <v>1</v>
      </c>
      <c r="AL317" s="5" t="b">
        <f>AND(D317&gt;=zakresy_produkcyjne!D$2,D317&lt;=zakresy_produkcyjne!D$3)</f>
        <v>1</v>
      </c>
      <c r="AM317" s="5" t="b">
        <f>AND(E317&gt;=zakresy_produkcyjne!E$2,E317&lt;=zakresy_produkcyjne!E$3)</f>
        <v>1</v>
      </c>
      <c r="AN317" s="5" t="b">
        <f>AND(F317&gt;=zakresy_produkcyjne!F$2,F317&lt;=zakresy_produkcyjne!F$3)</f>
        <v>0</v>
      </c>
      <c r="AO317" s="5" t="b">
        <f>AND(G317&gt;=zakresy_produkcyjne!G$2,G317&lt;=zakresy_produkcyjne!G$3)</f>
        <v>1</v>
      </c>
      <c r="AP317" s="5" t="b">
        <f>AND(H317&gt;=zakresy_produkcyjne!H$2,H317&lt;=zakresy_produkcyjne!H$3)</f>
        <v>1</v>
      </c>
      <c r="AQ317" s="5" t="b">
        <f>AND(P317&gt;=zakresy_produkcyjne!I$2,P317&lt;=zakresy_produkcyjne!I$3)</f>
        <v>1</v>
      </c>
      <c r="AR317" s="5" t="b">
        <f>AND(Q317&gt;=zakresy_produkcyjne!J$2,Q317&lt;=zakresy_produkcyjne!J$3)</f>
        <v>1</v>
      </c>
      <c r="AS317" s="5" t="b">
        <f>AND(R317&gt;=zakresy_produkcyjne!K$2,R317&lt;=zakresy_produkcyjne!K$3)</f>
        <v>1</v>
      </c>
      <c r="AT317" s="5" t="b">
        <f>AND(S317&gt;=zakresy_produkcyjne!L$2,S317&lt;=zakresy_produkcyjne!L$3)</f>
        <v>1</v>
      </c>
      <c r="AU317" s="5" t="b">
        <f t="shared" si="52"/>
        <v>0</v>
      </c>
      <c r="AV317" s="5" t="b">
        <f t="shared" si="53"/>
        <v>1</v>
      </c>
      <c r="AW317" s="5" t="b">
        <f t="shared" si="54"/>
        <v>0</v>
      </c>
      <c r="AX317" s="5">
        <f>AJ317*zakresy_produkcyjne!B$4+AK317*zakresy_produkcyjne!C$4+AL317*zakresy_produkcyjne!D$4+AM317*zakresy_produkcyjne!E$4+AN317*zakresy_produkcyjne!F$4+AO317*zakresy_produkcyjne!G$4+AP317*zakresy_produkcyjne!H$4+AQ317*zakresy_produkcyjne!I$4+AR317*zakresy_produkcyjne!J$4+AS317*zakresy_produkcyjne!K$4+AT317*zakresy_produkcyjne!L$4</f>
        <v>59</v>
      </c>
      <c r="BK317" s="5">
        <f t="shared" si="55"/>
        <v>0</v>
      </c>
      <c r="BL317" s="5">
        <f t="shared" si="56"/>
        <v>0</v>
      </c>
      <c r="BM317" s="5">
        <f t="shared" si="57"/>
        <v>0</v>
      </c>
      <c r="BN317" s="5">
        <f t="shared" si="58"/>
        <v>0</v>
      </c>
      <c r="BO317" s="5">
        <f t="shared" si="59"/>
        <v>52.5</v>
      </c>
      <c r="BP317" s="5">
        <f t="shared" si="60"/>
        <v>0</v>
      </c>
      <c r="BQ317" s="5" t="b">
        <f>IF(T317&lt;&gt;"",POWER((#REF!*R317+#REF!)-T317,2))</f>
        <v>0</v>
      </c>
    </row>
    <row r="318" spans="1:69" ht="13.9" customHeight="1" x14ac:dyDescent="0.2">
      <c r="A318" s="153">
        <v>3.3</v>
      </c>
      <c r="B318" s="153">
        <v>2.5</v>
      </c>
      <c r="C318" s="153">
        <f t="shared" si="61"/>
        <v>4.1366666666666667</v>
      </c>
      <c r="D318" s="153">
        <v>0.21</v>
      </c>
      <c r="E318" s="153">
        <v>0.06</v>
      </c>
      <c r="F318" s="153">
        <v>1.6</v>
      </c>
      <c r="G318" s="153">
        <v>1.6</v>
      </c>
      <c r="H318" s="153">
        <v>0</v>
      </c>
      <c r="I318" s="153">
        <v>8.0000000000000002E-3</v>
      </c>
      <c r="J318" s="153">
        <v>0.01</v>
      </c>
      <c r="K318" s="153">
        <v>0</v>
      </c>
      <c r="L318" s="153">
        <v>0</v>
      </c>
      <c r="M318" s="153">
        <v>0</v>
      </c>
      <c r="N318" s="153">
        <v>0</v>
      </c>
      <c r="O318" s="153">
        <v>0</v>
      </c>
      <c r="P318" s="153">
        <v>900</v>
      </c>
      <c r="Q318" s="153">
        <v>120</v>
      </c>
      <c r="R318" s="153">
        <v>300</v>
      </c>
      <c r="S318" s="153">
        <v>120</v>
      </c>
      <c r="T318" s="154"/>
      <c r="U318" s="153"/>
      <c r="V318" s="153"/>
      <c r="W318" s="153"/>
      <c r="X318" s="153"/>
      <c r="Y318" s="153">
        <v>73.5</v>
      </c>
      <c r="Z318" s="153">
        <v>40</v>
      </c>
      <c r="AA318" s="153"/>
      <c r="AB318" s="153"/>
      <c r="AC318" s="153"/>
      <c r="AD318" s="153"/>
      <c r="AE318" s="153"/>
      <c r="AF318" s="153"/>
      <c r="AG318" s="5" t="b">
        <f t="shared" si="50"/>
        <v>0</v>
      </c>
      <c r="AH318" s="5">
        <v>25</v>
      </c>
      <c r="AI318" s="5">
        <f t="shared" si="51"/>
        <v>1</v>
      </c>
      <c r="AJ318" s="5" t="b">
        <f>AND(A318&gt;=zakresy_produkcyjne!B$2,A318&lt;=zakresy_produkcyjne!B$3)</f>
        <v>1</v>
      </c>
      <c r="AK318" s="5" t="b">
        <f>AND(B318&gt;=zakresy_produkcyjne!C$2,B318&lt;=zakresy_produkcyjne!C$3)</f>
        <v>1</v>
      </c>
      <c r="AL318" s="5" t="b">
        <f>AND(D318&gt;=zakresy_produkcyjne!D$2,D318&lt;=zakresy_produkcyjne!D$3)</f>
        <v>1</v>
      </c>
      <c r="AM318" s="5" t="b">
        <f>AND(E318&gt;=zakresy_produkcyjne!E$2,E318&lt;=zakresy_produkcyjne!E$3)</f>
        <v>1</v>
      </c>
      <c r="AN318" s="5" t="b">
        <f>AND(F318&gt;=zakresy_produkcyjne!F$2,F318&lt;=zakresy_produkcyjne!F$3)</f>
        <v>0</v>
      </c>
      <c r="AO318" s="5" t="b">
        <f>AND(G318&gt;=zakresy_produkcyjne!G$2,G318&lt;=zakresy_produkcyjne!G$3)</f>
        <v>1</v>
      </c>
      <c r="AP318" s="5" t="b">
        <f>AND(H318&gt;=zakresy_produkcyjne!H$2,H318&lt;=zakresy_produkcyjne!H$3)</f>
        <v>1</v>
      </c>
      <c r="AQ318" s="5" t="b">
        <f>AND(P318&gt;=zakresy_produkcyjne!I$2,P318&lt;=zakresy_produkcyjne!I$3)</f>
        <v>1</v>
      </c>
      <c r="AR318" s="5" t="b">
        <f>AND(Q318&gt;=zakresy_produkcyjne!J$2,Q318&lt;=zakresy_produkcyjne!J$3)</f>
        <v>1</v>
      </c>
      <c r="AS318" s="5" t="b">
        <f>AND(R318&gt;=zakresy_produkcyjne!K$2,R318&lt;=zakresy_produkcyjne!K$3)</f>
        <v>1</v>
      </c>
      <c r="AT318" s="5" t="b">
        <f>AND(S318&gt;=zakresy_produkcyjne!L$2,S318&lt;=zakresy_produkcyjne!L$3)</f>
        <v>1</v>
      </c>
      <c r="AU318" s="5" t="b">
        <f t="shared" si="52"/>
        <v>0</v>
      </c>
      <c r="AV318" s="5" t="b">
        <f t="shared" si="53"/>
        <v>1</v>
      </c>
      <c r="AW318" s="5" t="b">
        <f t="shared" si="54"/>
        <v>0</v>
      </c>
      <c r="AX318" s="5">
        <f>AJ318*zakresy_produkcyjne!B$4+AK318*zakresy_produkcyjne!C$4+AL318*zakresy_produkcyjne!D$4+AM318*zakresy_produkcyjne!E$4+AN318*zakresy_produkcyjne!F$4+AO318*zakresy_produkcyjne!G$4+AP318*zakresy_produkcyjne!H$4+AQ318*zakresy_produkcyjne!I$4+AR318*zakresy_produkcyjne!J$4+AS318*zakresy_produkcyjne!K$4+AT318*zakresy_produkcyjne!L$4</f>
        <v>59</v>
      </c>
      <c r="BK318" s="5">
        <f t="shared" si="55"/>
        <v>0</v>
      </c>
      <c r="BL318" s="5">
        <f t="shared" si="56"/>
        <v>0</v>
      </c>
      <c r="BM318" s="5">
        <f t="shared" si="57"/>
        <v>0</v>
      </c>
      <c r="BN318" s="5">
        <f t="shared" si="58"/>
        <v>0</v>
      </c>
      <c r="BO318" s="5">
        <f t="shared" si="59"/>
        <v>73.5</v>
      </c>
      <c r="BP318" s="5">
        <f t="shared" si="60"/>
        <v>0</v>
      </c>
      <c r="BQ318" s="5" t="b">
        <f>IF(T318&lt;&gt;"",POWER((#REF!*R318+#REF!)-T318,2))</f>
        <v>0</v>
      </c>
    </row>
    <row r="319" spans="1:69" ht="13.9" customHeight="1" x14ac:dyDescent="0.2">
      <c r="A319" s="153">
        <v>3.3</v>
      </c>
      <c r="B319" s="153">
        <v>2.5</v>
      </c>
      <c r="C319" s="153">
        <f t="shared" si="61"/>
        <v>4.1366666666666667</v>
      </c>
      <c r="D319" s="153">
        <v>0.21</v>
      </c>
      <c r="E319" s="153">
        <v>0.06</v>
      </c>
      <c r="F319" s="153">
        <v>1.6</v>
      </c>
      <c r="G319" s="153">
        <v>1.6</v>
      </c>
      <c r="H319" s="153">
        <v>0</v>
      </c>
      <c r="I319" s="153">
        <v>8.0000000000000002E-3</v>
      </c>
      <c r="J319" s="153">
        <v>0.01</v>
      </c>
      <c r="K319" s="153">
        <v>0</v>
      </c>
      <c r="L319" s="153">
        <v>0</v>
      </c>
      <c r="M319" s="153">
        <v>0</v>
      </c>
      <c r="N319" s="153">
        <v>0</v>
      </c>
      <c r="O319" s="153">
        <v>0</v>
      </c>
      <c r="P319" s="153">
        <v>900</v>
      </c>
      <c r="Q319" s="153">
        <v>120</v>
      </c>
      <c r="R319" s="153">
        <v>300</v>
      </c>
      <c r="S319" s="153">
        <v>180</v>
      </c>
      <c r="T319" s="154"/>
      <c r="U319" s="153"/>
      <c r="V319" s="153"/>
      <c r="W319" s="153"/>
      <c r="X319" s="153"/>
      <c r="Y319" s="153">
        <v>78.5</v>
      </c>
      <c r="Z319" s="153">
        <v>40</v>
      </c>
      <c r="AA319" s="153"/>
      <c r="AB319" s="153"/>
      <c r="AC319" s="153"/>
      <c r="AD319" s="153"/>
      <c r="AE319" s="153"/>
      <c r="AF319" s="153"/>
      <c r="AG319" s="5" t="b">
        <f t="shared" si="50"/>
        <v>0</v>
      </c>
      <c r="AH319" s="5">
        <v>25</v>
      </c>
      <c r="AI319" s="5">
        <f t="shared" si="51"/>
        <v>1</v>
      </c>
      <c r="AJ319" s="5" t="b">
        <f>AND(A319&gt;=zakresy_produkcyjne!B$2,A319&lt;=zakresy_produkcyjne!B$3)</f>
        <v>1</v>
      </c>
      <c r="AK319" s="5" t="b">
        <f>AND(B319&gt;=zakresy_produkcyjne!C$2,B319&lt;=zakresy_produkcyjne!C$3)</f>
        <v>1</v>
      </c>
      <c r="AL319" s="5" t="b">
        <f>AND(D319&gt;=zakresy_produkcyjne!D$2,D319&lt;=zakresy_produkcyjne!D$3)</f>
        <v>1</v>
      </c>
      <c r="AM319" s="5" t="b">
        <f>AND(E319&gt;=zakresy_produkcyjne!E$2,E319&lt;=zakresy_produkcyjne!E$3)</f>
        <v>1</v>
      </c>
      <c r="AN319" s="5" t="b">
        <f>AND(F319&gt;=zakresy_produkcyjne!F$2,F319&lt;=zakresy_produkcyjne!F$3)</f>
        <v>0</v>
      </c>
      <c r="AO319" s="5" t="b">
        <f>AND(G319&gt;=zakresy_produkcyjne!G$2,G319&lt;=zakresy_produkcyjne!G$3)</f>
        <v>1</v>
      </c>
      <c r="AP319" s="5" t="b">
        <f>AND(H319&gt;=zakresy_produkcyjne!H$2,H319&lt;=zakresy_produkcyjne!H$3)</f>
        <v>1</v>
      </c>
      <c r="AQ319" s="5" t="b">
        <f>AND(P319&gt;=zakresy_produkcyjne!I$2,P319&lt;=zakresy_produkcyjne!I$3)</f>
        <v>1</v>
      </c>
      <c r="AR319" s="5" t="b">
        <f>AND(Q319&gt;=zakresy_produkcyjne!J$2,Q319&lt;=zakresy_produkcyjne!J$3)</f>
        <v>1</v>
      </c>
      <c r="AS319" s="5" t="b">
        <f>AND(R319&gt;=zakresy_produkcyjne!K$2,R319&lt;=zakresy_produkcyjne!K$3)</f>
        <v>1</v>
      </c>
      <c r="AT319" s="5" t="b">
        <f>AND(S319&gt;=zakresy_produkcyjne!L$2,S319&lt;=zakresy_produkcyjne!L$3)</f>
        <v>1</v>
      </c>
      <c r="AU319" s="5" t="b">
        <f t="shared" si="52"/>
        <v>0</v>
      </c>
      <c r="AV319" s="5" t="b">
        <f t="shared" si="53"/>
        <v>1</v>
      </c>
      <c r="AW319" s="5" t="b">
        <f t="shared" si="54"/>
        <v>0</v>
      </c>
      <c r="AX319" s="5">
        <f>AJ319*zakresy_produkcyjne!B$4+AK319*zakresy_produkcyjne!C$4+AL319*zakresy_produkcyjne!D$4+AM319*zakresy_produkcyjne!E$4+AN319*zakresy_produkcyjne!F$4+AO319*zakresy_produkcyjne!G$4+AP319*zakresy_produkcyjne!H$4+AQ319*zakresy_produkcyjne!I$4+AR319*zakresy_produkcyjne!J$4+AS319*zakresy_produkcyjne!K$4+AT319*zakresy_produkcyjne!L$4</f>
        <v>59</v>
      </c>
      <c r="BK319" s="5">
        <f t="shared" si="55"/>
        <v>0</v>
      </c>
      <c r="BL319" s="5">
        <f t="shared" si="56"/>
        <v>0</v>
      </c>
      <c r="BM319" s="5">
        <f t="shared" si="57"/>
        <v>0</v>
      </c>
      <c r="BN319" s="5">
        <f t="shared" si="58"/>
        <v>0</v>
      </c>
      <c r="BO319" s="5">
        <f t="shared" si="59"/>
        <v>78.5</v>
      </c>
      <c r="BP319" s="5">
        <f t="shared" si="60"/>
        <v>0</v>
      </c>
      <c r="BQ319" s="5" t="b">
        <f>IF(T319&lt;&gt;"",POWER((#REF!*R319+#REF!)-T319,2))</f>
        <v>0</v>
      </c>
    </row>
    <row r="320" spans="1:69" ht="13.9" customHeight="1" x14ac:dyDescent="0.2">
      <c r="A320" s="153">
        <v>3.3</v>
      </c>
      <c r="B320" s="153">
        <v>2.5</v>
      </c>
      <c r="C320" s="153">
        <f t="shared" si="61"/>
        <v>4.1366666666666667</v>
      </c>
      <c r="D320" s="153">
        <v>0.21</v>
      </c>
      <c r="E320" s="153">
        <v>0.06</v>
      </c>
      <c r="F320" s="153">
        <v>1.6</v>
      </c>
      <c r="G320" s="153">
        <v>1.6</v>
      </c>
      <c r="H320" s="153">
        <v>0</v>
      </c>
      <c r="I320" s="153">
        <v>8.0000000000000002E-3</v>
      </c>
      <c r="J320" s="153">
        <v>0.01</v>
      </c>
      <c r="K320" s="153">
        <v>0</v>
      </c>
      <c r="L320" s="153">
        <v>0</v>
      </c>
      <c r="M320" s="153">
        <v>0</v>
      </c>
      <c r="N320" s="153">
        <v>0</v>
      </c>
      <c r="O320" s="153">
        <v>0</v>
      </c>
      <c r="P320" s="153">
        <v>900</v>
      </c>
      <c r="Q320" s="153">
        <v>120</v>
      </c>
      <c r="R320" s="153">
        <v>300</v>
      </c>
      <c r="S320" s="153">
        <v>240</v>
      </c>
      <c r="T320" s="153">
        <v>1292</v>
      </c>
      <c r="U320" s="154"/>
      <c r="V320" s="153">
        <v>4.2</v>
      </c>
      <c r="W320" s="153">
        <v>462.53333333333302</v>
      </c>
      <c r="X320" s="153"/>
      <c r="Y320" s="153">
        <v>79</v>
      </c>
      <c r="Z320" s="153">
        <v>40</v>
      </c>
      <c r="AA320" s="153"/>
      <c r="AB320" s="153"/>
      <c r="AC320" s="153"/>
      <c r="AD320" s="153"/>
      <c r="AE320" s="153"/>
      <c r="AF320" s="153">
        <v>496</v>
      </c>
      <c r="AG320" s="5" t="b">
        <f t="shared" si="50"/>
        <v>0</v>
      </c>
      <c r="AH320" s="5">
        <v>25</v>
      </c>
      <c r="AI320" s="5">
        <f t="shared" si="51"/>
        <v>1</v>
      </c>
      <c r="AJ320" s="5" t="b">
        <f>AND(A320&gt;=zakresy_produkcyjne!B$2,A320&lt;=zakresy_produkcyjne!B$3)</f>
        <v>1</v>
      </c>
      <c r="AK320" s="5" t="b">
        <f>AND(B320&gt;=zakresy_produkcyjne!C$2,B320&lt;=zakresy_produkcyjne!C$3)</f>
        <v>1</v>
      </c>
      <c r="AL320" s="5" t="b">
        <f>AND(D320&gt;=zakresy_produkcyjne!D$2,D320&lt;=zakresy_produkcyjne!D$3)</f>
        <v>1</v>
      </c>
      <c r="AM320" s="5" t="b">
        <f>AND(E320&gt;=zakresy_produkcyjne!E$2,E320&lt;=zakresy_produkcyjne!E$3)</f>
        <v>1</v>
      </c>
      <c r="AN320" s="5" t="b">
        <f>AND(F320&gt;=zakresy_produkcyjne!F$2,F320&lt;=zakresy_produkcyjne!F$3)</f>
        <v>0</v>
      </c>
      <c r="AO320" s="5" t="b">
        <f>AND(G320&gt;=zakresy_produkcyjne!G$2,G320&lt;=zakresy_produkcyjne!G$3)</f>
        <v>1</v>
      </c>
      <c r="AP320" s="5" t="b">
        <f>AND(H320&gt;=zakresy_produkcyjne!H$2,H320&lt;=zakresy_produkcyjne!H$3)</f>
        <v>1</v>
      </c>
      <c r="AQ320" s="5" t="b">
        <f>AND(P320&gt;=zakresy_produkcyjne!I$2,P320&lt;=zakresy_produkcyjne!I$3)</f>
        <v>1</v>
      </c>
      <c r="AR320" s="5" t="b">
        <f>AND(Q320&gt;=zakresy_produkcyjne!J$2,Q320&lt;=zakresy_produkcyjne!J$3)</f>
        <v>1</v>
      </c>
      <c r="AS320" s="5" t="b">
        <f>AND(R320&gt;=zakresy_produkcyjne!K$2,R320&lt;=zakresy_produkcyjne!K$3)</f>
        <v>1</v>
      </c>
      <c r="AT320" s="5" t="b">
        <f>AND(S320&gt;=zakresy_produkcyjne!L$2,S320&lt;=zakresy_produkcyjne!L$3)</f>
        <v>0</v>
      </c>
      <c r="AU320" s="5" t="b">
        <f t="shared" si="52"/>
        <v>0</v>
      </c>
      <c r="AV320" s="5" t="b">
        <f t="shared" si="53"/>
        <v>0</v>
      </c>
      <c r="AW320" s="5" t="b">
        <f t="shared" si="54"/>
        <v>0</v>
      </c>
      <c r="AX320" s="5">
        <f>AJ320*zakresy_produkcyjne!B$4+AK320*zakresy_produkcyjne!C$4+AL320*zakresy_produkcyjne!D$4+AM320*zakresy_produkcyjne!E$4+AN320*zakresy_produkcyjne!F$4+AO320*zakresy_produkcyjne!G$4+AP320*zakresy_produkcyjne!H$4+AQ320*zakresy_produkcyjne!I$4+AR320*zakresy_produkcyjne!J$4+AS320*zakresy_produkcyjne!K$4+AT320*zakresy_produkcyjne!L$4</f>
        <v>49</v>
      </c>
      <c r="BK320" s="5">
        <f t="shared" si="55"/>
        <v>1292</v>
      </c>
      <c r="BL320" s="5">
        <f t="shared" si="56"/>
        <v>0</v>
      </c>
      <c r="BM320" s="5">
        <f t="shared" si="57"/>
        <v>4.2</v>
      </c>
      <c r="BN320" s="5">
        <f t="shared" si="58"/>
        <v>462.53333333333302</v>
      </c>
      <c r="BO320" s="5">
        <f t="shared" si="59"/>
        <v>79</v>
      </c>
      <c r="BP320" s="5">
        <f t="shared" si="60"/>
        <v>1292</v>
      </c>
      <c r="BQ320" s="5" t="e">
        <f>IF(T320&lt;&gt;"",POWER((#REF!*R320+#REF!)-T320,2))</f>
        <v>#REF!</v>
      </c>
    </row>
    <row r="321" spans="1:69" ht="13.9" customHeight="1" x14ac:dyDescent="0.2">
      <c r="A321" s="153">
        <v>3.3</v>
      </c>
      <c r="B321" s="153">
        <v>2.5</v>
      </c>
      <c r="C321" s="153">
        <f t="shared" si="61"/>
        <v>4.1366666666666667</v>
      </c>
      <c r="D321" s="153">
        <v>0.21</v>
      </c>
      <c r="E321" s="153">
        <v>0.06</v>
      </c>
      <c r="F321" s="153">
        <v>1.6</v>
      </c>
      <c r="G321" s="153">
        <v>1.6</v>
      </c>
      <c r="H321" s="153">
        <v>0</v>
      </c>
      <c r="I321" s="153">
        <v>8.0000000000000002E-3</v>
      </c>
      <c r="J321" s="153">
        <v>0.01</v>
      </c>
      <c r="K321" s="153">
        <v>0</v>
      </c>
      <c r="L321" s="153">
        <v>0</v>
      </c>
      <c r="M321" s="153">
        <v>0</v>
      </c>
      <c r="N321" s="153">
        <v>0</v>
      </c>
      <c r="O321" s="153">
        <v>0</v>
      </c>
      <c r="P321" s="153">
        <v>900</v>
      </c>
      <c r="Q321" s="153">
        <v>120</v>
      </c>
      <c r="R321" s="153">
        <v>300</v>
      </c>
      <c r="S321" s="153">
        <v>300</v>
      </c>
      <c r="T321" s="154"/>
      <c r="U321" s="153"/>
      <c r="V321" s="153"/>
      <c r="W321" s="153"/>
      <c r="X321" s="153"/>
      <c r="Y321" s="153">
        <v>78.5</v>
      </c>
      <c r="Z321" s="153">
        <v>40</v>
      </c>
      <c r="AA321" s="153"/>
      <c r="AB321" s="153"/>
      <c r="AC321" s="153"/>
      <c r="AD321" s="153"/>
      <c r="AE321" s="153"/>
      <c r="AF321" s="153"/>
      <c r="AG321" s="5" t="b">
        <f t="shared" si="50"/>
        <v>0</v>
      </c>
      <c r="AH321" s="5">
        <v>25</v>
      </c>
      <c r="AI321" s="5">
        <f t="shared" si="51"/>
        <v>1</v>
      </c>
      <c r="AJ321" s="5" t="b">
        <f>AND(A321&gt;=zakresy_produkcyjne!B$2,A321&lt;=zakresy_produkcyjne!B$3)</f>
        <v>1</v>
      </c>
      <c r="AK321" s="5" t="b">
        <f>AND(B321&gt;=zakresy_produkcyjne!C$2,B321&lt;=zakresy_produkcyjne!C$3)</f>
        <v>1</v>
      </c>
      <c r="AL321" s="5" t="b">
        <f>AND(D321&gt;=zakresy_produkcyjne!D$2,D321&lt;=zakresy_produkcyjne!D$3)</f>
        <v>1</v>
      </c>
      <c r="AM321" s="5" t="b">
        <f>AND(E321&gt;=zakresy_produkcyjne!E$2,E321&lt;=zakresy_produkcyjne!E$3)</f>
        <v>1</v>
      </c>
      <c r="AN321" s="5" t="b">
        <f>AND(F321&gt;=zakresy_produkcyjne!F$2,F321&lt;=zakresy_produkcyjne!F$3)</f>
        <v>0</v>
      </c>
      <c r="AO321" s="5" t="b">
        <f>AND(G321&gt;=zakresy_produkcyjne!G$2,G321&lt;=zakresy_produkcyjne!G$3)</f>
        <v>1</v>
      </c>
      <c r="AP321" s="5" t="b">
        <f>AND(H321&gt;=zakresy_produkcyjne!H$2,H321&lt;=zakresy_produkcyjne!H$3)</f>
        <v>1</v>
      </c>
      <c r="AQ321" s="5" t="b">
        <f>AND(P321&gt;=zakresy_produkcyjne!I$2,P321&lt;=zakresy_produkcyjne!I$3)</f>
        <v>1</v>
      </c>
      <c r="AR321" s="5" t="b">
        <f>AND(Q321&gt;=zakresy_produkcyjne!J$2,Q321&lt;=zakresy_produkcyjne!J$3)</f>
        <v>1</v>
      </c>
      <c r="AS321" s="5" t="b">
        <f>AND(R321&gt;=zakresy_produkcyjne!K$2,R321&lt;=zakresy_produkcyjne!K$3)</f>
        <v>1</v>
      </c>
      <c r="AT321" s="5" t="b">
        <f>AND(S321&gt;=zakresy_produkcyjne!L$2,S321&lt;=zakresy_produkcyjne!L$3)</f>
        <v>0</v>
      </c>
      <c r="AU321" s="5" t="b">
        <f t="shared" si="52"/>
        <v>0</v>
      </c>
      <c r="AV321" s="5" t="b">
        <f t="shared" si="53"/>
        <v>0</v>
      </c>
      <c r="AW321" s="5" t="b">
        <f t="shared" si="54"/>
        <v>0</v>
      </c>
      <c r="AX321" s="5">
        <f>AJ321*zakresy_produkcyjne!B$4+AK321*zakresy_produkcyjne!C$4+AL321*zakresy_produkcyjne!D$4+AM321*zakresy_produkcyjne!E$4+AN321*zakresy_produkcyjne!F$4+AO321*zakresy_produkcyjne!G$4+AP321*zakresy_produkcyjne!H$4+AQ321*zakresy_produkcyjne!I$4+AR321*zakresy_produkcyjne!J$4+AS321*zakresy_produkcyjne!K$4+AT321*zakresy_produkcyjne!L$4</f>
        <v>49</v>
      </c>
      <c r="BK321" s="5">
        <f t="shared" si="55"/>
        <v>0</v>
      </c>
      <c r="BL321" s="5">
        <f t="shared" si="56"/>
        <v>0</v>
      </c>
      <c r="BM321" s="5">
        <f t="shared" si="57"/>
        <v>0</v>
      </c>
      <c r="BN321" s="5">
        <f t="shared" si="58"/>
        <v>0</v>
      </c>
      <c r="BO321" s="5">
        <f t="shared" si="59"/>
        <v>78.5</v>
      </c>
      <c r="BP321" s="5">
        <f t="shared" si="60"/>
        <v>0</v>
      </c>
      <c r="BQ321" s="5" t="b">
        <f>IF(T321&lt;&gt;"",POWER((#REF!*R321+#REF!)-T321,2))</f>
        <v>0</v>
      </c>
    </row>
    <row r="322" spans="1:69" ht="13.9" customHeight="1" x14ac:dyDescent="0.2">
      <c r="A322" s="153">
        <v>3.3</v>
      </c>
      <c r="B322" s="153">
        <v>2.5</v>
      </c>
      <c r="C322" s="153">
        <f t="shared" si="61"/>
        <v>4.1366666666666667</v>
      </c>
      <c r="D322" s="153">
        <v>0.21</v>
      </c>
      <c r="E322" s="153">
        <v>0.06</v>
      </c>
      <c r="F322" s="153">
        <v>1.6</v>
      </c>
      <c r="G322" s="153">
        <v>1.6</v>
      </c>
      <c r="H322" s="153">
        <v>0</v>
      </c>
      <c r="I322" s="153">
        <v>8.0000000000000002E-3</v>
      </c>
      <c r="J322" s="153">
        <v>0.01</v>
      </c>
      <c r="K322" s="153">
        <v>0</v>
      </c>
      <c r="L322" s="153">
        <v>0</v>
      </c>
      <c r="M322" s="153">
        <v>0</v>
      </c>
      <c r="N322" s="153">
        <v>0</v>
      </c>
      <c r="O322" s="153">
        <v>0</v>
      </c>
      <c r="P322" s="153">
        <v>900</v>
      </c>
      <c r="Q322" s="153">
        <v>120</v>
      </c>
      <c r="R322" s="153">
        <v>300</v>
      </c>
      <c r="S322" s="153">
        <v>360</v>
      </c>
      <c r="T322" s="154"/>
      <c r="U322" s="153"/>
      <c r="V322" s="153"/>
      <c r="W322" s="153"/>
      <c r="X322" s="153"/>
      <c r="Y322" s="153">
        <v>79</v>
      </c>
      <c r="Z322" s="153">
        <v>40</v>
      </c>
      <c r="AA322" s="153"/>
      <c r="AB322" s="153"/>
      <c r="AC322" s="153"/>
      <c r="AD322" s="153"/>
      <c r="AE322" s="153"/>
      <c r="AF322" s="153"/>
      <c r="AG322" s="5" t="b">
        <f t="shared" si="50"/>
        <v>0</v>
      </c>
      <c r="AH322" s="5">
        <v>25</v>
      </c>
      <c r="AI322" s="5">
        <f t="shared" si="51"/>
        <v>1</v>
      </c>
      <c r="AJ322" s="5" t="b">
        <f>AND(A322&gt;=zakresy_produkcyjne!B$2,A322&lt;=zakresy_produkcyjne!B$3)</f>
        <v>1</v>
      </c>
      <c r="AK322" s="5" t="b">
        <f>AND(B322&gt;=zakresy_produkcyjne!C$2,B322&lt;=zakresy_produkcyjne!C$3)</f>
        <v>1</v>
      </c>
      <c r="AL322" s="5" t="b">
        <f>AND(D322&gt;=zakresy_produkcyjne!D$2,D322&lt;=zakresy_produkcyjne!D$3)</f>
        <v>1</v>
      </c>
      <c r="AM322" s="5" t="b">
        <f>AND(E322&gt;=zakresy_produkcyjne!E$2,E322&lt;=zakresy_produkcyjne!E$3)</f>
        <v>1</v>
      </c>
      <c r="AN322" s="5" t="b">
        <f>AND(F322&gt;=zakresy_produkcyjne!F$2,F322&lt;=zakresy_produkcyjne!F$3)</f>
        <v>0</v>
      </c>
      <c r="AO322" s="5" t="b">
        <f>AND(G322&gt;=zakresy_produkcyjne!G$2,G322&lt;=zakresy_produkcyjne!G$3)</f>
        <v>1</v>
      </c>
      <c r="AP322" s="5" t="b">
        <f>AND(H322&gt;=zakresy_produkcyjne!H$2,H322&lt;=zakresy_produkcyjne!H$3)</f>
        <v>1</v>
      </c>
      <c r="AQ322" s="5" t="b">
        <f>AND(P322&gt;=zakresy_produkcyjne!I$2,P322&lt;=zakresy_produkcyjne!I$3)</f>
        <v>1</v>
      </c>
      <c r="AR322" s="5" t="b">
        <f>AND(Q322&gt;=zakresy_produkcyjne!J$2,Q322&lt;=zakresy_produkcyjne!J$3)</f>
        <v>1</v>
      </c>
      <c r="AS322" s="5" t="b">
        <f>AND(R322&gt;=zakresy_produkcyjne!K$2,R322&lt;=zakresy_produkcyjne!K$3)</f>
        <v>1</v>
      </c>
      <c r="AT322" s="5" t="b">
        <f>AND(S322&gt;=zakresy_produkcyjne!L$2,S322&lt;=zakresy_produkcyjne!L$3)</f>
        <v>0</v>
      </c>
      <c r="AU322" s="5" t="b">
        <f t="shared" si="52"/>
        <v>0</v>
      </c>
      <c r="AV322" s="5" t="b">
        <f t="shared" si="53"/>
        <v>0</v>
      </c>
      <c r="AW322" s="5" t="b">
        <f t="shared" si="54"/>
        <v>0</v>
      </c>
      <c r="AX322" s="5">
        <f>AJ322*zakresy_produkcyjne!B$4+AK322*zakresy_produkcyjne!C$4+AL322*zakresy_produkcyjne!D$4+AM322*zakresy_produkcyjne!E$4+AN322*zakresy_produkcyjne!F$4+AO322*zakresy_produkcyjne!G$4+AP322*zakresy_produkcyjne!H$4+AQ322*zakresy_produkcyjne!I$4+AR322*zakresy_produkcyjne!J$4+AS322*zakresy_produkcyjne!K$4+AT322*zakresy_produkcyjne!L$4</f>
        <v>49</v>
      </c>
      <c r="BK322" s="5">
        <f t="shared" si="55"/>
        <v>0</v>
      </c>
      <c r="BL322" s="5">
        <f t="shared" si="56"/>
        <v>0</v>
      </c>
      <c r="BM322" s="5">
        <f t="shared" si="57"/>
        <v>0</v>
      </c>
      <c r="BN322" s="5">
        <f t="shared" si="58"/>
        <v>0</v>
      </c>
      <c r="BO322" s="5">
        <f t="shared" si="59"/>
        <v>79</v>
      </c>
      <c r="BP322" s="5">
        <f t="shared" si="60"/>
        <v>0</v>
      </c>
      <c r="BQ322" s="5" t="b">
        <f>IF(T322&lt;&gt;"",POWER((#REF!*R322+#REF!)-T322,2))</f>
        <v>0</v>
      </c>
    </row>
    <row r="323" spans="1:69" ht="13.9" customHeight="1" x14ac:dyDescent="0.2">
      <c r="A323" s="153">
        <v>3.3</v>
      </c>
      <c r="B323" s="153">
        <v>2.5</v>
      </c>
      <c r="C323" s="153">
        <f t="shared" si="61"/>
        <v>4.1366666666666667</v>
      </c>
      <c r="D323" s="153">
        <v>0.21</v>
      </c>
      <c r="E323" s="153">
        <v>0.06</v>
      </c>
      <c r="F323" s="153">
        <v>1.6</v>
      </c>
      <c r="G323" s="153">
        <v>1.6</v>
      </c>
      <c r="H323" s="153">
        <v>0</v>
      </c>
      <c r="I323" s="153">
        <v>8.0000000000000002E-3</v>
      </c>
      <c r="J323" s="153">
        <v>0.01</v>
      </c>
      <c r="K323" s="153">
        <v>0</v>
      </c>
      <c r="L323" s="153">
        <v>0</v>
      </c>
      <c r="M323" s="153">
        <v>0</v>
      </c>
      <c r="N323" s="153">
        <v>0</v>
      </c>
      <c r="O323" s="153">
        <v>0</v>
      </c>
      <c r="P323" s="153">
        <v>900</v>
      </c>
      <c r="Q323" s="153">
        <v>120</v>
      </c>
      <c r="R323" s="153">
        <v>325</v>
      </c>
      <c r="S323" s="153">
        <v>30</v>
      </c>
      <c r="T323" s="154"/>
      <c r="U323" s="153"/>
      <c r="V323" s="153"/>
      <c r="W323" s="153"/>
      <c r="X323" s="153"/>
      <c r="Y323" s="153">
        <v>20</v>
      </c>
      <c r="Z323" s="153">
        <v>40</v>
      </c>
      <c r="AA323" s="153"/>
      <c r="AB323" s="153"/>
      <c r="AC323" s="153"/>
      <c r="AD323" s="153"/>
      <c r="AE323" s="153"/>
      <c r="AF323" s="153"/>
      <c r="AG323" s="5" t="b">
        <f t="shared" ref="AG323:AG386" si="62">NOT(OR(ISBLANK(T323),ISBLANK(U323),ISBLANK(V323),ISBLANK(W323),AND(ISBLANK(X323),ISBLANK(Y323))))</f>
        <v>0</v>
      </c>
      <c r="AH323" s="5">
        <v>25</v>
      </c>
      <c r="AI323" s="5">
        <f t="shared" ref="AI323:AI386" si="63">IF(AH323&lt;=30,1,IF(AH323&lt;=60,2,IF(AH323&lt;=100,3,"bd")))</f>
        <v>1</v>
      </c>
      <c r="AJ323" s="5" t="b">
        <f>AND(A323&gt;=zakresy_produkcyjne!B$2,A323&lt;=zakresy_produkcyjne!B$3)</f>
        <v>1</v>
      </c>
      <c r="AK323" s="5" t="b">
        <f>AND(B323&gt;=zakresy_produkcyjne!C$2,B323&lt;=zakresy_produkcyjne!C$3)</f>
        <v>1</v>
      </c>
      <c r="AL323" s="5" t="b">
        <f>AND(D323&gt;=zakresy_produkcyjne!D$2,D323&lt;=zakresy_produkcyjne!D$3)</f>
        <v>1</v>
      </c>
      <c r="AM323" s="5" t="b">
        <f>AND(E323&gt;=zakresy_produkcyjne!E$2,E323&lt;=zakresy_produkcyjne!E$3)</f>
        <v>1</v>
      </c>
      <c r="AN323" s="5" t="b">
        <f>AND(F323&gt;=zakresy_produkcyjne!F$2,F323&lt;=zakresy_produkcyjne!F$3)</f>
        <v>0</v>
      </c>
      <c r="AO323" s="5" t="b">
        <f>AND(G323&gt;=zakresy_produkcyjne!G$2,G323&lt;=zakresy_produkcyjne!G$3)</f>
        <v>1</v>
      </c>
      <c r="AP323" s="5" t="b">
        <f>AND(H323&gt;=zakresy_produkcyjne!H$2,H323&lt;=zakresy_produkcyjne!H$3)</f>
        <v>1</v>
      </c>
      <c r="AQ323" s="5" t="b">
        <f>AND(P323&gt;=zakresy_produkcyjne!I$2,P323&lt;=zakresy_produkcyjne!I$3)</f>
        <v>1</v>
      </c>
      <c r="AR323" s="5" t="b">
        <f>AND(Q323&gt;=zakresy_produkcyjne!J$2,Q323&lt;=zakresy_produkcyjne!J$3)</f>
        <v>1</v>
      </c>
      <c r="AS323" s="5" t="b">
        <f>AND(R323&gt;=zakresy_produkcyjne!K$2,R323&lt;=zakresy_produkcyjne!K$3)</f>
        <v>1</v>
      </c>
      <c r="AT323" s="5" t="b">
        <f>AND(S323&gt;=zakresy_produkcyjne!L$2,S323&lt;=zakresy_produkcyjne!L$3)</f>
        <v>1</v>
      </c>
      <c r="AU323" s="5" t="b">
        <f t="shared" ref="AU323:AU386" si="64">AND(AJ323:AP323)</f>
        <v>0</v>
      </c>
      <c r="AV323" s="5" t="b">
        <f t="shared" ref="AV323:AV386" si="65">AND(AQ323:AT323)</f>
        <v>1</v>
      </c>
      <c r="AW323" s="5" t="b">
        <f t="shared" ref="AW323:AW386" si="66">AND(AU323:AV323)</f>
        <v>0</v>
      </c>
      <c r="AX323" s="5">
        <f>AJ323*zakresy_produkcyjne!B$4+AK323*zakresy_produkcyjne!C$4+AL323*zakresy_produkcyjne!D$4+AM323*zakresy_produkcyjne!E$4+AN323*zakresy_produkcyjne!F$4+AO323*zakresy_produkcyjne!G$4+AP323*zakresy_produkcyjne!H$4+AQ323*zakresy_produkcyjne!I$4+AR323*zakresy_produkcyjne!J$4+AS323*zakresy_produkcyjne!K$4+AT323*zakresy_produkcyjne!L$4</f>
        <v>59</v>
      </c>
      <c r="BK323" s="5">
        <f t="shared" ref="BK323:BK386" si="67">IF(T323&lt;&gt;"",T323,BF323)</f>
        <v>0</v>
      </c>
      <c r="BL323" s="5">
        <f t="shared" ref="BL323:BL386" si="68">IF(U323&lt;&gt;"",U323,BG323)</f>
        <v>0</v>
      </c>
      <c r="BM323" s="5">
        <f t="shared" ref="BM323:BM386" si="69">IF(V323&lt;&gt;"",V323,BH323)</f>
        <v>0</v>
      </c>
      <c r="BN323" s="5">
        <f t="shared" ref="BN323:BN386" si="70">IF(W323&lt;&gt;"",W323,BI323)</f>
        <v>0</v>
      </c>
      <c r="BO323" s="5">
        <f t="shared" ref="BO323:BO386" si="71">IF(Y323&lt;&gt;"",Y323,BJ323)</f>
        <v>20</v>
      </c>
      <c r="BP323" s="5">
        <f t="shared" ref="BP323:BP386" si="72">ABS(BF323-BK323)</f>
        <v>0</v>
      </c>
      <c r="BQ323" s="5" t="b">
        <f>IF(T323&lt;&gt;"",POWER((#REF!*R323+#REF!)-T323,2))</f>
        <v>0</v>
      </c>
    </row>
    <row r="324" spans="1:69" ht="13.9" customHeight="1" x14ac:dyDescent="0.2">
      <c r="A324" s="153">
        <v>3.3</v>
      </c>
      <c r="B324" s="153">
        <v>2.5</v>
      </c>
      <c r="C324" s="153">
        <f t="shared" ref="C324:C387" si="73">A324+(1/3)*(B324+J324)</f>
        <v>4.1366666666666667</v>
      </c>
      <c r="D324" s="153">
        <v>0.21</v>
      </c>
      <c r="E324" s="153">
        <v>0.06</v>
      </c>
      <c r="F324" s="153">
        <v>1.6</v>
      </c>
      <c r="G324" s="153">
        <v>1.6</v>
      </c>
      <c r="H324" s="153">
        <v>0</v>
      </c>
      <c r="I324" s="153">
        <v>8.0000000000000002E-3</v>
      </c>
      <c r="J324" s="153">
        <v>0.01</v>
      </c>
      <c r="K324" s="153">
        <v>0</v>
      </c>
      <c r="L324" s="153">
        <v>0</v>
      </c>
      <c r="M324" s="153">
        <v>0</v>
      </c>
      <c r="N324" s="153">
        <v>0</v>
      </c>
      <c r="O324" s="153">
        <v>0</v>
      </c>
      <c r="P324" s="153">
        <v>900</v>
      </c>
      <c r="Q324" s="153">
        <v>120</v>
      </c>
      <c r="R324" s="153">
        <v>325</v>
      </c>
      <c r="S324" s="153">
        <v>60</v>
      </c>
      <c r="T324" s="154"/>
      <c r="U324" s="153"/>
      <c r="V324" s="153"/>
      <c r="W324" s="153"/>
      <c r="X324" s="153"/>
      <c r="Y324" s="153">
        <v>57.5</v>
      </c>
      <c r="Z324" s="153">
        <v>40</v>
      </c>
      <c r="AA324" s="153"/>
      <c r="AB324" s="153"/>
      <c r="AC324" s="153"/>
      <c r="AD324" s="153"/>
      <c r="AE324" s="153"/>
      <c r="AF324" s="153"/>
      <c r="AG324" s="5" t="b">
        <f t="shared" si="62"/>
        <v>0</v>
      </c>
      <c r="AH324" s="5">
        <v>25</v>
      </c>
      <c r="AI324" s="5">
        <f t="shared" si="63"/>
        <v>1</v>
      </c>
      <c r="AJ324" s="5" t="b">
        <f>AND(A324&gt;=zakresy_produkcyjne!B$2,A324&lt;=zakresy_produkcyjne!B$3)</f>
        <v>1</v>
      </c>
      <c r="AK324" s="5" t="b">
        <f>AND(B324&gt;=zakresy_produkcyjne!C$2,B324&lt;=zakresy_produkcyjne!C$3)</f>
        <v>1</v>
      </c>
      <c r="AL324" s="5" t="b">
        <f>AND(D324&gt;=zakresy_produkcyjne!D$2,D324&lt;=zakresy_produkcyjne!D$3)</f>
        <v>1</v>
      </c>
      <c r="AM324" s="5" t="b">
        <f>AND(E324&gt;=zakresy_produkcyjne!E$2,E324&lt;=zakresy_produkcyjne!E$3)</f>
        <v>1</v>
      </c>
      <c r="AN324" s="5" t="b">
        <f>AND(F324&gt;=zakresy_produkcyjne!F$2,F324&lt;=zakresy_produkcyjne!F$3)</f>
        <v>0</v>
      </c>
      <c r="AO324" s="5" t="b">
        <f>AND(G324&gt;=zakresy_produkcyjne!G$2,G324&lt;=zakresy_produkcyjne!G$3)</f>
        <v>1</v>
      </c>
      <c r="AP324" s="5" t="b">
        <f>AND(H324&gt;=zakresy_produkcyjne!H$2,H324&lt;=zakresy_produkcyjne!H$3)</f>
        <v>1</v>
      </c>
      <c r="AQ324" s="5" t="b">
        <f>AND(P324&gt;=zakresy_produkcyjne!I$2,P324&lt;=zakresy_produkcyjne!I$3)</f>
        <v>1</v>
      </c>
      <c r="AR324" s="5" t="b">
        <f>AND(Q324&gt;=zakresy_produkcyjne!J$2,Q324&lt;=zakresy_produkcyjne!J$3)</f>
        <v>1</v>
      </c>
      <c r="AS324" s="5" t="b">
        <f>AND(R324&gt;=zakresy_produkcyjne!K$2,R324&lt;=zakresy_produkcyjne!K$3)</f>
        <v>1</v>
      </c>
      <c r="AT324" s="5" t="b">
        <f>AND(S324&gt;=zakresy_produkcyjne!L$2,S324&lt;=zakresy_produkcyjne!L$3)</f>
        <v>1</v>
      </c>
      <c r="AU324" s="5" t="b">
        <f t="shared" si="64"/>
        <v>0</v>
      </c>
      <c r="AV324" s="5" t="b">
        <f t="shared" si="65"/>
        <v>1</v>
      </c>
      <c r="AW324" s="5" t="b">
        <f t="shared" si="66"/>
        <v>0</v>
      </c>
      <c r="AX324" s="5">
        <f>AJ324*zakresy_produkcyjne!B$4+AK324*zakresy_produkcyjne!C$4+AL324*zakresy_produkcyjne!D$4+AM324*zakresy_produkcyjne!E$4+AN324*zakresy_produkcyjne!F$4+AO324*zakresy_produkcyjne!G$4+AP324*zakresy_produkcyjne!H$4+AQ324*zakresy_produkcyjne!I$4+AR324*zakresy_produkcyjne!J$4+AS324*zakresy_produkcyjne!K$4+AT324*zakresy_produkcyjne!L$4</f>
        <v>59</v>
      </c>
      <c r="BK324" s="5">
        <f t="shared" si="67"/>
        <v>0</v>
      </c>
      <c r="BL324" s="5">
        <f t="shared" si="68"/>
        <v>0</v>
      </c>
      <c r="BM324" s="5">
        <f t="shared" si="69"/>
        <v>0</v>
      </c>
      <c r="BN324" s="5">
        <f t="shared" si="70"/>
        <v>0</v>
      </c>
      <c r="BO324" s="5">
        <f t="shared" si="71"/>
        <v>57.5</v>
      </c>
      <c r="BP324" s="5">
        <f t="shared" si="72"/>
        <v>0</v>
      </c>
      <c r="BQ324" s="5" t="b">
        <f>IF(T324&lt;&gt;"",POWER((#REF!*R324+#REF!)-T324,2))</f>
        <v>0</v>
      </c>
    </row>
    <row r="325" spans="1:69" ht="13.9" customHeight="1" x14ac:dyDescent="0.2">
      <c r="A325" s="153">
        <v>3.3</v>
      </c>
      <c r="B325" s="153">
        <v>2.5</v>
      </c>
      <c r="C325" s="153">
        <f t="shared" si="73"/>
        <v>4.1366666666666667</v>
      </c>
      <c r="D325" s="153">
        <v>0.21</v>
      </c>
      <c r="E325" s="153">
        <v>0.06</v>
      </c>
      <c r="F325" s="153">
        <v>1.6</v>
      </c>
      <c r="G325" s="153">
        <v>1.6</v>
      </c>
      <c r="H325" s="153">
        <v>0</v>
      </c>
      <c r="I325" s="153">
        <v>8.0000000000000002E-3</v>
      </c>
      <c r="J325" s="153">
        <v>0.01</v>
      </c>
      <c r="K325" s="153">
        <v>0</v>
      </c>
      <c r="L325" s="153">
        <v>0</v>
      </c>
      <c r="M325" s="153">
        <v>0</v>
      </c>
      <c r="N325" s="153">
        <v>0</v>
      </c>
      <c r="O325" s="153">
        <v>0</v>
      </c>
      <c r="P325" s="153">
        <v>900</v>
      </c>
      <c r="Q325" s="153">
        <v>120</v>
      </c>
      <c r="R325" s="153">
        <v>325</v>
      </c>
      <c r="S325" s="153">
        <v>120</v>
      </c>
      <c r="T325" s="154"/>
      <c r="U325" s="153"/>
      <c r="V325" s="153"/>
      <c r="W325" s="153"/>
      <c r="X325" s="153"/>
      <c r="Y325" s="153">
        <v>94.5</v>
      </c>
      <c r="Z325" s="153">
        <v>40</v>
      </c>
      <c r="AA325" s="153"/>
      <c r="AB325" s="153"/>
      <c r="AC325" s="153"/>
      <c r="AD325" s="153"/>
      <c r="AE325" s="153"/>
      <c r="AF325" s="153"/>
      <c r="AG325" s="5" t="b">
        <f t="shared" si="62"/>
        <v>0</v>
      </c>
      <c r="AH325" s="5">
        <v>25</v>
      </c>
      <c r="AI325" s="5">
        <f t="shared" si="63"/>
        <v>1</v>
      </c>
      <c r="AJ325" s="5" t="b">
        <f>AND(A325&gt;=zakresy_produkcyjne!B$2,A325&lt;=zakresy_produkcyjne!B$3)</f>
        <v>1</v>
      </c>
      <c r="AK325" s="5" t="b">
        <f>AND(B325&gt;=zakresy_produkcyjne!C$2,B325&lt;=zakresy_produkcyjne!C$3)</f>
        <v>1</v>
      </c>
      <c r="AL325" s="5" t="b">
        <f>AND(D325&gt;=zakresy_produkcyjne!D$2,D325&lt;=zakresy_produkcyjne!D$3)</f>
        <v>1</v>
      </c>
      <c r="AM325" s="5" t="b">
        <f>AND(E325&gt;=zakresy_produkcyjne!E$2,E325&lt;=zakresy_produkcyjne!E$3)</f>
        <v>1</v>
      </c>
      <c r="AN325" s="5" t="b">
        <f>AND(F325&gt;=zakresy_produkcyjne!F$2,F325&lt;=zakresy_produkcyjne!F$3)</f>
        <v>0</v>
      </c>
      <c r="AO325" s="5" t="b">
        <f>AND(G325&gt;=zakresy_produkcyjne!G$2,G325&lt;=zakresy_produkcyjne!G$3)</f>
        <v>1</v>
      </c>
      <c r="AP325" s="5" t="b">
        <f>AND(H325&gt;=zakresy_produkcyjne!H$2,H325&lt;=zakresy_produkcyjne!H$3)</f>
        <v>1</v>
      </c>
      <c r="AQ325" s="5" t="b">
        <f>AND(P325&gt;=zakresy_produkcyjne!I$2,P325&lt;=zakresy_produkcyjne!I$3)</f>
        <v>1</v>
      </c>
      <c r="AR325" s="5" t="b">
        <f>AND(Q325&gt;=zakresy_produkcyjne!J$2,Q325&lt;=zakresy_produkcyjne!J$3)</f>
        <v>1</v>
      </c>
      <c r="AS325" s="5" t="b">
        <f>AND(R325&gt;=zakresy_produkcyjne!K$2,R325&lt;=zakresy_produkcyjne!K$3)</f>
        <v>1</v>
      </c>
      <c r="AT325" s="5" t="b">
        <f>AND(S325&gt;=zakresy_produkcyjne!L$2,S325&lt;=zakresy_produkcyjne!L$3)</f>
        <v>1</v>
      </c>
      <c r="AU325" s="5" t="b">
        <f t="shared" si="64"/>
        <v>0</v>
      </c>
      <c r="AV325" s="5" t="b">
        <f t="shared" si="65"/>
        <v>1</v>
      </c>
      <c r="AW325" s="5" t="b">
        <f t="shared" si="66"/>
        <v>0</v>
      </c>
      <c r="AX325" s="5">
        <f>AJ325*zakresy_produkcyjne!B$4+AK325*zakresy_produkcyjne!C$4+AL325*zakresy_produkcyjne!D$4+AM325*zakresy_produkcyjne!E$4+AN325*zakresy_produkcyjne!F$4+AO325*zakresy_produkcyjne!G$4+AP325*zakresy_produkcyjne!H$4+AQ325*zakresy_produkcyjne!I$4+AR325*zakresy_produkcyjne!J$4+AS325*zakresy_produkcyjne!K$4+AT325*zakresy_produkcyjne!L$4</f>
        <v>59</v>
      </c>
      <c r="BK325" s="5">
        <f t="shared" si="67"/>
        <v>0</v>
      </c>
      <c r="BL325" s="5">
        <f t="shared" si="68"/>
        <v>0</v>
      </c>
      <c r="BM325" s="5">
        <f t="shared" si="69"/>
        <v>0</v>
      </c>
      <c r="BN325" s="5">
        <f t="shared" si="70"/>
        <v>0</v>
      </c>
      <c r="BO325" s="5">
        <f t="shared" si="71"/>
        <v>94.5</v>
      </c>
      <c r="BP325" s="5">
        <f t="shared" si="72"/>
        <v>0</v>
      </c>
      <c r="BQ325" s="5" t="b">
        <f>IF(T325&lt;&gt;"",POWER((#REF!*R325+#REF!)-T325,2))</f>
        <v>0</v>
      </c>
    </row>
    <row r="326" spans="1:69" ht="13.9" customHeight="1" x14ac:dyDescent="0.2">
      <c r="A326" s="153">
        <v>3.3</v>
      </c>
      <c r="B326" s="153">
        <v>2.5</v>
      </c>
      <c r="C326" s="153">
        <f t="shared" si="73"/>
        <v>4.1366666666666667</v>
      </c>
      <c r="D326" s="153">
        <v>0.21</v>
      </c>
      <c r="E326" s="153">
        <v>0.06</v>
      </c>
      <c r="F326" s="153">
        <v>1.6</v>
      </c>
      <c r="G326" s="153">
        <v>1.6</v>
      </c>
      <c r="H326" s="153">
        <v>0</v>
      </c>
      <c r="I326" s="153">
        <v>8.0000000000000002E-3</v>
      </c>
      <c r="J326" s="153">
        <v>0.01</v>
      </c>
      <c r="K326" s="153">
        <v>0</v>
      </c>
      <c r="L326" s="153">
        <v>0</v>
      </c>
      <c r="M326" s="153">
        <v>0</v>
      </c>
      <c r="N326" s="153">
        <v>0</v>
      </c>
      <c r="O326" s="153">
        <v>0</v>
      </c>
      <c r="P326" s="153">
        <v>900</v>
      </c>
      <c r="Q326" s="153">
        <v>120</v>
      </c>
      <c r="R326" s="153">
        <v>325</v>
      </c>
      <c r="S326" s="153">
        <v>180</v>
      </c>
      <c r="T326" s="154"/>
      <c r="U326" s="153"/>
      <c r="V326" s="153"/>
      <c r="W326" s="153"/>
      <c r="X326" s="153"/>
      <c r="Y326" s="153">
        <v>95</v>
      </c>
      <c r="Z326" s="153">
        <v>40</v>
      </c>
      <c r="AA326" s="153"/>
      <c r="AB326" s="153"/>
      <c r="AC326" s="153"/>
      <c r="AD326" s="153"/>
      <c r="AE326" s="153"/>
      <c r="AF326" s="153"/>
      <c r="AG326" s="5" t="b">
        <f t="shared" si="62"/>
        <v>0</v>
      </c>
      <c r="AH326" s="5">
        <v>25</v>
      </c>
      <c r="AI326" s="5">
        <f t="shared" si="63"/>
        <v>1</v>
      </c>
      <c r="AJ326" s="5" t="b">
        <f>AND(A326&gt;=zakresy_produkcyjne!B$2,A326&lt;=zakresy_produkcyjne!B$3)</f>
        <v>1</v>
      </c>
      <c r="AK326" s="5" t="b">
        <f>AND(B326&gt;=zakresy_produkcyjne!C$2,B326&lt;=zakresy_produkcyjne!C$3)</f>
        <v>1</v>
      </c>
      <c r="AL326" s="5" t="b">
        <f>AND(D326&gt;=zakresy_produkcyjne!D$2,D326&lt;=zakresy_produkcyjne!D$3)</f>
        <v>1</v>
      </c>
      <c r="AM326" s="5" t="b">
        <f>AND(E326&gt;=zakresy_produkcyjne!E$2,E326&lt;=zakresy_produkcyjne!E$3)</f>
        <v>1</v>
      </c>
      <c r="AN326" s="5" t="b">
        <f>AND(F326&gt;=zakresy_produkcyjne!F$2,F326&lt;=zakresy_produkcyjne!F$3)</f>
        <v>0</v>
      </c>
      <c r="AO326" s="5" t="b">
        <f>AND(G326&gt;=zakresy_produkcyjne!G$2,G326&lt;=zakresy_produkcyjne!G$3)</f>
        <v>1</v>
      </c>
      <c r="AP326" s="5" t="b">
        <f>AND(H326&gt;=zakresy_produkcyjne!H$2,H326&lt;=zakresy_produkcyjne!H$3)</f>
        <v>1</v>
      </c>
      <c r="AQ326" s="5" t="b">
        <f>AND(P326&gt;=zakresy_produkcyjne!I$2,P326&lt;=zakresy_produkcyjne!I$3)</f>
        <v>1</v>
      </c>
      <c r="AR326" s="5" t="b">
        <f>AND(Q326&gt;=zakresy_produkcyjne!J$2,Q326&lt;=zakresy_produkcyjne!J$3)</f>
        <v>1</v>
      </c>
      <c r="AS326" s="5" t="b">
        <f>AND(R326&gt;=zakresy_produkcyjne!K$2,R326&lt;=zakresy_produkcyjne!K$3)</f>
        <v>1</v>
      </c>
      <c r="AT326" s="5" t="b">
        <f>AND(S326&gt;=zakresy_produkcyjne!L$2,S326&lt;=zakresy_produkcyjne!L$3)</f>
        <v>1</v>
      </c>
      <c r="AU326" s="5" t="b">
        <f t="shared" si="64"/>
        <v>0</v>
      </c>
      <c r="AV326" s="5" t="b">
        <f t="shared" si="65"/>
        <v>1</v>
      </c>
      <c r="AW326" s="5" t="b">
        <f t="shared" si="66"/>
        <v>0</v>
      </c>
      <c r="AX326" s="5">
        <f>AJ326*zakresy_produkcyjne!B$4+AK326*zakresy_produkcyjne!C$4+AL326*zakresy_produkcyjne!D$4+AM326*zakresy_produkcyjne!E$4+AN326*zakresy_produkcyjne!F$4+AO326*zakresy_produkcyjne!G$4+AP326*zakresy_produkcyjne!H$4+AQ326*zakresy_produkcyjne!I$4+AR326*zakresy_produkcyjne!J$4+AS326*zakresy_produkcyjne!K$4+AT326*zakresy_produkcyjne!L$4</f>
        <v>59</v>
      </c>
      <c r="BK326" s="5">
        <f t="shared" si="67"/>
        <v>0</v>
      </c>
      <c r="BL326" s="5">
        <f t="shared" si="68"/>
        <v>0</v>
      </c>
      <c r="BM326" s="5">
        <f t="shared" si="69"/>
        <v>0</v>
      </c>
      <c r="BN326" s="5">
        <f t="shared" si="70"/>
        <v>0</v>
      </c>
      <c r="BO326" s="5">
        <f t="shared" si="71"/>
        <v>95</v>
      </c>
      <c r="BP326" s="5">
        <f t="shared" si="72"/>
        <v>0</v>
      </c>
      <c r="BQ326" s="5" t="b">
        <f>IF(T326&lt;&gt;"",POWER((#REF!*R326+#REF!)-T326,2))</f>
        <v>0</v>
      </c>
    </row>
    <row r="327" spans="1:69" ht="13.9" customHeight="1" x14ac:dyDescent="0.2">
      <c r="A327" s="153">
        <v>3.3</v>
      </c>
      <c r="B327" s="153">
        <v>2.5</v>
      </c>
      <c r="C327" s="153">
        <f t="shared" si="73"/>
        <v>4.1366666666666667</v>
      </c>
      <c r="D327" s="153">
        <v>0.21</v>
      </c>
      <c r="E327" s="153">
        <v>0.06</v>
      </c>
      <c r="F327" s="153">
        <v>1.6</v>
      </c>
      <c r="G327" s="153">
        <v>1.6</v>
      </c>
      <c r="H327" s="153">
        <v>0</v>
      </c>
      <c r="I327" s="153">
        <v>8.0000000000000002E-3</v>
      </c>
      <c r="J327" s="153">
        <v>0.01</v>
      </c>
      <c r="K327" s="153">
        <v>0</v>
      </c>
      <c r="L327" s="153">
        <v>0</v>
      </c>
      <c r="M327" s="153">
        <v>0</v>
      </c>
      <c r="N327" s="153">
        <v>0</v>
      </c>
      <c r="O327" s="153">
        <v>0</v>
      </c>
      <c r="P327" s="153">
        <v>900</v>
      </c>
      <c r="Q327" s="153">
        <v>120</v>
      </c>
      <c r="R327" s="153">
        <v>325</v>
      </c>
      <c r="S327" s="153">
        <v>240</v>
      </c>
      <c r="T327" s="153">
        <v>1161</v>
      </c>
      <c r="U327" s="154"/>
      <c r="V327" s="153">
        <v>7.7</v>
      </c>
      <c r="W327" s="153">
        <v>369</v>
      </c>
      <c r="X327" s="153"/>
      <c r="Y327" s="153">
        <v>94</v>
      </c>
      <c r="Z327" s="153">
        <v>40</v>
      </c>
      <c r="AA327" s="153"/>
      <c r="AB327" s="153"/>
      <c r="AC327" s="153"/>
      <c r="AD327" s="153"/>
      <c r="AE327" s="153"/>
      <c r="AF327" s="153">
        <v>390</v>
      </c>
      <c r="AG327" s="5" t="b">
        <f t="shared" si="62"/>
        <v>0</v>
      </c>
      <c r="AH327" s="5">
        <v>25</v>
      </c>
      <c r="AI327" s="5">
        <f t="shared" si="63"/>
        <v>1</v>
      </c>
      <c r="AJ327" s="5" t="b">
        <f>AND(A327&gt;=zakresy_produkcyjne!B$2,A327&lt;=zakresy_produkcyjne!B$3)</f>
        <v>1</v>
      </c>
      <c r="AK327" s="5" t="b">
        <f>AND(B327&gt;=zakresy_produkcyjne!C$2,B327&lt;=zakresy_produkcyjne!C$3)</f>
        <v>1</v>
      </c>
      <c r="AL327" s="5" t="b">
        <f>AND(D327&gt;=zakresy_produkcyjne!D$2,D327&lt;=zakresy_produkcyjne!D$3)</f>
        <v>1</v>
      </c>
      <c r="AM327" s="5" t="b">
        <f>AND(E327&gt;=zakresy_produkcyjne!E$2,E327&lt;=zakresy_produkcyjne!E$3)</f>
        <v>1</v>
      </c>
      <c r="AN327" s="5" t="b">
        <f>AND(F327&gt;=zakresy_produkcyjne!F$2,F327&lt;=zakresy_produkcyjne!F$3)</f>
        <v>0</v>
      </c>
      <c r="AO327" s="5" t="b">
        <f>AND(G327&gt;=zakresy_produkcyjne!G$2,G327&lt;=zakresy_produkcyjne!G$3)</f>
        <v>1</v>
      </c>
      <c r="AP327" s="5" t="b">
        <f>AND(H327&gt;=zakresy_produkcyjne!H$2,H327&lt;=zakresy_produkcyjne!H$3)</f>
        <v>1</v>
      </c>
      <c r="AQ327" s="5" t="b">
        <f>AND(P327&gt;=zakresy_produkcyjne!I$2,P327&lt;=zakresy_produkcyjne!I$3)</f>
        <v>1</v>
      </c>
      <c r="AR327" s="5" t="b">
        <f>AND(Q327&gt;=zakresy_produkcyjne!J$2,Q327&lt;=zakresy_produkcyjne!J$3)</f>
        <v>1</v>
      </c>
      <c r="AS327" s="5" t="b">
        <f>AND(R327&gt;=zakresy_produkcyjne!K$2,R327&lt;=zakresy_produkcyjne!K$3)</f>
        <v>1</v>
      </c>
      <c r="AT327" s="5" t="b">
        <f>AND(S327&gt;=zakresy_produkcyjne!L$2,S327&lt;=zakresy_produkcyjne!L$3)</f>
        <v>0</v>
      </c>
      <c r="AU327" s="5" t="b">
        <f t="shared" si="64"/>
        <v>0</v>
      </c>
      <c r="AV327" s="5" t="b">
        <f t="shared" si="65"/>
        <v>0</v>
      </c>
      <c r="AW327" s="5" t="b">
        <f t="shared" si="66"/>
        <v>0</v>
      </c>
      <c r="AX327" s="5">
        <f>AJ327*zakresy_produkcyjne!B$4+AK327*zakresy_produkcyjne!C$4+AL327*zakresy_produkcyjne!D$4+AM327*zakresy_produkcyjne!E$4+AN327*zakresy_produkcyjne!F$4+AO327*zakresy_produkcyjne!G$4+AP327*zakresy_produkcyjne!H$4+AQ327*zakresy_produkcyjne!I$4+AR327*zakresy_produkcyjne!J$4+AS327*zakresy_produkcyjne!K$4+AT327*zakresy_produkcyjne!L$4</f>
        <v>49</v>
      </c>
      <c r="BK327" s="5">
        <f t="shared" si="67"/>
        <v>1161</v>
      </c>
      <c r="BL327" s="5">
        <f t="shared" si="68"/>
        <v>0</v>
      </c>
      <c r="BM327" s="5">
        <f t="shared" si="69"/>
        <v>7.7</v>
      </c>
      <c r="BN327" s="5">
        <f t="shared" si="70"/>
        <v>369</v>
      </c>
      <c r="BO327" s="5">
        <f t="shared" si="71"/>
        <v>94</v>
      </c>
      <c r="BP327" s="5">
        <f t="shared" si="72"/>
        <v>1161</v>
      </c>
      <c r="BQ327" s="5" t="e">
        <f>IF(T327&lt;&gt;"",POWER((#REF!*R327+#REF!)-T327,2))</f>
        <v>#REF!</v>
      </c>
    </row>
    <row r="328" spans="1:69" ht="13.9" customHeight="1" x14ac:dyDescent="0.2">
      <c r="A328" s="153">
        <v>3.3</v>
      </c>
      <c r="B328" s="153">
        <v>2.5</v>
      </c>
      <c r="C328" s="153">
        <f t="shared" si="73"/>
        <v>4.1366666666666667</v>
      </c>
      <c r="D328" s="153">
        <v>0.21</v>
      </c>
      <c r="E328" s="153">
        <v>0.06</v>
      </c>
      <c r="F328" s="153">
        <v>1.6</v>
      </c>
      <c r="G328" s="153">
        <v>1.6</v>
      </c>
      <c r="H328" s="153">
        <v>0</v>
      </c>
      <c r="I328" s="153">
        <v>8.0000000000000002E-3</v>
      </c>
      <c r="J328" s="153">
        <v>0.01</v>
      </c>
      <c r="K328" s="153">
        <v>0</v>
      </c>
      <c r="L328" s="153">
        <v>0</v>
      </c>
      <c r="M328" s="153">
        <v>0</v>
      </c>
      <c r="N328" s="153">
        <v>0</v>
      </c>
      <c r="O328" s="153">
        <v>0</v>
      </c>
      <c r="P328" s="153">
        <v>900</v>
      </c>
      <c r="Q328" s="153">
        <v>120</v>
      </c>
      <c r="R328" s="153">
        <v>325</v>
      </c>
      <c r="S328" s="153">
        <v>300</v>
      </c>
      <c r="T328" s="153"/>
      <c r="U328" s="153"/>
      <c r="V328" s="153"/>
      <c r="W328" s="153"/>
      <c r="X328" s="153"/>
      <c r="Y328" s="153">
        <v>94</v>
      </c>
      <c r="Z328" s="153">
        <v>40</v>
      </c>
      <c r="AA328" s="153"/>
      <c r="AB328" s="153"/>
      <c r="AC328" s="153"/>
      <c r="AD328" s="153"/>
      <c r="AE328" s="153"/>
      <c r="AF328" s="153"/>
      <c r="AG328" s="5" t="b">
        <f t="shared" si="62"/>
        <v>0</v>
      </c>
      <c r="AH328" s="5">
        <v>25</v>
      </c>
      <c r="AI328" s="5">
        <f t="shared" si="63"/>
        <v>1</v>
      </c>
      <c r="AJ328" s="5" t="b">
        <f>AND(A328&gt;=zakresy_produkcyjne!B$2,A328&lt;=zakresy_produkcyjne!B$3)</f>
        <v>1</v>
      </c>
      <c r="AK328" s="5" t="b">
        <f>AND(B328&gt;=zakresy_produkcyjne!C$2,B328&lt;=zakresy_produkcyjne!C$3)</f>
        <v>1</v>
      </c>
      <c r="AL328" s="5" t="b">
        <f>AND(D328&gt;=zakresy_produkcyjne!D$2,D328&lt;=zakresy_produkcyjne!D$3)</f>
        <v>1</v>
      </c>
      <c r="AM328" s="5" t="b">
        <f>AND(E328&gt;=zakresy_produkcyjne!E$2,E328&lt;=zakresy_produkcyjne!E$3)</f>
        <v>1</v>
      </c>
      <c r="AN328" s="5" t="b">
        <f>AND(F328&gt;=zakresy_produkcyjne!F$2,F328&lt;=zakresy_produkcyjne!F$3)</f>
        <v>0</v>
      </c>
      <c r="AO328" s="5" t="b">
        <f>AND(G328&gt;=zakresy_produkcyjne!G$2,G328&lt;=zakresy_produkcyjne!G$3)</f>
        <v>1</v>
      </c>
      <c r="AP328" s="5" t="b">
        <f>AND(H328&gt;=zakresy_produkcyjne!H$2,H328&lt;=zakresy_produkcyjne!H$3)</f>
        <v>1</v>
      </c>
      <c r="AQ328" s="5" t="b">
        <f>AND(P328&gt;=zakresy_produkcyjne!I$2,P328&lt;=zakresy_produkcyjne!I$3)</f>
        <v>1</v>
      </c>
      <c r="AR328" s="5" t="b">
        <f>AND(Q328&gt;=zakresy_produkcyjne!J$2,Q328&lt;=zakresy_produkcyjne!J$3)</f>
        <v>1</v>
      </c>
      <c r="AS328" s="5" t="b">
        <f>AND(R328&gt;=zakresy_produkcyjne!K$2,R328&lt;=zakresy_produkcyjne!K$3)</f>
        <v>1</v>
      </c>
      <c r="AT328" s="5" t="b">
        <f>AND(S328&gt;=zakresy_produkcyjne!L$2,S328&lt;=zakresy_produkcyjne!L$3)</f>
        <v>0</v>
      </c>
      <c r="AU328" s="5" t="b">
        <f t="shared" si="64"/>
        <v>0</v>
      </c>
      <c r="AV328" s="5" t="b">
        <f t="shared" si="65"/>
        <v>0</v>
      </c>
      <c r="AW328" s="5" t="b">
        <f t="shared" si="66"/>
        <v>0</v>
      </c>
      <c r="AX328" s="5">
        <f>AJ328*zakresy_produkcyjne!B$4+AK328*zakresy_produkcyjne!C$4+AL328*zakresy_produkcyjne!D$4+AM328*zakresy_produkcyjne!E$4+AN328*zakresy_produkcyjne!F$4+AO328*zakresy_produkcyjne!G$4+AP328*zakresy_produkcyjne!H$4+AQ328*zakresy_produkcyjne!I$4+AR328*zakresy_produkcyjne!J$4+AS328*zakresy_produkcyjne!K$4+AT328*zakresy_produkcyjne!L$4</f>
        <v>49</v>
      </c>
      <c r="BK328" s="5">
        <f t="shared" si="67"/>
        <v>0</v>
      </c>
      <c r="BL328" s="5">
        <f t="shared" si="68"/>
        <v>0</v>
      </c>
      <c r="BM328" s="5">
        <f t="shared" si="69"/>
        <v>0</v>
      </c>
      <c r="BN328" s="5">
        <f t="shared" si="70"/>
        <v>0</v>
      </c>
      <c r="BO328" s="5">
        <f t="shared" si="71"/>
        <v>94</v>
      </c>
      <c r="BP328" s="5">
        <f t="shared" si="72"/>
        <v>0</v>
      </c>
      <c r="BQ328" s="5" t="b">
        <f>IF(T328&lt;&gt;"",POWER((#REF!*R328+#REF!)-T328,2))</f>
        <v>0</v>
      </c>
    </row>
    <row r="329" spans="1:69" ht="13.9" customHeight="1" x14ac:dyDescent="0.2">
      <c r="A329" s="153">
        <v>3.3</v>
      </c>
      <c r="B329" s="153">
        <v>2.5</v>
      </c>
      <c r="C329" s="153">
        <f t="shared" si="73"/>
        <v>4.1366666666666667</v>
      </c>
      <c r="D329" s="153">
        <v>0.21</v>
      </c>
      <c r="E329" s="153">
        <v>0.06</v>
      </c>
      <c r="F329" s="153">
        <v>1.6</v>
      </c>
      <c r="G329" s="153">
        <v>1.6</v>
      </c>
      <c r="H329" s="153">
        <v>0</v>
      </c>
      <c r="I329" s="153">
        <v>8.0000000000000002E-3</v>
      </c>
      <c r="J329" s="153">
        <v>0.01</v>
      </c>
      <c r="K329" s="153">
        <v>0</v>
      </c>
      <c r="L329" s="153">
        <v>0</v>
      </c>
      <c r="M329" s="153">
        <v>0</v>
      </c>
      <c r="N329" s="153">
        <v>0</v>
      </c>
      <c r="O329" s="153">
        <v>0</v>
      </c>
      <c r="P329" s="153">
        <v>900</v>
      </c>
      <c r="Q329" s="153">
        <v>120</v>
      </c>
      <c r="R329" s="153">
        <v>325</v>
      </c>
      <c r="S329" s="153">
        <v>360</v>
      </c>
      <c r="T329" s="153"/>
      <c r="U329" s="153"/>
      <c r="V329" s="153"/>
      <c r="W329" s="153"/>
      <c r="X329" s="153"/>
      <c r="Y329" s="153">
        <v>94</v>
      </c>
      <c r="Z329" s="153">
        <v>40</v>
      </c>
      <c r="AA329" s="153"/>
      <c r="AB329" s="153"/>
      <c r="AC329" s="153"/>
      <c r="AD329" s="153"/>
      <c r="AE329" s="153"/>
      <c r="AF329" s="153"/>
      <c r="AG329" s="5" t="b">
        <f t="shared" si="62"/>
        <v>0</v>
      </c>
      <c r="AH329" s="5">
        <v>25</v>
      </c>
      <c r="AI329" s="5">
        <f t="shared" si="63"/>
        <v>1</v>
      </c>
      <c r="AJ329" s="5" t="b">
        <f>AND(A329&gt;=zakresy_produkcyjne!B$2,A329&lt;=zakresy_produkcyjne!B$3)</f>
        <v>1</v>
      </c>
      <c r="AK329" s="5" t="b">
        <f>AND(B329&gt;=zakresy_produkcyjne!C$2,B329&lt;=zakresy_produkcyjne!C$3)</f>
        <v>1</v>
      </c>
      <c r="AL329" s="5" t="b">
        <f>AND(D329&gt;=zakresy_produkcyjne!D$2,D329&lt;=zakresy_produkcyjne!D$3)</f>
        <v>1</v>
      </c>
      <c r="AM329" s="5" t="b">
        <f>AND(E329&gt;=zakresy_produkcyjne!E$2,E329&lt;=zakresy_produkcyjne!E$3)</f>
        <v>1</v>
      </c>
      <c r="AN329" s="5" t="b">
        <f>AND(F329&gt;=zakresy_produkcyjne!F$2,F329&lt;=zakresy_produkcyjne!F$3)</f>
        <v>0</v>
      </c>
      <c r="AO329" s="5" t="b">
        <f>AND(G329&gt;=zakresy_produkcyjne!G$2,G329&lt;=zakresy_produkcyjne!G$3)</f>
        <v>1</v>
      </c>
      <c r="AP329" s="5" t="b">
        <f>AND(H329&gt;=zakresy_produkcyjne!H$2,H329&lt;=zakresy_produkcyjne!H$3)</f>
        <v>1</v>
      </c>
      <c r="AQ329" s="5" t="b">
        <f>AND(P329&gt;=zakresy_produkcyjne!I$2,P329&lt;=zakresy_produkcyjne!I$3)</f>
        <v>1</v>
      </c>
      <c r="AR329" s="5" t="b">
        <f>AND(Q329&gt;=zakresy_produkcyjne!J$2,Q329&lt;=zakresy_produkcyjne!J$3)</f>
        <v>1</v>
      </c>
      <c r="AS329" s="5" t="b">
        <f>AND(R329&gt;=zakresy_produkcyjne!K$2,R329&lt;=zakresy_produkcyjne!K$3)</f>
        <v>1</v>
      </c>
      <c r="AT329" s="5" t="b">
        <f>AND(S329&gt;=zakresy_produkcyjne!L$2,S329&lt;=zakresy_produkcyjne!L$3)</f>
        <v>0</v>
      </c>
      <c r="AU329" s="5" t="b">
        <f t="shared" si="64"/>
        <v>0</v>
      </c>
      <c r="AV329" s="5" t="b">
        <f t="shared" si="65"/>
        <v>0</v>
      </c>
      <c r="AW329" s="5" t="b">
        <f t="shared" si="66"/>
        <v>0</v>
      </c>
      <c r="AX329" s="5">
        <f>AJ329*zakresy_produkcyjne!B$4+AK329*zakresy_produkcyjne!C$4+AL329*zakresy_produkcyjne!D$4+AM329*zakresy_produkcyjne!E$4+AN329*zakresy_produkcyjne!F$4+AO329*zakresy_produkcyjne!G$4+AP329*zakresy_produkcyjne!H$4+AQ329*zakresy_produkcyjne!I$4+AR329*zakresy_produkcyjne!J$4+AS329*zakresy_produkcyjne!K$4+AT329*zakresy_produkcyjne!L$4</f>
        <v>49</v>
      </c>
      <c r="BK329" s="5">
        <f t="shared" si="67"/>
        <v>0</v>
      </c>
      <c r="BL329" s="5">
        <f t="shared" si="68"/>
        <v>0</v>
      </c>
      <c r="BM329" s="5">
        <f t="shared" si="69"/>
        <v>0</v>
      </c>
      <c r="BN329" s="5">
        <f t="shared" si="70"/>
        <v>0</v>
      </c>
      <c r="BO329" s="5">
        <f t="shared" si="71"/>
        <v>94</v>
      </c>
      <c r="BP329" s="5">
        <f t="shared" si="72"/>
        <v>0</v>
      </c>
      <c r="BQ329" s="5" t="b">
        <f>IF(T329&lt;&gt;"",POWER((#REF!*R329+#REF!)-T329,2))</f>
        <v>0</v>
      </c>
    </row>
    <row r="330" spans="1:69" ht="13.9" customHeight="1" x14ac:dyDescent="0.2">
      <c r="A330" s="153">
        <v>3.3</v>
      </c>
      <c r="B330" s="153">
        <v>2.5</v>
      </c>
      <c r="C330" s="153">
        <f t="shared" si="73"/>
        <v>4.1366666666666667</v>
      </c>
      <c r="D330" s="153">
        <v>0.21</v>
      </c>
      <c r="E330" s="153">
        <v>0.06</v>
      </c>
      <c r="F330" s="153">
        <v>1.6</v>
      </c>
      <c r="G330" s="153">
        <v>1.6</v>
      </c>
      <c r="H330" s="153">
        <v>0</v>
      </c>
      <c r="I330" s="153">
        <v>8.0000000000000002E-3</v>
      </c>
      <c r="J330" s="153">
        <v>0.01</v>
      </c>
      <c r="K330" s="153">
        <v>0</v>
      </c>
      <c r="L330" s="153">
        <v>0</v>
      </c>
      <c r="M330" s="153">
        <v>0</v>
      </c>
      <c r="N330" s="153">
        <v>0</v>
      </c>
      <c r="O330" s="153">
        <v>0</v>
      </c>
      <c r="P330" s="153">
        <v>900</v>
      </c>
      <c r="Q330" s="153">
        <v>120</v>
      </c>
      <c r="R330" s="153">
        <v>350</v>
      </c>
      <c r="S330" s="153">
        <v>30</v>
      </c>
      <c r="T330" s="153"/>
      <c r="U330" s="153"/>
      <c r="V330" s="153"/>
      <c r="W330" s="153"/>
      <c r="X330" s="153"/>
      <c r="Y330" s="153">
        <v>13.5</v>
      </c>
      <c r="Z330" s="153">
        <v>40</v>
      </c>
      <c r="AA330" s="153"/>
      <c r="AB330" s="153"/>
      <c r="AC330" s="153"/>
      <c r="AD330" s="153"/>
      <c r="AE330" s="153"/>
      <c r="AF330" s="153"/>
      <c r="AG330" s="5" t="b">
        <f t="shared" si="62"/>
        <v>0</v>
      </c>
      <c r="AH330" s="5">
        <v>25</v>
      </c>
      <c r="AI330" s="5">
        <f t="shared" si="63"/>
        <v>1</v>
      </c>
      <c r="AJ330" s="5" t="b">
        <f>AND(A330&gt;=zakresy_produkcyjne!B$2,A330&lt;=zakresy_produkcyjne!B$3)</f>
        <v>1</v>
      </c>
      <c r="AK330" s="5" t="b">
        <f>AND(B330&gt;=zakresy_produkcyjne!C$2,B330&lt;=zakresy_produkcyjne!C$3)</f>
        <v>1</v>
      </c>
      <c r="AL330" s="5" t="b">
        <f>AND(D330&gt;=zakresy_produkcyjne!D$2,D330&lt;=zakresy_produkcyjne!D$3)</f>
        <v>1</v>
      </c>
      <c r="AM330" s="5" t="b">
        <f>AND(E330&gt;=zakresy_produkcyjne!E$2,E330&lt;=zakresy_produkcyjne!E$3)</f>
        <v>1</v>
      </c>
      <c r="AN330" s="5" t="b">
        <f>AND(F330&gt;=zakresy_produkcyjne!F$2,F330&lt;=zakresy_produkcyjne!F$3)</f>
        <v>0</v>
      </c>
      <c r="AO330" s="5" t="b">
        <f>AND(G330&gt;=zakresy_produkcyjne!G$2,G330&lt;=zakresy_produkcyjne!G$3)</f>
        <v>1</v>
      </c>
      <c r="AP330" s="5" t="b">
        <f>AND(H330&gt;=zakresy_produkcyjne!H$2,H330&lt;=zakresy_produkcyjne!H$3)</f>
        <v>1</v>
      </c>
      <c r="AQ330" s="5" t="b">
        <f>AND(P330&gt;=zakresy_produkcyjne!I$2,P330&lt;=zakresy_produkcyjne!I$3)</f>
        <v>1</v>
      </c>
      <c r="AR330" s="5" t="b">
        <f>AND(Q330&gt;=zakresy_produkcyjne!J$2,Q330&lt;=zakresy_produkcyjne!J$3)</f>
        <v>1</v>
      </c>
      <c r="AS330" s="5" t="b">
        <f>AND(R330&gt;=zakresy_produkcyjne!K$2,R330&lt;=zakresy_produkcyjne!K$3)</f>
        <v>1</v>
      </c>
      <c r="AT330" s="5" t="b">
        <f>AND(S330&gt;=zakresy_produkcyjne!L$2,S330&lt;=zakresy_produkcyjne!L$3)</f>
        <v>1</v>
      </c>
      <c r="AU330" s="5" t="b">
        <f t="shared" si="64"/>
        <v>0</v>
      </c>
      <c r="AV330" s="5" t="b">
        <f t="shared" si="65"/>
        <v>1</v>
      </c>
      <c r="AW330" s="5" t="b">
        <f t="shared" si="66"/>
        <v>0</v>
      </c>
      <c r="AX330" s="5">
        <f>AJ330*zakresy_produkcyjne!B$4+AK330*zakresy_produkcyjne!C$4+AL330*zakresy_produkcyjne!D$4+AM330*zakresy_produkcyjne!E$4+AN330*zakresy_produkcyjne!F$4+AO330*zakresy_produkcyjne!G$4+AP330*zakresy_produkcyjne!H$4+AQ330*zakresy_produkcyjne!I$4+AR330*zakresy_produkcyjne!J$4+AS330*zakresy_produkcyjne!K$4+AT330*zakresy_produkcyjne!L$4</f>
        <v>59</v>
      </c>
      <c r="BK330" s="5">
        <f t="shared" si="67"/>
        <v>0</v>
      </c>
      <c r="BL330" s="5">
        <f t="shared" si="68"/>
        <v>0</v>
      </c>
      <c r="BM330" s="5">
        <f t="shared" si="69"/>
        <v>0</v>
      </c>
      <c r="BN330" s="5">
        <f t="shared" si="70"/>
        <v>0</v>
      </c>
      <c r="BO330" s="5">
        <f t="shared" si="71"/>
        <v>13.5</v>
      </c>
      <c r="BP330" s="5">
        <f t="shared" si="72"/>
        <v>0</v>
      </c>
      <c r="BQ330" s="5" t="b">
        <f>IF(T330&lt;&gt;"",POWER((#REF!*R330+#REF!)-T330,2))</f>
        <v>0</v>
      </c>
    </row>
    <row r="331" spans="1:69" ht="13.9" customHeight="1" x14ac:dyDescent="0.2">
      <c r="A331" s="153">
        <v>3.3</v>
      </c>
      <c r="B331" s="153">
        <v>2.5</v>
      </c>
      <c r="C331" s="153">
        <f t="shared" si="73"/>
        <v>4.1366666666666667</v>
      </c>
      <c r="D331" s="153">
        <v>0.21</v>
      </c>
      <c r="E331" s="153">
        <v>0.06</v>
      </c>
      <c r="F331" s="153">
        <v>1.6</v>
      </c>
      <c r="G331" s="153">
        <v>1.6</v>
      </c>
      <c r="H331" s="153">
        <v>0</v>
      </c>
      <c r="I331" s="153">
        <v>8.0000000000000002E-3</v>
      </c>
      <c r="J331" s="153">
        <v>0.01</v>
      </c>
      <c r="K331" s="153">
        <v>0</v>
      </c>
      <c r="L331" s="153">
        <v>0</v>
      </c>
      <c r="M331" s="153">
        <v>0</v>
      </c>
      <c r="N331" s="153">
        <v>0</v>
      </c>
      <c r="O331" s="153">
        <v>0</v>
      </c>
      <c r="P331" s="153">
        <v>900</v>
      </c>
      <c r="Q331" s="153">
        <v>120</v>
      </c>
      <c r="R331" s="153">
        <v>350</v>
      </c>
      <c r="S331" s="153">
        <v>60</v>
      </c>
      <c r="T331" s="153">
        <v>978</v>
      </c>
      <c r="U331" s="154"/>
      <c r="V331" s="153">
        <v>7.3</v>
      </c>
      <c r="W331" s="153">
        <v>332.444444444444</v>
      </c>
      <c r="X331" s="153"/>
      <c r="Y331" s="153">
        <v>33.5</v>
      </c>
      <c r="Z331" s="153">
        <v>40</v>
      </c>
      <c r="AA331" s="153"/>
      <c r="AB331" s="153"/>
      <c r="AC331" s="153"/>
      <c r="AD331" s="153"/>
      <c r="AE331" s="153"/>
      <c r="AF331" s="153">
        <v>350</v>
      </c>
      <c r="AG331" s="5" t="b">
        <f t="shared" si="62"/>
        <v>0</v>
      </c>
      <c r="AH331" s="5">
        <v>25</v>
      </c>
      <c r="AI331" s="5">
        <f t="shared" si="63"/>
        <v>1</v>
      </c>
      <c r="AJ331" s="5" t="b">
        <f>AND(A331&gt;=zakresy_produkcyjne!B$2,A331&lt;=zakresy_produkcyjne!B$3)</f>
        <v>1</v>
      </c>
      <c r="AK331" s="5" t="b">
        <f>AND(B331&gt;=zakresy_produkcyjne!C$2,B331&lt;=zakresy_produkcyjne!C$3)</f>
        <v>1</v>
      </c>
      <c r="AL331" s="5" t="b">
        <f>AND(D331&gt;=zakresy_produkcyjne!D$2,D331&lt;=zakresy_produkcyjne!D$3)</f>
        <v>1</v>
      </c>
      <c r="AM331" s="5" t="b">
        <f>AND(E331&gt;=zakresy_produkcyjne!E$2,E331&lt;=zakresy_produkcyjne!E$3)</f>
        <v>1</v>
      </c>
      <c r="AN331" s="5" t="b">
        <f>AND(F331&gt;=zakresy_produkcyjne!F$2,F331&lt;=zakresy_produkcyjne!F$3)</f>
        <v>0</v>
      </c>
      <c r="AO331" s="5" t="b">
        <f>AND(G331&gt;=zakresy_produkcyjne!G$2,G331&lt;=zakresy_produkcyjne!G$3)</f>
        <v>1</v>
      </c>
      <c r="AP331" s="5" t="b">
        <f>AND(H331&gt;=zakresy_produkcyjne!H$2,H331&lt;=zakresy_produkcyjne!H$3)</f>
        <v>1</v>
      </c>
      <c r="AQ331" s="5" t="b">
        <f>AND(P331&gt;=zakresy_produkcyjne!I$2,P331&lt;=zakresy_produkcyjne!I$3)</f>
        <v>1</v>
      </c>
      <c r="AR331" s="5" t="b">
        <f>AND(Q331&gt;=zakresy_produkcyjne!J$2,Q331&lt;=zakresy_produkcyjne!J$3)</f>
        <v>1</v>
      </c>
      <c r="AS331" s="5" t="b">
        <f>AND(R331&gt;=zakresy_produkcyjne!K$2,R331&lt;=zakresy_produkcyjne!K$3)</f>
        <v>1</v>
      </c>
      <c r="AT331" s="5" t="b">
        <f>AND(S331&gt;=zakresy_produkcyjne!L$2,S331&lt;=zakresy_produkcyjne!L$3)</f>
        <v>1</v>
      </c>
      <c r="AU331" s="5" t="b">
        <f t="shared" si="64"/>
        <v>0</v>
      </c>
      <c r="AV331" s="5" t="b">
        <f t="shared" si="65"/>
        <v>1</v>
      </c>
      <c r="AW331" s="5" t="b">
        <f t="shared" si="66"/>
        <v>0</v>
      </c>
      <c r="AX331" s="5">
        <f>AJ331*zakresy_produkcyjne!B$4+AK331*zakresy_produkcyjne!C$4+AL331*zakresy_produkcyjne!D$4+AM331*zakresy_produkcyjne!E$4+AN331*zakresy_produkcyjne!F$4+AO331*zakresy_produkcyjne!G$4+AP331*zakresy_produkcyjne!H$4+AQ331*zakresy_produkcyjne!I$4+AR331*zakresy_produkcyjne!J$4+AS331*zakresy_produkcyjne!K$4+AT331*zakresy_produkcyjne!L$4</f>
        <v>59</v>
      </c>
      <c r="BK331" s="5">
        <f t="shared" si="67"/>
        <v>978</v>
      </c>
      <c r="BL331" s="5">
        <f t="shared" si="68"/>
        <v>0</v>
      </c>
      <c r="BM331" s="5">
        <f t="shared" si="69"/>
        <v>7.3</v>
      </c>
      <c r="BN331" s="5">
        <f t="shared" si="70"/>
        <v>332.444444444444</v>
      </c>
      <c r="BO331" s="5">
        <f t="shared" si="71"/>
        <v>33.5</v>
      </c>
      <c r="BP331" s="5">
        <f t="shared" si="72"/>
        <v>978</v>
      </c>
      <c r="BQ331" s="5" t="e">
        <f>IF(T331&lt;&gt;"",POWER((#REF!*R331+#REF!)-T331,2))</f>
        <v>#REF!</v>
      </c>
    </row>
    <row r="332" spans="1:69" ht="13.9" customHeight="1" x14ac:dyDescent="0.2">
      <c r="A332" s="153">
        <v>3.3</v>
      </c>
      <c r="B332" s="153">
        <v>2.5</v>
      </c>
      <c r="C332" s="153">
        <f t="shared" si="73"/>
        <v>4.1366666666666667</v>
      </c>
      <c r="D332" s="153">
        <v>0.21</v>
      </c>
      <c r="E332" s="153">
        <v>0.06</v>
      </c>
      <c r="F332" s="153">
        <v>1.6</v>
      </c>
      <c r="G332" s="153">
        <v>1.6</v>
      </c>
      <c r="H332" s="153">
        <v>0</v>
      </c>
      <c r="I332" s="153">
        <v>8.0000000000000002E-3</v>
      </c>
      <c r="J332" s="153">
        <v>0.01</v>
      </c>
      <c r="K332" s="153">
        <v>0</v>
      </c>
      <c r="L332" s="153">
        <v>0</v>
      </c>
      <c r="M332" s="153">
        <v>0</v>
      </c>
      <c r="N332" s="153">
        <v>0</v>
      </c>
      <c r="O332" s="153">
        <v>0</v>
      </c>
      <c r="P332" s="153">
        <v>900</v>
      </c>
      <c r="Q332" s="153">
        <v>120</v>
      </c>
      <c r="R332" s="153">
        <v>350</v>
      </c>
      <c r="S332" s="153">
        <v>120</v>
      </c>
      <c r="T332" s="153">
        <v>1010</v>
      </c>
      <c r="U332" s="154"/>
      <c r="V332" s="153">
        <v>8</v>
      </c>
      <c r="W332" s="153">
        <v>333.33333333333297</v>
      </c>
      <c r="X332" s="153"/>
      <c r="Y332" s="153">
        <v>94.5</v>
      </c>
      <c r="Z332" s="153">
        <v>40</v>
      </c>
      <c r="AA332" s="153"/>
      <c r="AB332" s="153"/>
      <c r="AC332" s="153"/>
      <c r="AD332" s="153"/>
      <c r="AE332" s="153"/>
      <c r="AF332" s="153">
        <v>351</v>
      </c>
      <c r="AG332" s="5" t="b">
        <f t="shared" si="62"/>
        <v>0</v>
      </c>
      <c r="AH332" s="5">
        <v>25</v>
      </c>
      <c r="AI332" s="5">
        <f t="shared" si="63"/>
        <v>1</v>
      </c>
      <c r="AJ332" s="5" t="b">
        <f>AND(A332&gt;=zakresy_produkcyjne!B$2,A332&lt;=zakresy_produkcyjne!B$3)</f>
        <v>1</v>
      </c>
      <c r="AK332" s="5" t="b">
        <f>AND(B332&gt;=zakresy_produkcyjne!C$2,B332&lt;=zakresy_produkcyjne!C$3)</f>
        <v>1</v>
      </c>
      <c r="AL332" s="5" t="b">
        <f>AND(D332&gt;=zakresy_produkcyjne!D$2,D332&lt;=zakresy_produkcyjne!D$3)</f>
        <v>1</v>
      </c>
      <c r="AM332" s="5" t="b">
        <f>AND(E332&gt;=zakresy_produkcyjne!E$2,E332&lt;=zakresy_produkcyjne!E$3)</f>
        <v>1</v>
      </c>
      <c r="AN332" s="5" t="b">
        <f>AND(F332&gt;=zakresy_produkcyjne!F$2,F332&lt;=zakresy_produkcyjne!F$3)</f>
        <v>0</v>
      </c>
      <c r="AO332" s="5" t="b">
        <f>AND(G332&gt;=zakresy_produkcyjne!G$2,G332&lt;=zakresy_produkcyjne!G$3)</f>
        <v>1</v>
      </c>
      <c r="AP332" s="5" t="b">
        <f>AND(H332&gt;=zakresy_produkcyjne!H$2,H332&lt;=zakresy_produkcyjne!H$3)</f>
        <v>1</v>
      </c>
      <c r="AQ332" s="5" t="b">
        <f>AND(P332&gt;=zakresy_produkcyjne!I$2,P332&lt;=zakresy_produkcyjne!I$3)</f>
        <v>1</v>
      </c>
      <c r="AR332" s="5" t="b">
        <f>AND(Q332&gt;=zakresy_produkcyjne!J$2,Q332&lt;=zakresy_produkcyjne!J$3)</f>
        <v>1</v>
      </c>
      <c r="AS332" s="5" t="b">
        <f>AND(R332&gt;=zakresy_produkcyjne!K$2,R332&lt;=zakresy_produkcyjne!K$3)</f>
        <v>1</v>
      </c>
      <c r="AT332" s="5" t="b">
        <f>AND(S332&gt;=zakresy_produkcyjne!L$2,S332&lt;=zakresy_produkcyjne!L$3)</f>
        <v>1</v>
      </c>
      <c r="AU332" s="5" t="b">
        <f t="shared" si="64"/>
        <v>0</v>
      </c>
      <c r="AV332" s="5" t="b">
        <f t="shared" si="65"/>
        <v>1</v>
      </c>
      <c r="AW332" s="5" t="b">
        <f t="shared" si="66"/>
        <v>0</v>
      </c>
      <c r="AX332" s="5">
        <f>AJ332*zakresy_produkcyjne!B$4+AK332*zakresy_produkcyjne!C$4+AL332*zakresy_produkcyjne!D$4+AM332*zakresy_produkcyjne!E$4+AN332*zakresy_produkcyjne!F$4+AO332*zakresy_produkcyjne!G$4+AP332*zakresy_produkcyjne!H$4+AQ332*zakresy_produkcyjne!I$4+AR332*zakresy_produkcyjne!J$4+AS332*zakresy_produkcyjne!K$4+AT332*zakresy_produkcyjne!L$4</f>
        <v>59</v>
      </c>
      <c r="BK332" s="5">
        <f t="shared" si="67"/>
        <v>1010</v>
      </c>
      <c r="BL332" s="5">
        <f t="shared" si="68"/>
        <v>0</v>
      </c>
      <c r="BM332" s="5">
        <f t="shared" si="69"/>
        <v>8</v>
      </c>
      <c r="BN332" s="5">
        <f t="shared" si="70"/>
        <v>333.33333333333297</v>
      </c>
      <c r="BO332" s="5">
        <f t="shared" si="71"/>
        <v>94.5</v>
      </c>
      <c r="BP332" s="5">
        <f t="shared" si="72"/>
        <v>1010</v>
      </c>
      <c r="BQ332" s="5" t="e">
        <f>IF(T332&lt;&gt;"",POWER((#REF!*R332+#REF!)-T332,2))</f>
        <v>#REF!</v>
      </c>
    </row>
    <row r="333" spans="1:69" ht="13.9" customHeight="1" x14ac:dyDescent="0.2">
      <c r="A333" s="153">
        <v>3.3</v>
      </c>
      <c r="B333" s="153">
        <v>2.5</v>
      </c>
      <c r="C333" s="153">
        <f t="shared" si="73"/>
        <v>4.1366666666666667</v>
      </c>
      <c r="D333" s="153">
        <v>0.21</v>
      </c>
      <c r="E333" s="153">
        <v>0.06</v>
      </c>
      <c r="F333" s="153">
        <v>1.6</v>
      </c>
      <c r="G333" s="153">
        <v>1.6</v>
      </c>
      <c r="H333" s="153">
        <v>0</v>
      </c>
      <c r="I333" s="153">
        <v>8.0000000000000002E-3</v>
      </c>
      <c r="J333" s="153">
        <v>0.01</v>
      </c>
      <c r="K333" s="153">
        <v>0</v>
      </c>
      <c r="L333" s="153">
        <v>0</v>
      </c>
      <c r="M333" s="153">
        <v>0</v>
      </c>
      <c r="N333" s="153">
        <v>0</v>
      </c>
      <c r="O333" s="153">
        <v>0</v>
      </c>
      <c r="P333" s="153">
        <v>900</v>
      </c>
      <c r="Q333" s="153">
        <v>120</v>
      </c>
      <c r="R333" s="153">
        <v>350</v>
      </c>
      <c r="S333" s="153">
        <v>180</v>
      </c>
      <c r="T333" s="153">
        <v>1035</v>
      </c>
      <c r="U333" s="153">
        <v>705</v>
      </c>
      <c r="V333" s="153">
        <v>11</v>
      </c>
      <c r="W333" s="153">
        <v>330</v>
      </c>
      <c r="X333" s="153"/>
      <c r="Y333" s="153">
        <v>113.5</v>
      </c>
      <c r="Z333" s="153">
        <v>40</v>
      </c>
      <c r="AA333" s="153"/>
      <c r="AB333" s="153"/>
      <c r="AC333" s="153"/>
      <c r="AD333" s="153"/>
      <c r="AE333" s="153"/>
      <c r="AF333" s="153">
        <v>348</v>
      </c>
      <c r="AG333" s="5" t="b">
        <f t="shared" si="62"/>
        <v>1</v>
      </c>
      <c r="AH333" s="5">
        <v>25</v>
      </c>
      <c r="AI333" s="5">
        <f t="shared" si="63"/>
        <v>1</v>
      </c>
      <c r="AJ333" s="5" t="b">
        <f>AND(A333&gt;=zakresy_produkcyjne!B$2,A333&lt;=zakresy_produkcyjne!B$3)</f>
        <v>1</v>
      </c>
      <c r="AK333" s="5" t="b">
        <f>AND(B333&gt;=zakresy_produkcyjne!C$2,B333&lt;=zakresy_produkcyjne!C$3)</f>
        <v>1</v>
      </c>
      <c r="AL333" s="5" t="b">
        <f>AND(D333&gt;=zakresy_produkcyjne!D$2,D333&lt;=zakresy_produkcyjne!D$3)</f>
        <v>1</v>
      </c>
      <c r="AM333" s="5" t="b">
        <f>AND(E333&gt;=zakresy_produkcyjne!E$2,E333&lt;=zakresy_produkcyjne!E$3)</f>
        <v>1</v>
      </c>
      <c r="AN333" s="5" t="b">
        <f>AND(F333&gt;=zakresy_produkcyjne!F$2,F333&lt;=zakresy_produkcyjne!F$3)</f>
        <v>0</v>
      </c>
      <c r="AO333" s="5" t="b">
        <f>AND(G333&gt;=zakresy_produkcyjne!G$2,G333&lt;=zakresy_produkcyjne!G$3)</f>
        <v>1</v>
      </c>
      <c r="AP333" s="5" t="b">
        <f>AND(H333&gt;=zakresy_produkcyjne!H$2,H333&lt;=zakresy_produkcyjne!H$3)</f>
        <v>1</v>
      </c>
      <c r="AQ333" s="5" t="b">
        <f>AND(P333&gt;=zakresy_produkcyjne!I$2,P333&lt;=zakresy_produkcyjne!I$3)</f>
        <v>1</v>
      </c>
      <c r="AR333" s="5" t="b">
        <f>AND(Q333&gt;=zakresy_produkcyjne!J$2,Q333&lt;=zakresy_produkcyjne!J$3)</f>
        <v>1</v>
      </c>
      <c r="AS333" s="5" t="b">
        <f>AND(R333&gt;=zakresy_produkcyjne!K$2,R333&lt;=zakresy_produkcyjne!K$3)</f>
        <v>1</v>
      </c>
      <c r="AT333" s="5" t="b">
        <f>AND(S333&gt;=zakresy_produkcyjne!L$2,S333&lt;=zakresy_produkcyjne!L$3)</f>
        <v>1</v>
      </c>
      <c r="AU333" s="5" t="b">
        <f t="shared" si="64"/>
        <v>0</v>
      </c>
      <c r="AV333" s="5" t="b">
        <f t="shared" si="65"/>
        <v>1</v>
      </c>
      <c r="AW333" s="5" t="b">
        <f t="shared" si="66"/>
        <v>0</v>
      </c>
      <c r="AX333" s="5">
        <f>AJ333*zakresy_produkcyjne!B$4+AK333*zakresy_produkcyjne!C$4+AL333*zakresy_produkcyjne!D$4+AM333*zakresy_produkcyjne!E$4+AN333*zakresy_produkcyjne!F$4+AO333*zakresy_produkcyjne!G$4+AP333*zakresy_produkcyjne!H$4+AQ333*zakresy_produkcyjne!I$4+AR333*zakresy_produkcyjne!J$4+AS333*zakresy_produkcyjne!K$4+AT333*zakresy_produkcyjne!L$4</f>
        <v>59</v>
      </c>
      <c r="BK333" s="5">
        <f t="shared" si="67"/>
        <v>1035</v>
      </c>
      <c r="BL333" s="5">
        <f t="shared" si="68"/>
        <v>705</v>
      </c>
      <c r="BM333" s="5">
        <f t="shared" si="69"/>
        <v>11</v>
      </c>
      <c r="BN333" s="5">
        <f t="shared" si="70"/>
        <v>330</v>
      </c>
      <c r="BO333" s="5">
        <f t="shared" si="71"/>
        <v>113.5</v>
      </c>
      <c r="BP333" s="5">
        <f t="shared" si="72"/>
        <v>1035</v>
      </c>
      <c r="BQ333" s="5" t="e">
        <f>IF(T333&lt;&gt;"",POWER((#REF!*R333+#REF!)-T333,2))</f>
        <v>#REF!</v>
      </c>
    </row>
    <row r="334" spans="1:69" ht="13.9" customHeight="1" x14ac:dyDescent="0.2">
      <c r="A334" s="153">
        <v>3.3</v>
      </c>
      <c r="B334" s="153">
        <v>2.5</v>
      </c>
      <c r="C334" s="153">
        <f t="shared" si="73"/>
        <v>4.1366666666666667</v>
      </c>
      <c r="D334" s="153">
        <v>0.21</v>
      </c>
      <c r="E334" s="153">
        <v>0.06</v>
      </c>
      <c r="F334" s="153">
        <v>1.6</v>
      </c>
      <c r="G334" s="153">
        <v>1.6</v>
      </c>
      <c r="H334" s="153">
        <v>0</v>
      </c>
      <c r="I334" s="153">
        <v>8.0000000000000002E-3</v>
      </c>
      <c r="J334" s="153">
        <v>0.01</v>
      </c>
      <c r="K334" s="153">
        <v>0</v>
      </c>
      <c r="L334" s="153">
        <v>0</v>
      </c>
      <c r="M334" s="153">
        <v>0</v>
      </c>
      <c r="N334" s="153">
        <v>0</v>
      </c>
      <c r="O334" s="153">
        <v>0</v>
      </c>
      <c r="P334" s="153">
        <v>900</v>
      </c>
      <c r="Q334" s="153">
        <v>120</v>
      </c>
      <c r="R334" s="153">
        <v>350</v>
      </c>
      <c r="S334" s="153">
        <v>240</v>
      </c>
      <c r="T334" s="153">
        <v>1023</v>
      </c>
      <c r="U334" s="154"/>
      <c r="V334" s="153">
        <v>9.5</v>
      </c>
      <c r="W334" s="153">
        <v>332.444444444444</v>
      </c>
      <c r="X334" s="153"/>
      <c r="Y334" s="153">
        <v>108</v>
      </c>
      <c r="Z334" s="153">
        <v>40</v>
      </c>
      <c r="AA334" s="153"/>
      <c r="AB334" s="153"/>
      <c r="AC334" s="153"/>
      <c r="AD334" s="153"/>
      <c r="AE334" s="153"/>
      <c r="AF334" s="153">
        <v>350</v>
      </c>
      <c r="AG334" s="5" t="b">
        <f t="shared" si="62"/>
        <v>0</v>
      </c>
      <c r="AH334" s="5">
        <v>25</v>
      </c>
      <c r="AI334" s="5">
        <f t="shared" si="63"/>
        <v>1</v>
      </c>
      <c r="AJ334" s="5" t="b">
        <f>AND(A334&gt;=zakresy_produkcyjne!B$2,A334&lt;=zakresy_produkcyjne!B$3)</f>
        <v>1</v>
      </c>
      <c r="AK334" s="5" t="b">
        <f>AND(B334&gt;=zakresy_produkcyjne!C$2,B334&lt;=zakresy_produkcyjne!C$3)</f>
        <v>1</v>
      </c>
      <c r="AL334" s="5" t="b">
        <f>AND(D334&gt;=zakresy_produkcyjne!D$2,D334&lt;=zakresy_produkcyjne!D$3)</f>
        <v>1</v>
      </c>
      <c r="AM334" s="5" t="b">
        <f>AND(E334&gt;=zakresy_produkcyjne!E$2,E334&lt;=zakresy_produkcyjne!E$3)</f>
        <v>1</v>
      </c>
      <c r="AN334" s="5" t="b">
        <f>AND(F334&gt;=zakresy_produkcyjne!F$2,F334&lt;=zakresy_produkcyjne!F$3)</f>
        <v>0</v>
      </c>
      <c r="AO334" s="5" t="b">
        <f>AND(G334&gt;=zakresy_produkcyjne!G$2,G334&lt;=zakresy_produkcyjne!G$3)</f>
        <v>1</v>
      </c>
      <c r="AP334" s="5" t="b">
        <f>AND(H334&gt;=zakresy_produkcyjne!H$2,H334&lt;=zakresy_produkcyjne!H$3)</f>
        <v>1</v>
      </c>
      <c r="AQ334" s="5" t="b">
        <f>AND(P334&gt;=zakresy_produkcyjne!I$2,P334&lt;=zakresy_produkcyjne!I$3)</f>
        <v>1</v>
      </c>
      <c r="AR334" s="5" t="b">
        <f>AND(Q334&gt;=zakresy_produkcyjne!J$2,Q334&lt;=zakresy_produkcyjne!J$3)</f>
        <v>1</v>
      </c>
      <c r="AS334" s="5" t="b">
        <f>AND(R334&gt;=zakresy_produkcyjne!K$2,R334&lt;=zakresy_produkcyjne!K$3)</f>
        <v>1</v>
      </c>
      <c r="AT334" s="5" t="b">
        <f>AND(S334&gt;=zakresy_produkcyjne!L$2,S334&lt;=zakresy_produkcyjne!L$3)</f>
        <v>0</v>
      </c>
      <c r="AU334" s="5" t="b">
        <f t="shared" si="64"/>
        <v>0</v>
      </c>
      <c r="AV334" s="5" t="b">
        <f t="shared" si="65"/>
        <v>0</v>
      </c>
      <c r="AW334" s="5" t="b">
        <f t="shared" si="66"/>
        <v>0</v>
      </c>
      <c r="AX334" s="5">
        <f>AJ334*zakresy_produkcyjne!B$4+AK334*zakresy_produkcyjne!C$4+AL334*zakresy_produkcyjne!D$4+AM334*zakresy_produkcyjne!E$4+AN334*zakresy_produkcyjne!F$4+AO334*zakresy_produkcyjne!G$4+AP334*zakresy_produkcyjne!H$4+AQ334*zakresy_produkcyjne!I$4+AR334*zakresy_produkcyjne!J$4+AS334*zakresy_produkcyjne!K$4+AT334*zakresy_produkcyjne!L$4</f>
        <v>49</v>
      </c>
      <c r="BK334" s="5">
        <f t="shared" si="67"/>
        <v>1023</v>
      </c>
      <c r="BL334" s="5">
        <f t="shared" si="68"/>
        <v>0</v>
      </c>
      <c r="BM334" s="5">
        <f t="shared" si="69"/>
        <v>9.5</v>
      </c>
      <c r="BN334" s="5">
        <f t="shared" si="70"/>
        <v>332.444444444444</v>
      </c>
      <c r="BO334" s="5">
        <f t="shared" si="71"/>
        <v>108</v>
      </c>
      <c r="BP334" s="5">
        <f t="shared" si="72"/>
        <v>1023</v>
      </c>
      <c r="BQ334" s="5" t="e">
        <f>IF(T334&lt;&gt;"",POWER((#REF!*R334+#REF!)-T334,2))</f>
        <v>#REF!</v>
      </c>
    </row>
    <row r="335" spans="1:69" ht="13.9" customHeight="1" x14ac:dyDescent="0.2">
      <c r="A335" s="153">
        <v>3.3</v>
      </c>
      <c r="B335" s="153">
        <v>2.5</v>
      </c>
      <c r="C335" s="153">
        <f t="shared" si="73"/>
        <v>4.1366666666666667</v>
      </c>
      <c r="D335" s="153">
        <v>0.21</v>
      </c>
      <c r="E335" s="153">
        <v>0.06</v>
      </c>
      <c r="F335" s="153">
        <v>1.6</v>
      </c>
      <c r="G335" s="153">
        <v>1.6</v>
      </c>
      <c r="H335" s="153">
        <v>0</v>
      </c>
      <c r="I335" s="153">
        <v>8.0000000000000002E-3</v>
      </c>
      <c r="J335" s="153">
        <v>0.01</v>
      </c>
      <c r="K335" s="153">
        <v>0</v>
      </c>
      <c r="L335" s="153">
        <v>0</v>
      </c>
      <c r="M335" s="153">
        <v>0</v>
      </c>
      <c r="N335" s="153">
        <v>0</v>
      </c>
      <c r="O335" s="153">
        <v>0</v>
      </c>
      <c r="P335" s="153">
        <v>900</v>
      </c>
      <c r="Q335" s="153">
        <v>120</v>
      </c>
      <c r="R335" s="153">
        <v>350</v>
      </c>
      <c r="S335" s="153">
        <v>300</v>
      </c>
      <c r="T335" s="153"/>
      <c r="U335" s="153"/>
      <c r="V335" s="153"/>
      <c r="W335" s="153"/>
      <c r="X335" s="153"/>
      <c r="Y335" s="153">
        <v>105</v>
      </c>
      <c r="Z335" s="153">
        <v>40</v>
      </c>
      <c r="AA335" s="153"/>
      <c r="AB335" s="153"/>
      <c r="AC335" s="153"/>
      <c r="AD335" s="153"/>
      <c r="AE335" s="153"/>
      <c r="AF335" s="153"/>
      <c r="AG335" s="5" t="b">
        <f t="shared" si="62"/>
        <v>0</v>
      </c>
      <c r="AH335" s="5">
        <v>25</v>
      </c>
      <c r="AI335" s="5">
        <f t="shared" si="63"/>
        <v>1</v>
      </c>
      <c r="AJ335" s="5" t="b">
        <f>AND(A335&gt;=zakresy_produkcyjne!B$2,A335&lt;=zakresy_produkcyjne!B$3)</f>
        <v>1</v>
      </c>
      <c r="AK335" s="5" t="b">
        <f>AND(B335&gt;=zakresy_produkcyjne!C$2,B335&lt;=zakresy_produkcyjne!C$3)</f>
        <v>1</v>
      </c>
      <c r="AL335" s="5" t="b">
        <f>AND(D335&gt;=zakresy_produkcyjne!D$2,D335&lt;=zakresy_produkcyjne!D$3)</f>
        <v>1</v>
      </c>
      <c r="AM335" s="5" t="b">
        <f>AND(E335&gt;=zakresy_produkcyjne!E$2,E335&lt;=zakresy_produkcyjne!E$3)</f>
        <v>1</v>
      </c>
      <c r="AN335" s="5" t="b">
        <f>AND(F335&gt;=zakresy_produkcyjne!F$2,F335&lt;=zakresy_produkcyjne!F$3)</f>
        <v>0</v>
      </c>
      <c r="AO335" s="5" t="b">
        <f>AND(G335&gt;=zakresy_produkcyjne!G$2,G335&lt;=zakresy_produkcyjne!G$3)</f>
        <v>1</v>
      </c>
      <c r="AP335" s="5" t="b">
        <f>AND(H335&gt;=zakresy_produkcyjne!H$2,H335&lt;=zakresy_produkcyjne!H$3)</f>
        <v>1</v>
      </c>
      <c r="AQ335" s="5" t="b">
        <f>AND(P335&gt;=zakresy_produkcyjne!I$2,P335&lt;=zakresy_produkcyjne!I$3)</f>
        <v>1</v>
      </c>
      <c r="AR335" s="5" t="b">
        <f>AND(Q335&gt;=zakresy_produkcyjne!J$2,Q335&lt;=zakresy_produkcyjne!J$3)</f>
        <v>1</v>
      </c>
      <c r="AS335" s="5" t="b">
        <f>AND(R335&gt;=zakresy_produkcyjne!K$2,R335&lt;=zakresy_produkcyjne!K$3)</f>
        <v>1</v>
      </c>
      <c r="AT335" s="5" t="b">
        <f>AND(S335&gt;=zakresy_produkcyjne!L$2,S335&lt;=zakresy_produkcyjne!L$3)</f>
        <v>0</v>
      </c>
      <c r="AU335" s="5" t="b">
        <f t="shared" si="64"/>
        <v>0</v>
      </c>
      <c r="AV335" s="5" t="b">
        <f t="shared" si="65"/>
        <v>0</v>
      </c>
      <c r="AW335" s="5" t="b">
        <f t="shared" si="66"/>
        <v>0</v>
      </c>
      <c r="AX335" s="5">
        <f>AJ335*zakresy_produkcyjne!B$4+AK335*zakresy_produkcyjne!C$4+AL335*zakresy_produkcyjne!D$4+AM335*zakresy_produkcyjne!E$4+AN335*zakresy_produkcyjne!F$4+AO335*zakresy_produkcyjne!G$4+AP335*zakresy_produkcyjne!H$4+AQ335*zakresy_produkcyjne!I$4+AR335*zakresy_produkcyjne!J$4+AS335*zakresy_produkcyjne!K$4+AT335*zakresy_produkcyjne!L$4</f>
        <v>49</v>
      </c>
      <c r="BK335" s="5">
        <f t="shared" si="67"/>
        <v>0</v>
      </c>
      <c r="BL335" s="5">
        <f t="shared" si="68"/>
        <v>0</v>
      </c>
      <c r="BM335" s="5">
        <f t="shared" si="69"/>
        <v>0</v>
      </c>
      <c r="BN335" s="5">
        <f t="shared" si="70"/>
        <v>0</v>
      </c>
      <c r="BO335" s="5">
        <f t="shared" si="71"/>
        <v>105</v>
      </c>
      <c r="BP335" s="5">
        <f t="shared" si="72"/>
        <v>0</v>
      </c>
      <c r="BQ335" s="5" t="b">
        <f>IF(T335&lt;&gt;"",POWER((#REF!*R335+#REF!)-T335,2))</f>
        <v>0</v>
      </c>
    </row>
    <row r="336" spans="1:69" ht="13.9" customHeight="1" x14ac:dyDescent="0.2">
      <c r="A336" s="153">
        <v>3.3</v>
      </c>
      <c r="B336" s="153">
        <v>2.5</v>
      </c>
      <c r="C336" s="153">
        <f t="shared" si="73"/>
        <v>4.1366666666666667</v>
      </c>
      <c r="D336" s="153">
        <v>0.21</v>
      </c>
      <c r="E336" s="153">
        <v>0.06</v>
      </c>
      <c r="F336" s="153">
        <v>1.6</v>
      </c>
      <c r="G336" s="153">
        <v>1.6</v>
      </c>
      <c r="H336" s="153">
        <v>0</v>
      </c>
      <c r="I336" s="153">
        <v>8.0000000000000002E-3</v>
      </c>
      <c r="J336" s="153">
        <v>0.01</v>
      </c>
      <c r="K336" s="153">
        <v>0</v>
      </c>
      <c r="L336" s="153">
        <v>0</v>
      </c>
      <c r="M336" s="153">
        <v>0</v>
      </c>
      <c r="N336" s="153">
        <v>0</v>
      </c>
      <c r="O336" s="153">
        <v>0</v>
      </c>
      <c r="P336" s="153">
        <v>900</v>
      </c>
      <c r="Q336" s="153">
        <v>120</v>
      </c>
      <c r="R336" s="153">
        <v>350</v>
      </c>
      <c r="S336" s="153">
        <v>360</v>
      </c>
      <c r="T336" s="153">
        <v>987</v>
      </c>
      <c r="U336" s="154"/>
      <c r="V336" s="153">
        <v>8.5</v>
      </c>
      <c r="W336" s="153">
        <v>341</v>
      </c>
      <c r="X336" s="153"/>
      <c r="Y336" s="153">
        <v>100</v>
      </c>
      <c r="Z336" s="153">
        <v>40</v>
      </c>
      <c r="AA336" s="153"/>
      <c r="AB336" s="153"/>
      <c r="AC336" s="153"/>
      <c r="AD336" s="153"/>
      <c r="AE336" s="153"/>
      <c r="AF336" s="153">
        <v>360</v>
      </c>
      <c r="AG336" s="5" t="b">
        <f t="shared" si="62"/>
        <v>0</v>
      </c>
      <c r="AH336" s="5">
        <v>25</v>
      </c>
      <c r="AI336" s="5">
        <f t="shared" si="63"/>
        <v>1</v>
      </c>
      <c r="AJ336" s="5" t="b">
        <f>AND(A336&gt;=zakresy_produkcyjne!B$2,A336&lt;=zakresy_produkcyjne!B$3)</f>
        <v>1</v>
      </c>
      <c r="AK336" s="5" t="b">
        <f>AND(B336&gt;=zakresy_produkcyjne!C$2,B336&lt;=zakresy_produkcyjne!C$3)</f>
        <v>1</v>
      </c>
      <c r="AL336" s="5" t="b">
        <f>AND(D336&gt;=zakresy_produkcyjne!D$2,D336&lt;=zakresy_produkcyjne!D$3)</f>
        <v>1</v>
      </c>
      <c r="AM336" s="5" t="b">
        <f>AND(E336&gt;=zakresy_produkcyjne!E$2,E336&lt;=zakresy_produkcyjne!E$3)</f>
        <v>1</v>
      </c>
      <c r="AN336" s="5" t="b">
        <f>AND(F336&gt;=zakresy_produkcyjne!F$2,F336&lt;=zakresy_produkcyjne!F$3)</f>
        <v>0</v>
      </c>
      <c r="AO336" s="5" t="b">
        <f>AND(G336&gt;=zakresy_produkcyjne!G$2,G336&lt;=zakresy_produkcyjne!G$3)</f>
        <v>1</v>
      </c>
      <c r="AP336" s="5" t="b">
        <f>AND(H336&gt;=zakresy_produkcyjne!H$2,H336&lt;=zakresy_produkcyjne!H$3)</f>
        <v>1</v>
      </c>
      <c r="AQ336" s="5" t="b">
        <f>AND(P336&gt;=zakresy_produkcyjne!I$2,P336&lt;=zakresy_produkcyjne!I$3)</f>
        <v>1</v>
      </c>
      <c r="AR336" s="5" t="b">
        <f>AND(Q336&gt;=zakresy_produkcyjne!J$2,Q336&lt;=zakresy_produkcyjne!J$3)</f>
        <v>1</v>
      </c>
      <c r="AS336" s="5" t="b">
        <f>AND(R336&gt;=zakresy_produkcyjne!K$2,R336&lt;=zakresy_produkcyjne!K$3)</f>
        <v>1</v>
      </c>
      <c r="AT336" s="5" t="b">
        <f>AND(S336&gt;=zakresy_produkcyjne!L$2,S336&lt;=zakresy_produkcyjne!L$3)</f>
        <v>0</v>
      </c>
      <c r="AU336" s="5" t="b">
        <f t="shared" si="64"/>
        <v>0</v>
      </c>
      <c r="AV336" s="5" t="b">
        <f t="shared" si="65"/>
        <v>0</v>
      </c>
      <c r="AW336" s="5" t="b">
        <f t="shared" si="66"/>
        <v>0</v>
      </c>
      <c r="AX336" s="5">
        <f>AJ336*zakresy_produkcyjne!B$4+AK336*zakresy_produkcyjne!C$4+AL336*zakresy_produkcyjne!D$4+AM336*zakresy_produkcyjne!E$4+AN336*zakresy_produkcyjne!F$4+AO336*zakresy_produkcyjne!G$4+AP336*zakresy_produkcyjne!H$4+AQ336*zakresy_produkcyjne!I$4+AR336*zakresy_produkcyjne!J$4+AS336*zakresy_produkcyjne!K$4+AT336*zakresy_produkcyjne!L$4</f>
        <v>49</v>
      </c>
      <c r="BK336" s="5">
        <f t="shared" si="67"/>
        <v>987</v>
      </c>
      <c r="BL336" s="5">
        <f t="shared" si="68"/>
        <v>0</v>
      </c>
      <c r="BM336" s="5">
        <f t="shared" si="69"/>
        <v>8.5</v>
      </c>
      <c r="BN336" s="5">
        <f t="shared" si="70"/>
        <v>341</v>
      </c>
      <c r="BO336" s="5">
        <f t="shared" si="71"/>
        <v>100</v>
      </c>
      <c r="BP336" s="5">
        <f t="shared" si="72"/>
        <v>987</v>
      </c>
      <c r="BQ336" s="5" t="e">
        <f>IF(T336&lt;&gt;"",POWER((#REF!*R336+#REF!)-T336,2))</f>
        <v>#REF!</v>
      </c>
    </row>
    <row r="337" spans="1:69" ht="13.9" customHeight="1" x14ac:dyDescent="0.2">
      <c r="A337" s="153">
        <v>3.3</v>
      </c>
      <c r="B337" s="153">
        <v>2.5</v>
      </c>
      <c r="C337" s="153">
        <f t="shared" si="73"/>
        <v>4.1366666666666667</v>
      </c>
      <c r="D337" s="153">
        <v>0.21</v>
      </c>
      <c r="E337" s="153">
        <v>0.06</v>
      </c>
      <c r="F337" s="153">
        <v>1.6</v>
      </c>
      <c r="G337" s="153">
        <v>1.6</v>
      </c>
      <c r="H337" s="153">
        <v>0</v>
      </c>
      <c r="I337" s="153">
        <v>8.0000000000000002E-3</v>
      </c>
      <c r="J337" s="153">
        <v>0.01</v>
      </c>
      <c r="K337" s="153">
        <v>0</v>
      </c>
      <c r="L337" s="153">
        <v>0</v>
      </c>
      <c r="M337" s="153">
        <v>0</v>
      </c>
      <c r="N337" s="153">
        <v>0</v>
      </c>
      <c r="O337" s="153">
        <v>0</v>
      </c>
      <c r="P337" s="153">
        <v>900</v>
      </c>
      <c r="Q337" s="153">
        <v>120</v>
      </c>
      <c r="R337" s="153">
        <v>375</v>
      </c>
      <c r="S337" s="153">
        <v>30</v>
      </c>
      <c r="T337" s="153"/>
      <c r="U337" s="153"/>
      <c r="V337" s="153"/>
      <c r="W337" s="153"/>
      <c r="X337" s="153"/>
      <c r="Y337" s="153">
        <v>20</v>
      </c>
      <c r="Z337" s="153">
        <v>40</v>
      </c>
      <c r="AA337" s="153"/>
      <c r="AB337" s="153"/>
      <c r="AC337" s="153"/>
      <c r="AD337" s="153"/>
      <c r="AE337" s="153"/>
      <c r="AF337" s="153"/>
      <c r="AG337" s="5" t="b">
        <f t="shared" si="62"/>
        <v>0</v>
      </c>
      <c r="AH337" s="5">
        <v>25</v>
      </c>
      <c r="AI337" s="5">
        <f t="shared" si="63"/>
        <v>1</v>
      </c>
      <c r="AJ337" s="5" t="b">
        <f>AND(A337&gt;=zakresy_produkcyjne!B$2,A337&lt;=zakresy_produkcyjne!B$3)</f>
        <v>1</v>
      </c>
      <c r="AK337" s="5" t="b">
        <f>AND(B337&gt;=zakresy_produkcyjne!C$2,B337&lt;=zakresy_produkcyjne!C$3)</f>
        <v>1</v>
      </c>
      <c r="AL337" s="5" t="b">
        <f>AND(D337&gt;=zakresy_produkcyjne!D$2,D337&lt;=zakresy_produkcyjne!D$3)</f>
        <v>1</v>
      </c>
      <c r="AM337" s="5" t="b">
        <f>AND(E337&gt;=zakresy_produkcyjne!E$2,E337&lt;=zakresy_produkcyjne!E$3)</f>
        <v>1</v>
      </c>
      <c r="AN337" s="5" t="b">
        <f>AND(F337&gt;=zakresy_produkcyjne!F$2,F337&lt;=zakresy_produkcyjne!F$3)</f>
        <v>0</v>
      </c>
      <c r="AO337" s="5" t="b">
        <f>AND(G337&gt;=zakresy_produkcyjne!G$2,G337&lt;=zakresy_produkcyjne!G$3)</f>
        <v>1</v>
      </c>
      <c r="AP337" s="5" t="b">
        <f>AND(H337&gt;=zakresy_produkcyjne!H$2,H337&lt;=zakresy_produkcyjne!H$3)</f>
        <v>1</v>
      </c>
      <c r="AQ337" s="5" t="b">
        <f>AND(P337&gt;=zakresy_produkcyjne!I$2,P337&lt;=zakresy_produkcyjne!I$3)</f>
        <v>1</v>
      </c>
      <c r="AR337" s="5" t="b">
        <f>AND(Q337&gt;=zakresy_produkcyjne!J$2,Q337&lt;=zakresy_produkcyjne!J$3)</f>
        <v>1</v>
      </c>
      <c r="AS337" s="5" t="b">
        <f>AND(R337&gt;=zakresy_produkcyjne!K$2,R337&lt;=zakresy_produkcyjne!K$3)</f>
        <v>1</v>
      </c>
      <c r="AT337" s="5" t="b">
        <f>AND(S337&gt;=zakresy_produkcyjne!L$2,S337&lt;=zakresy_produkcyjne!L$3)</f>
        <v>1</v>
      </c>
      <c r="AU337" s="5" t="b">
        <f t="shared" si="64"/>
        <v>0</v>
      </c>
      <c r="AV337" s="5" t="b">
        <f t="shared" si="65"/>
        <v>1</v>
      </c>
      <c r="AW337" s="5" t="b">
        <f t="shared" si="66"/>
        <v>0</v>
      </c>
      <c r="AX337" s="5">
        <f>AJ337*zakresy_produkcyjne!B$4+AK337*zakresy_produkcyjne!C$4+AL337*zakresy_produkcyjne!D$4+AM337*zakresy_produkcyjne!E$4+AN337*zakresy_produkcyjne!F$4+AO337*zakresy_produkcyjne!G$4+AP337*zakresy_produkcyjne!H$4+AQ337*zakresy_produkcyjne!I$4+AR337*zakresy_produkcyjne!J$4+AS337*zakresy_produkcyjne!K$4+AT337*zakresy_produkcyjne!L$4</f>
        <v>59</v>
      </c>
      <c r="BK337" s="5">
        <f t="shared" si="67"/>
        <v>0</v>
      </c>
      <c r="BL337" s="5">
        <f t="shared" si="68"/>
        <v>0</v>
      </c>
      <c r="BM337" s="5">
        <f t="shared" si="69"/>
        <v>0</v>
      </c>
      <c r="BN337" s="5">
        <f t="shared" si="70"/>
        <v>0</v>
      </c>
      <c r="BO337" s="5">
        <f t="shared" si="71"/>
        <v>20</v>
      </c>
      <c r="BP337" s="5">
        <f t="shared" si="72"/>
        <v>0</v>
      </c>
      <c r="BQ337" s="5" t="b">
        <f>IF(T337&lt;&gt;"",POWER((#REF!*R337+#REF!)-T337,2))</f>
        <v>0</v>
      </c>
    </row>
    <row r="338" spans="1:69" ht="13.9" customHeight="1" x14ac:dyDescent="0.2">
      <c r="A338" s="153">
        <v>3.3</v>
      </c>
      <c r="B338" s="153">
        <v>2.5</v>
      </c>
      <c r="C338" s="153">
        <f t="shared" si="73"/>
        <v>4.1366666666666667</v>
      </c>
      <c r="D338" s="153">
        <v>0.21</v>
      </c>
      <c r="E338" s="153">
        <v>0.06</v>
      </c>
      <c r="F338" s="153">
        <v>1.6</v>
      </c>
      <c r="G338" s="153">
        <v>1.6</v>
      </c>
      <c r="H338" s="153">
        <v>0</v>
      </c>
      <c r="I338" s="153">
        <v>8.0000000000000002E-3</v>
      </c>
      <c r="J338" s="153">
        <v>0.01</v>
      </c>
      <c r="K338" s="153">
        <v>0</v>
      </c>
      <c r="L338" s="153">
        <v>0</v>
      </c>
      <c r="M338" s="153">
        <v>0</v>
      </c>
      <c r="N338" s="153">
        <v>0</v>
      </c>
      <c r="O338" s="153">
        <v>0</v>
      </c>
      <c r="P338" s="153">
        <v>900</v>
      </c>
      <c r="Q338" s="153">
        <v>120</v>
      </c>
      <c r="R338" s="153">
        <v>375</v>
      </c>
      <c r="S338" s="153">
        <v>60</v>
      </c>
      <c r="T338" s="153"/>
      <c r="U338" s="153"/>
      <c r="V338" s="153"/>
      <c r="W338" s="153"/>
      <c r="X338" s="153"/>
      <c r="Y338" s="153">
        <v>57.5</v>
      </c>
      <c r="Z338" s="153">
        <v>40</v>
      </c>
      <c r="AA338" s="153"/>
      <c r="AB338" s="153"/>
      <c r="AC338" s="153"/>
      <c r="AD338" s="153"/>
      <c r="AE338" s="153"/>
      <c r="AF338" s="153"/>
      <c r="AG338" s="5" t="b">
        <f t="shared" si="62"/>
        <v>0</v>
      </c>
      <c r="AH338" s="5">
        <v>25</v>
      </c>
      <c r="AI338" s="5">
        <f t="shared" si="63"/>
        <v>1</v>
      </c>
      <c r="AJ338" s="5" t="b">
        <f>AND(A338&gt;=zakresy_produkcyjne!B$2,A338&lt;=zakresy_produkcyjne!B$3)</f>
        <v>1</v>
      </c>
      <c r="AK338" s="5" t="b">
        <f>AND(B338&gt;=zakresy_produkcyjne!C$2,B338&lt;=zakresy_produkcyjne!C$3)</f>
        <v>1</v>
      </c>
      <c r="AL338" s="5" t="b">
        <f>AND(D338&gt;=zakresy_produkcyjne!D$2,D338&lt;=zakresy_produkcyjne!D$3)</f>
        <v>1</v>
      </c>
      <c r="AM338" s="5" t="b">
        <f>AND(E338&gt;=zakresy_produkcyjne!E$2,E338&lt;=zakresy_produkcyjne!E$3)</f>
        <v>1</v>
      </c>
      <c r="AN338" s="5" t="b">
        <f>AND(F338&gt;=zakresy_produkcyjne!F$2,F338&lt;=zakresy_produkcyjne!F$3)</f>
        <v>0</v>
      </c>
      <c r="AO338" s="5" t="b">
        <f>AND(G338&gt;=zakresy_produkcyjne!G$2,G338&lt;=zakresy_produkcyjne!G$3)</f>
        <v>1</v>
      </c>
      <c r="AP338" s="5" t="b">
        <f>AND(H338&gt;=zakresy_produkcyjne!H$2,H338&lt;=zakresy_produkcyjne!H$3)</f>
        <v>1</v>
      </c>
      <c r="AQ338" s="5" t="b">
        <f>AND(P338&gt;=zakresy_produkcyjne!I$2,P338&lt;=zakresy_produkcyjne!I$3)</f>
        <v>1</v>
      </c>
      <c r="AR338" s="5" t="b">
        <f>AND(Q338&gt;=zakresy_produkcyjne!J$2,Q338&lt;=zakresy_produkcyjne!J$3)</f>
        <v>1</v>
      </c>
      <c r="AS338" s="5" t="b">
        <f>AND(R338&gt;=zakresy_produkcyjne!K$2,R338&lt;=zakresy_produkcyjne!K$3)</f>
        <v>1</v>
      </c>
      <c r="AT338" s="5" t="b">
        <f>AND(S338&gt;=zakresy_produkcyjne!L$2,S338&lt;=zakresy_produkcyjne!L$3)</f>
        <v>1</v>
      </c>
      <c r="AU338" s="5" t="b">
        <f t="shared" si="64"/>
        <v>0</v>
      </c>
      <c r="AV338" s="5" t="b">
        <f t="shared" si="65"/>
        <v>1</v>
      </c>
      <c r="AW338" s="5" t="b">
        <f t="shared" si="66"/>
        <v>0</v>
      </c>
      <c r="AX338" s="5">
        <f>AJ338*zakresy_produkcyjne!B$4+AK338*zakresy_produkcyjne!C$4+AL338*zakresy_produkcyjne!D$4+AM338*zakresy_produkcyjne!E$4+AN338*zakresy_produkcyjne!F$4+AO338*zakresy_produkcyjne!G$4+AP338*zakresy_produkcyjne!H$4+AQ338*zakresy_produkcyjne!I$4+AR338*zakresy_produkcyjne!J$4+AS338*zakresy_produkcyjne!K$4+AT338*zakresy_produkcyjne!L$4</f>
        <v>59</v>
      </c>
      <c r="BK338" s="5">
        <f t="shared" si="67"/>
        <v>0</v>
      </c>
      <c r="BL338" s="5">
        <f t="shared" si="68"/>
        <v>0</v>
      </c>
      <c r="BM338" s="5">
        <f t="shared" si="69"/>
        <v>0</v>
      </c>
      <c r="BN338" s="5">
        <f t="shared" si="70"/>
        <v>0</v>
      </c>
      <c r="BO338" s="5">
        <f t="shared" si="71"/>
        <v>57.5</v>
      </c>
      <c r="BP338" s="5">
        <f t="shared" si="72"/>
        <v>0</v>
      </c>
      <c r="BQ338" s="5" t="b">
        <f>IF(T338&lt;&gt;"",POWER((#REF!*R338+#REF!)-T338,2))</f>
        <v>0</v>
      </c>
    </row>
    <row r="339" spans="1:69" ht="13.9" customHeight="1" x14ac:dyDescent="0.2">
      <c r="A339" s="153">
        <v>3.3</v>
      </c>
      <c r="B339" s="153">
        <v>2.5</v>
      </c>
      <c r="C339" s="153">
        <f t="shared" si="73"/>
        <v>4.1366666666666667</v>
      </c>
      <c r="D339" s="153">
        <v>0.21</v>
      </c>
      <c r="E339" s="153">
        <v>0.06</v>
      </c>
      <c r="F339" s="153">
        <v>1.6</v>
      </c>
      <c r="G339" s="153">
        <v>1.6</v>
      </c>
      <c r="H339" s="153">
        <v>0</v>
      </c>
      <c r="I339" s="153">
        <v>8.0000000000000002E-3</v>
      </c>
      <c r="J339" s="153">
        <v>0.01</v>
      </c>
      <c r="K339" s="153">
        <v>0</v>
      </c>
      <c r="L339" s="153">
        <v>0</v>
      </c>
      <c r="M339" s="153">
        <v>0</v>
      </c>
      <c r="N339" s="153">
        <v>0</v>
      </c>
      <c r="O339" s="153">
        <v>0</v>
      </c>
      <c r="P339" s="153">
        <v>900</v>
      </c>
      <c r="Q339" s="153">
        <v>120</v>
      </c>
      <c r="R339" s="153">
        <v>375</v>
      </c>
      <c r="S339" s="153">
        <v>120</v>
      </c>
      <c r="T339" s="153"/>
      <c r="U339" s="153"/>
      <c r="V339" s="153"/>
      <c r="W339" s="153"/>
      <c r="X339" s="153"/>
      <c r="Y339" s="153">
        <v>81.5</v>
      </c>
      <c r="Z339" s="153">
        <v>40</v>
      </c>
      <c r="AA339" s="153"/>
      <c r="AB339" s="153"/>
      <c r="AC339" s="153"/>
      <c r="AD339" s="153"/>
      <c r="AE339" s="153"/>
      <c r="AF339" s="153"/>
      <c r="AG339" s="5" t="b">
        <f t="shared" si="62"/>
        <v>0</v>
      </c>
      <c r="AH339" s="5">
        <v>25</v>
      </c>
      <c r="AI339" s="5">
        <f t="shared" si="63"/>
        <v>1</v>
      </c>
      <c r="AJ339" s="5" t="b">
        <f>AND(A339&gt;=zakresy_produkcyjne!B$2,A339&lt;=zakresy_produkcyjne!B$3)</f>
        <v>1</v>
      </c>
      <c r="AK339" s="5" t="b">
        <f>AND(B339&gt;=zakresy_produkcyjne!C$2,B339&lt;=zakresy_produkcyjne!C$3)</f>
        <v>1</v>
      </c>
      <c r="AL339" s="5" t="b">
        <f>AND(D339&gt;=zakresy_produkcyjne!D$2,D339&lt;=zakresy_produkcyjne!D$3)</f>
        <v>1</v>
      </c>
      <c r="AM339" s="5" t="b">
        <f>AND(E339&gt;=zakresy_produkcyjne!E$2,E339&lt;=zakresy_produkcyjne!E$3)</f>
        <v>1</v>
      </c>
      <c r="AN339" s="5" t="b">
        <f>AND(F339&gt;=zakresy_produkcyjne!F$2,F339&lt;=zakresy_produkcyjne!F$3)</f>
        <v>0</v>
      </c>
      <c r="AO339" s="5" t="b">
        <f>AND(G339&gt;=zakresy_produkcyjne!G$2,G339&lt;=zakresy_produkcyjne!G$3)</f>
        <v>1</v>
      </c>
      <c r="AP339" s="5" t="b">
        <f>AND(H339&gt;=zakresy_produkcyjne!H$2,H339&lt;=zakresy_produkcyjne!H$3)</f>
        <v>1</v>
      </c>
      <c r="AQ339" s="5" t="b">
        <f>AND(P339&gt;=zakresy_produkcyjne!I$2,P339&lt;=zakresy_produkcyjne!I$3)</f>
        <v>1</v>
      </c>
      <c r="AR339" s="5" t="b">
        <f>AND(Q339&gt;=zakresy_produkcyjne!J$2,Q339&lt;=zakresy_produkcyjne!J$3)</f>
        <v>1</v>
      </c>
      <c r="AS339" s="5" t="b">
        <f>AND(R339&gt;=zakresy_produkcyjne!K$2,R339&lt;=zakresy_produkcyjne!K$3)</f>
        <v>1</v>
      </c>
      <c r="AT339" s="5" t="b">
        <f>AND(S339&gt;=zakresy_produkcyjne!L$2,S339&lt;=zakresy_produkcyjne!L$3)</f>
        <v>1</v>
      </c>
      <c r="AU339" s="5" t="b">
        <f t="shared" si="64"/>
        <v>0</v>
      </c>
      <c r="AV339" s="5" t="b">
        <f t="shared" si="65"/>
        <v>1</v>
      </c>
      <c r="AW339" s="5" t="b">
        <f t="shared" si="66"/>
        <v>0</v>
      </c>
      <c r="AX339" s="5">
        <f>AJ339*zakresy_produkcyjne!B$4+AK339*zakresy_produkcyjne!C$4+AL339*zakresy_produkcyjne!D$4+AM339*zakresy_produkcyjne!E$4+AN339*zakresy_produkcyjne!F$4+AO339*zakresy_produkcyjne!G$4+AP339*zakresy_produkcyjne!H$4+AQ339*zakresy_produkcyjne!I$4+AR339*zakresy_produkcyjne!J$4+AS339*zakresy_produkcyjne!K$4+AT339*zakresy_produkcyjne!L$4</f>
        <v>59</v>
      </c>
      <c r="BK339" s="5">
        <f t="shared" si="67"/>
        <v>0</v>
      </c>
      <c r="BL339" s="5">
        <f t="shared" si="68"/>
        <v>0</v>
      </c>
      <c r="BM339" s="5">
        <f t="shared" si="69"/>
        <v>0</v>
      </c>
      <c r="BN339" s="5">
        <f t="shared" si="70"/>
        <v>0</v>
      </c>
      <c r="BO339" s="5">
        <f t="shared" si="71"/>
        <v>81.5</v>
      </c>
      <c r="BP339" s="5">
        <f t="shared" si="72"/>
        <v>0</v>
      </c>
      <c r="BQ339" s="5" t="b">
        <f>IF(T339&lt;&gt;"",POWER((#REF!*R339+#REF!)-T339,2))</f>
        <v>0</v>
      </c>
    </row>
    <row r="340" spans="1:69" ht="13.9" customHeight="1" x14ac:dyDescent="0.2">
      <c r="A340" s="153">
        <v>3.3</v>
      </c>
      <c r="B340" s="153">
        <v>2.5</v>
      </c>
      <c r="C340" s="153">
        <f t="shared" si="73"/>
        <v>4.1366666666666667</v>
      </c>
      <c r="D340" s="153">
        <v>0.21</v>
      </c>
      <c r="E340" s="153">
        <v>0.06</v>
      </c>
      <c r="F340" s="153">
        <v>1.6</v>
      </c>
      <c r="G340" s="153">
        <v>1.6</v>
      </c>
      <c r="H340" s="153">
        <v>0</v>
      </c>
      <c r="I340" s="153">
        <v>8.0000000000000002E-3</v>
      </c>
      <c r="J340" s="153">
        <v>0.01</v>
      </c>
      <c r="K340" s="153">
        <v>0</v>
      </c>
      <c r="L340" s="153">
        <v>0</v>
      </c>
      <c r="M340" s="153">
        <v>0</v>
      </c>
      <c r="N340" s="153">
        <v>0</v>
      </c>
      <c r="O340" s="153">
        <v>0</v>
      </c>
      <c r="P340" s="153">
        <v>900</v>
      </c>
      <c r="Q340" s="153">
        <v>120</v>
      </c>
      <c r="R340" s="153">
        <v>375</v>
      </c>
      <c r="S340" s="153">
        <v>180</v>
      </c>
      <c r="T340" s="153"/>
      <c r="U340" s="153"/>
      <c r="V340" s="153"/>
      <c r="W340" s="153"/>
      <c r="X340" s="153"/>
      <c r="Y340" s="153">
        <v>84</v>
      </c>
      <c r="Z340" s="153">
        <v>40</v>
      </c>
      <c r="AA340" s="153"/>
      <c r="AB340" s="153"/>
      <c r="AC340" s="153"/>
      <c r="AD340" s="153"/>
      <c r="AE340" s="153"/>
      <c r="AF340" s="153"/>
      <c r="AG340" s="5" t="b">
        <f t="shared" si="62"/>
        <v>0</v>
      </c>
      <c r="AH340" s="5">
        <v>25</v>
      </c>
      <c r="AI340" s="5">
        <f t="shared" si="63"/>
        <v>1</v>
      </c>
      <c r="AJ340" s="5" t="b">
        <f>AND(A340&gt;=zakresy_produkcyjne!B$2,A340&lt;=zakresy_produkcyjne!B$3)</f>
        <v>1</v>
      </c>
      <c r="AK340" s="5" t="b">
        <f>AND(B340&gt;=zakresy_produkcyjne!C$2,B340&lt;=zakresy_produkcyjne!C$3)</f>
        <v>1</v>
      </c>
      <c r="AL340" s="5" t="b">
        <f>AND(D340&gt;=zakresy_produkcyjne!D$2,D340&lt;=zakresy_produkcyjne!D$3)</f>
        <v>1</v>
      </c>
      <c r="AM340" s="5" t="b">
        <f>AND(E340&gt;=zakresy_produkcyjne!E$2,E340&lt;=zakresy_produkcyjne!E$3)</f>
        <v>1</v>
      </c>
      <c r="AN340" s="5" t="b">
        <f>AND(F340&gt;=zakresy_produkcyjne!F$2,F340&lt;=zakresy_produkcyjne!F$3)</f>
        <v>0</v>
      </c>
      <c r="AO340" s="5" t="b">
        <f>AND(G340&gt;=zakresy_produkcyjne!G$2,G340&lt;=zakresy_produkcyjne!G$3)</f>
        <v>1</v>
      </c>
      <c r="AP340" s="5" t="b">
        <f>AND(H340&gt;=zakresy_produkcyjne!H$2,H340&lt;=zakresy_produkcyjne!H$3)</f>
        <v>1</v>
      </c>
      <c r="AQ340" s="5" t="b">
        <f>AND(P340&gt;=zakresy_produkcyjne!I$2,P340&lt;=zakresy_produkcyjne!I$3)</f>
        <v>1</v>
      </c>
      <c r="AR340" s="5" t="b">
        <f>AND(Q340&gt;=zakresy_produkcyjne!J$2,Q340&lt;=zakresy_produkcyjne!J$3)</f>
        <v>1</v>
      </c>
      <c r="AS340" s="5" t="b">
        <f>AND(R340&gt;=zakresy_produkcyjne!K$2,R340&lt;=zakresy_produkcyjne!K$3)</f>
        <v>1</v>
      </c>
      <c r="AT340" s="5" t="b">
        <f>AND(S340&gt;=zakresy_produkcyjne!L$2,S340&lt;=zakresy_produkcyjne!L$3)</f>
        <v>1</v>
      </c>
      <c r="AU340" s="5" t="b">
        <f t="shared" si="64"/>
        <v>0</v>
      </c>
      <c r="AV340" s="5" t="b">
        <f t="shared" si="65"/>
        <v>1</v>
      </c>
      <c r="AW340" s="5" t="b">
        <f t="shared" si="66"/>
        <v>0</v>
      </c>
      <c r="AX340" s="5">
        <f>AJ340*zakresy_produkcyjne!B$4+AK340*zakresy_produkcyjne!C$4+AL340*zakresy_produkcyjne!D$4+AM340*zakresy_produkcyjne!E$4+AN340*zakresy_produkcyjne!F$4+AO340*zakresy_produkcyjne!G$4+AP340*zakresy_produkcyjne!H$4+AQ340*zakresy_produkcyjne!I$4+AR340*zakresy_produkcyjne!J$4+AS340*zakresy_produkcyjne!K$4+AT340*zakresy_produkcyjne!L$4</f>
        <v>59</v>
      </c>
      <c r="BK340" s="5">
        <f t="shared" si="67"/>
        <v>0</v>
      </c>
      <c r="BL340" s="5">
        <f t="shared" si="68"/>
        <v>0</v>
      </c>
      <c r="BM340" s="5">
        <f t="shared" si="69"/>
        <v>0</v>
      </c>
      <c r="BN340" s="5">
        <f t="shared" si="70"/>
        <v>0</v>
      </c>
      <c r="BO340" s="5">
        <f t="shared" si="71"/>
        <v>84</v>
      </c>
      <c r="BP340" s="5">
        <f t="shared" si="72"/>
        <v>0</v>
      </c>
      <c r="BQ340" s="5" t="b">
        <f>IF(T340&lt;&gt;"",POWER((#REF!*R340+#REF!)-T340,2))</f>
        <v>0</v>
      </c>
    </row>
    <row r="341" spans="1:69" ht="13.9" customHeight="1" x14ac:dyDescent="0.2">
      <c r="A341" s="153">
        <v>3.3</v>
      </c>
      <c r="B341" s="153">
        <v>2.5</v>
      </c>
      <c r="C341" s="153">
        <f t="shared" si="73"/>
        <v>4.1366666666666667</v>
      </c>
      <c r="D341" s="153">
        <v>0.21</v>
      </c>
      <c r="E341" s="153">
        <v>0.06</v>
      </c>
      <c r="F341" s="153">
        <v>1.6</v>
      </c>
      <c r="G341" s="153">
        <v>1.6</v>
      </c>
      <c r="H341" s="153">
        <v>0</v>
      </c>
      <c r="I341" s="153">
        <v>8.0000000000000002E-3</v>
      </c>
      <c r="J341" s="153">
        <v>0.01</v>
      </c>
      <c r="K341" s="153">
        <v>0</v>
      </c>
      <c r="L341" s="153">
        <v>0</v>
      </c>
      <c r="M341" s="153">
        <v>0</v>
      </c>
      <c r="N341" s="153">
        <v>0</v>
      </c>
      <c r="O341" s="153">
        <v>0</v>
      </c>
      <c r="P341" s="153">
        <v>900</v>
      </c>
      <c r="Q341" s="153">
        <v>120</v>
      </c>
      <c r="R341" s="153">
        <v>375</v>
      </c>
      <c r="S341" s="153">
        <v>240</v>
      </c>
      <c r="T341" s="153">
        <v>993</v>
      </c>
      <c r="U341" s="154"/>
      <c r="V341" s="153">
        <v>11</v>
      </c>
      <c r="W341" s="153">
        <v>315.444444444444</v>
      </c>
      <c r="X341" s="153"/>
      <c r="Y341" s="153">
        <v>86</v>
      </c>
      <c r="Z341" s="153">
        <v>40</v>
      </c>
      <c r="AA341" s="153"/>
      <c r="AB341" s="153"/>
      <c r="AC341" s="153"/>
      <c r="AD341" s="153"/>
      <c r="AE341" s="153"/>
      <c r="AF341" s="153">
        <v>332</v>
      </c>
      <c r="AG341" s="5" t="b">
        <f t="shared" si="62"/>
        <v>0</v>
      </c>
      <c r="AH341" s="5">
        <v>25</v>
      </c>
      <c r="AI341" s="5">
        <f t="shared" si="63"/>
        <v>1</v>
      </c>
      <c r="AJ341" s="5" t="b">
        <f>AND(A341&gt;=zakresy_produkcyjne!B$2,A341&lt;=zakresy_produkcyjne!B$3)</f>
        <v>1</v>
      </c>
      <c r="AK341" s="5" t="b">
        <f>AND(B341&gt;=zakresy_produkcyjne!C$2,B341&lt;=zakresy_produkcyjne!C$3)</f>
        <v>1</v>
      </c>
      <c r="AL341" s="5" t="b">
        <f>AND(D341&gt;=zakresy_produkcyjne!D$2,D341&lt;=zakresy_produkcyjne!D$3)</f>
        <v>1</v>
      </c>
      <c r="AM341" s="5" t="b">
        <f>AND(E341&gt;=zakresy_produkcyjne!E$2,E341&lt;=zakresy_produkcyjne!E$3)</f>
        <v>1</v>
      </c>
      <c r="AN341" s="5" t="b">
        <f>AND(F341&gt;=zakresy_produkcyjne!F$2,F341&lt;=zakresy_produkcyjne!F$3)</f>
        <v>0</v>
      </c>
      <c r="AO341" s="5" t="b">
        <f>AND(G341&gt;=zakresy_produkcyjne!G$2,G341&lt;=zakresy_produkcyjne!G$3)</f>
        <v>1</v>
      </c>
      <c r="AP341" s="5" t="b">
        <f>AND(H341&gt;=zakresy_produkcyjne!H$2,H341&lt;=zakresy_produkcyjne!H$3)</f>
        <v>1</v>
      </c>
      <c r="AQ341" s="5" t="b">
        <f>AND(P341&gt;=zakresy_produkcyjne!I$2,P341&lt;=zakresy_produkcyjne!I$3)</f>
        <v>1</v>
      </c>
      <c r="AR341" s="5" t="b">
        <f>AND(Q341&gt;=zakresy_produkcyjne!J$2,Q341&lt;=zakresy_produkcyjne!J$3)</f>
        <v>1</v>
      </c>
      <c r="AS341" s="5" t="b">
        <f>AND(R341&gt;=zakresy_produkcyjne!K$2,R341&lt;=zakresy_produkcyjne!K$3)</f>
        <v>1</v>
      </c>
      <c r="AT341" s="5" t="b">
        <f>AND(S341&gt;=zakresy_produkcyjne!L$2,S341&lt;=zakresy_produkcyjne!L$3)</f>
        <v>0</v>
      </c>
      <c r="AU341" s="5" t="b">
        <f t="shared" si="64"/>
        <v>0</v>
      </c>
      <c r="AV341" s="5" t="b">
        <f t="shared" si="65"/>
        <v>0</v>
      </c>
      <c r="AW341" s="5" t="b">
        <f t="shared" si="66"/>
        <v>0</v>
      </c>
      <c r="AX341" s="5">
        <f>AJ341*zakresy_produkcyjne!B$4+AK341*zakresy_produkcyjne!C$4+AL341*zakresy_produkcyjne!D$4+AM341*zakresy_produkcyjne!E$4+AN341*zakresy_produkcyjne!F$4+AO341*zakresy_produkcyjne!G$4+AP341*zakresy_produkcyjne!H$4+AQ341*zakresy_produkcyjne!I$4+AR341*zakresy_produkcyjne!J$4+AS341*zakresy_produkcyjne!K$4+AT341*zakresy_produkcyjne!L$4</f>
        <v>49</v>
      </c>
      <c r="BK341" s="5">
        <f t="shared" si="67"/>
        <v>993</v>
      </c>
      <c r="BL341" s="5">
        <f t="shared" si="68"/>
        <v>0</v>
      </c>
      <c r="BM341" s="5">
        <f t="shared" si="69"/>
        <v>11</v>
      </c>
      <c r="BN341" s="5">
        <f t="shared" si="70"/>
        <v>315.444444444444</v>
      </c>
      <c r="BO341" s="5">
        <f t="shared" si="71"/>
        <v>86</v>
      </c>
      <c r="BP341" s="5">
        <f t="shared" si="72"/>
        <v>993</v>
      </c>
      <c r="BQ341" s="5" t="e">
        <f>IF(T341&lt;&gt;"",POWER((#REF!*R341+#REF!)-T341,2))</f>
        <v>#REF!</v>
      </c>
    </row>
    <row r="342" spans="1:69" ht="13.9" customHeight="1" x14ac:dyDescent="0.2">
      <c r="A342" s="153">
        <v>3.3</v>
      </c>
      <c r="B342" s="153">
        <v>2.5</v>
      </c>
      <c r="C342" s="153">
        <f t="shared" si="73"/>
        <v>4.1366666666666667</v>
      </c>
      <c r="D342" s="153">
        <v>0.21</v>
      </c>
      <c r="E342" s="153">
        <v>0.06</v>
      </c>
      <c r="F342" s="153">
        <v>1.6</v>
      </c>
      <c r="G342" s="153">
        <v>1.6</v>
      </c>
      <c r="H342" s="153">
        <v>0</v>
      </c>
      <c r="I342" s="153">
        <v>8.0000000000000002E-3</v>
      </c>
      <c r="J342" s="153">
        <v>0.01</v>
      </c>
      <c r="K342" s="153">
        <v>0</v>
      </c>
      <c r="L342" s="153">
        <v>0</v>
      </c>
      <c r="M342" s="153">
        <v>0</v>
      </c>
      <c r="N342" s="153">
        <v>0</v>
      </c>
      <c r="O342" s="153">
        <v>0</v>
      </c>
      <c r="P342" s="153">
        <v>900</v>
      </c>
      <c r="Q342" s="153">
        <v>120</v>
      </c>
      <c r="R342" s="153">
        <v>375</v>
      </c>
      <c r="S342" s="153">
        <v>300</v>
      </c>
      <c r="T342" s="153"/>
      <c r="U342" s="153"/>
      <c r="V342" s="153"/>
      <c r="W342" s="153"/>
      <c r="X342" s="153"/>
      <c r="Y342" s="153">
        <v>88</v>
      </c>
      <c r="Z342" s="153">
        <v>40</v>
      </c>
      <c r="AA342" s="153"/>
      <c r="AB342" s="153"/>
      <c r="AC342" s="153"/>
      <c r="AD342" s="153"/>
      <c r="AE342" s="153"/>
      <c r="AF342" s="153"/>
      <c r="AG342" s="5" t="b">
        <f t="shared" si="62"/>
        <v>0</v>
      </c>
      <c r="AH342" s="5">
        <v>25</v>
      </c>
      <c r="AI342" s="5">
        <f t="shared" si="63"/>
        <v>1</v>
      </c>
      <c r="AJ342" s="5" t="b">
        <f>AND(A342&gt;=zakresy_produkcyjne!B$2,A342&lt;=zakresy_produkcyjne!B$3)</f>
        <v>1</v>
      </c>
      <c r="AK342" s="5" t="b">
        <f>AND(B342&gt;=zakresy_produkcyjne!C$2,B342&lt;=zakresy_produkcyjne!C$3)</f>
        <v>1</v>
      </c>
      <c r="AL342" s="5" t="b">
        <f>AND(D342&gt;=zakresy_produkcyjne!D$2,D342&lt;=zakresy_produkcyjne!D$3)</f>
        <v>1</v>
      </c>
      <c r="AM342" s="5" t="b">
        <f>AND(E342&gt;=zakresy_produkcyjne!E$2,E342&lt;=zakresy_produkcyjne!E$3)</f>
        <v>1</v>
      </c>
      <c r="AN342" s="5" t="b">
        <f>AND(F342&gt;=zakresy_produkcyjne!F$2,F342&lt;=zakresy_produkcyjne!F$3)</f>
        <v>0</v>
      </c>
      <c r="AO342" s="5" t="b">
        <f>AND(G342&gt;=zakresy_produkcyjne!G$2,G342&lt;=zakresy_produkcyjne!G$3)</f>
        <v>1</v>
      </c>
      <c r="AP342" s="5" t="b">
        <f>AND(H342&gt;=zakresy_produkcyjne!H$2,H342&lt;=zakresy_produkcyjne!H$3)</f>
        <v>1</v>
      </c>
      <c r="AQ342" s="5" t="b">
        <f>AND(P342&gt;=zakresy_produkcyjne!I$2,P342&lt;=zakresy_produkcyjne!I$3)</f>
        <v>1</v>
      </c>
      <c r="AR342" s="5" t="b">
        <f>AND(Q342&gt;=zakresy_produkcyjne!J$2,Q342&lt;=zakresy_produkcyjne!J$3)</f>
        <v>1</v>
      </c>
      <c r="AS342" s="5" t="b">
        <f>AND(R342&gt;=zakresy_produkcyjne!K$2,R342&lt;=zakresy_produkcyjne!K$3)</f>
        <v>1</v>
      </c>
      <c r="AT342" s="5" t="b">
        <f>AND(S342&gt;=zakresy_produkcyjne!L$2,S342&lt;=zakresy_produkcyjne!L$3)</f>
        <v>0</v>
      </c>
      <c r="AU342" s="5" t="b">
        <f t="shared" si="64"/>
        <v>0</v>
      </c>
      <c r="AV342" s="5" t="b">
        <f t="shared" si="65"/>
        <v>0</v>
      </c>
      <c r="AW342" s="5" t="b">
        <f t="shared" si="66"/>
        <v>0</v>
      </c>
      <c r="AX342" s="5">
        <f>AJ342*zakresy_produkcyjne!B$4+AK342*zakresy_produkcyjne!C$4+AL342*zakresy_produkcyjne!D$4+AM342*zakresy_produkcyjne!E$4+AN342*zakresy_produkcyjne!F$4+AO342*zakresy_produkcyjne!G$4+AP342*zakresy_produkcyjne!H$4+AQ342*zakresy_produkcyjne!I$4+AR342*zakresy_produkcyjne!J$4+AS342*zakresy_produkcyjne!K$4+AT342*zakresy_produkcyjne!L$4</f>
        <v>49</v>
      </c>
      <c r="BK342" s="5">
        <f t="shared" si="67"/>
        <v>0</v>
      </c>
      <c r="BL342" s="5">
        <f t="shared" si="68"/>
        <v>0</v>
      </c>
      <c r="BM342" s="5">
        <f t="shared" si="69"/>
        <v>0</v>
      </c>
      <c r="BN342" s="5">
        <f t="shared" si="70"/>
        <v>0</v>
      </c>
      <c r="BO342" s="5">
        <f t="shared" si="71"/>
        <v>88</v>
      </c>
      <c r="BP342" s="5">
        <f t="shared" si="72"/>
        <v>0</v>
      </c>
      <c r="BQ342" s="5" t="b">
        <f>IF(T342&lt;&gt;"",POWER((#REF!*R342+#REF!)-T342,2))</f>
        <v>0</v>
      </c>
    </row>
    <row r="343" spans="1:69" ht="13.9" customHeight="1" x14ac:dyDescent="0.2">
      <c r="A343" s="153">
        <v>3.3</v>
      </c>
      <c r="B343" s="153">
        <v>2.5</v>
      </c>
      <c r="C343" s="153">
        <f t="shared" si="73"/>
        <v>4.1366666666666667</v>
      </c>
      <c r="D343" s="153">
        <v>0.21</v>
      </c>
      <c r="E343" s="153">
        <v>0.06</v>
      </c>
      <c r="F343" s="153">
        <v>1.6</v>
      </c>
      <c r="G343" s="153">
        <v>1.6</v>
      </c>
      <c r="H343" s="153">
        <v>0</v>
      </c>
      <c r="I343" s="153">
        <v>8.0000000000000002E-3</v>
      </c>
      <c r="J343" s="153">
        <v>0.01</v>
      </c>
      <c r="K343" s="153">
        <v>0</v>
      </c>
      <c r="L343" s="153">
        <v>0</v>
      </c>
      <c r="M343" s="153">
        <v>0</v>
      </c>
      <c r="N343" s="153">
        <v>0</v>
      </c>
      <c r="O343" s="153">
        <v>0</v>
      </c>
      <c r="P343" s="153">
        <v>900</v>
      </c>
      <c r="Q343" s="153">
        <v>120</v>
      </c>
      <c r="R343" s="153">
        <v>375</v>
      </c>
      <c r="S343" s="153">
        <v>360</v>
      </c>
      <c r="T343" s="153"/>
      <c r="U343" s="153"/>
      <c r="V343" s="153"/>
      <c r="W343" s="153"/>
      <c r="X343" s="153"/>
      <c r="Y343" s="153">
        <v>90</v>
      </c>
      <c r="Z343" s="153">
        <v>40</v>
      </c>
      <c r="AA343" s="153"/>
      <c r="AB343" s="153"/>
      <c r="AC343" s="153"/>
      <c r="AD343" s="153"/>
      <c r="AE343" s="153"/>
      <c r="AF343" s="153"/>
      <c r="AG343" s="5" t="b">
        <f t="shared" si="62"/>
        <v>0</v>
      </c>
      <c r="AH343" s="5">
        <v>25</v>
      </c>
      <c r="AI343" s="5">
        <f t="shared" si="63"/>
        <v>1</v>
      </c>
      <c r="AJ343" s="5" t="b">
        <f>AND(A343&gt;=zakresy_produkcyjne!B$2,A343&lt;=zakresy_produkcyjne!B$3)</f>
        <v>1</v>
      </c>
      <c r="AK343" s="5" t="b">
        <f>AND(B343&gt;=zakresy_produkcyjne!C$2,B343&lt;=zakresy_produkcyjne!C$3)</f>
        <v>1</v>
      </c>
      <c r="AL343" s="5" t="b">
        <f>AND(D343&gt;=zakresy_produkcyjne!D$2,D343&lt;=zakresy_produkcyjne!D$3)</f>
        <v>1</v>
      </c>
      <c r="AM343" s="5" t="b">
        <f>AND(E343&gt;=zakresy_produkcyjne!E$2,E343&lt;=zakresy_produkcyjne!E$3)</f>
        <v>1</v>
      </c>
      <c r="AN343" s="5" t="b">
        <f>AND(F343&gt;=zakresy_produkcyjne!F$2,F343&lt;=zakresy_produkcyjne!F$3)</f>
        <v>0</v>
      </c>
      <c r="AO343" s="5" t="b">
        <f>AND(G343&gt;=zakresy_produkcyjne!G$2,G343&lt;=zakresy_produkcyjne!G$3)</f>
        <v>1</v>
      </c>
      <c r="AP343" s="5" t="b">
        <f>AND(H343&gt;=zakresy_produkcyjne!H$2,H343&lt;=zakresy_produkcyjne!H$3)</f>
        <v>1</v>
      </c>
      <c r="AQ343" s="5" t="b">
        <f>AND(P343&gt;=zakresy_produkcyjne!I$2,P343&lt;=zakresy_produkcyjne!I$3)</f>
        <v>1</v>
      </c>
      <c r="AR343" s="5" t="b">
        <f>AND(Q343&gt;=zakresy_produkcyjne!J$2,Q343&lt;=zakresy_produkcyjne!J$3)</f>
        <v>1</v>
      </c>
      <c r="AS343" s="5" t="b">
        <f>AND(R343&gt;=zakresy_produkcyjne!K$2,R343&lt;=zakresy_produkcyjne!K$3)</f>
        <v>1</v>
      </c>
      <c r="AT343" s="5" t="b">
        <f>AND(S343&gt;=zakresy_produkcyjne!L$2,S343&lt;=zakresy_produkcyjne!L$3)</f>
        <v>0</v>
      </c>
      <c r="AU343" s="5" t="b">
        <f t="shared" si="64"/>
        <v>0</v>
      </c>
      <c r="AV343" s="5" t="b">
        <f t="shared" si="65"/>
        <v>0</v>
      </c>
      <c r="AW343" s="5" t="b">
        <f t="shared" si="66"/>
        <v>0</v>
      </c>
      <c r="AX343" s="5">
        <f>AJ343*zakresy_produkcyjne!B$4+AK343*zakresy_produkcyjne!C$4+AL343*zakresy_produkcyjne!D$4+AM343*zakresy_produkcyjne!E$4+AN343*zakresy_produkcyjne!F$4+AO343*zakresy_produkcyjne!G$4+AP343*zakresy_produkcyjne!H$4+AQ343*zakresy_produkcyjne!I$4+AR343*zakresy_produkcyjne!J$4+AS343*zakresy_produkcyjne!K$4+AT343*zakresy_produkcyjne!L$4</f>
        <v>49</v>
      </c>
      <c r="BK343" s="5">
        <f t="shared" si="67"/>
        <v>0</v>
      </c>
      <c r="BL343" s="5">
        <f t="shared" si="68"/>
        <v>0</v>
      </c>
      <c r="BM343" s="5">
        <f t="shared" si="69"/>
        <v>0</v>
      </c>
      <c r="BN343" s="5">
        <f t="shared" si="70"/>
        <v>0</v>
      </c>
      <c r="BO343" s="5">
        <f t="shared" si="71"/>
        <v>90</v>
      </c>
      <c r="BP343" s="5">
        <f t="shared" si="72"/>
        <v>0</v>
      </c>
      <c r="BQ343" s="5" t="b">
        <f>IF(T343&lt;&gt;"",POWER((#REF!*R343+#REF!)-T343,2))</f>
        <v>0</v>
      </c>
    </row>
    <row r="344" spans="1:69" ht="13.9" customHeight="1" x14ac:dyDescent="0.2">
      <c r="A344" s="153">
        <v>3.3</v>
      </c>
      <c r="B344" s="153">
        <v>2.5</v>
      </c>
      <c r="C344" s="153">
        <f t="shared" si="73"/>
        <v>4.1366666666666667</v>
      </c>
      <c r="D344" s="153">
        <v>0.21</v>
      </c>
      <c r="E344" s="153">
        <v>0.06</v>
      </c>
      <c r="F344" s="153">
        <v>1.6</v>
      </c>
      <c r="G344" s="153">
        <v>1.6</v>
      </c>
      <c r="H344" s="153">
        <v>0</v>
      </c>
      <c r="I344" s="153">
        <v>8.0000000000000002E-3</v>
      </c>
      <c r="J344" s="153">
        <v>0.01</v>
      </c>
      <c r="K344" s="153">
        <v>0</v>
      </c>
      <c r="L344" s="153">
        <v>0</v>
      </c>
      <c r="M344" s="153">
        <v>0</v>
      </c>
      <c r="N344" s="153">
        <v>0</v>
      </c>
      <c r="O344" s="153">
        <v>0</v>
      </c>
      <c r="P344" s="153">
        <v>900</v>
      </c>
      <c r="Q344" s="153">
        <v>120</v>
      </c>
      <c r="R344" s="153">
        <v>400</v>
      </c>
      <c r="S344" s="153">
        <v>30</v>
      </c>
      <c r="T344" s="153">
        <v>1052</v>
      </c>
      <c r="U344" s="154"/>
      <c r="V344" s="153">
        <v>2.1</v>
      </c>
      <c r="W344" s="153">
        <v>370</v>
      </c>
      <c r="X344" s="153"/>
      <c r="Y344" s="153">
        <v>20</v>
      </c>
      <c r="Z344" s="153">
        <v>40</v>
      </c>
      <c r="AA344" s="153"/>
      <c r="AB344" s="153"/>
      <c r="AC344" s="153"/>
      <c r="AD344" s="153"/>
      <c r="AE344" s="153"/>
      <c r="AF344" s="153">
        <v>391</v>
      </c>
      <c r="AG344" s="5" t="b">
        <f t="shared" si="62"/>
        <v>0</v>
      </c>
      <c r="AH344" s="5">
        <v>25</v>
      </c>
      <c r="AI344" s="5">
        <f t="shared" si="63"/>
        <v>1</v>
      </c>
      <c r="AJ344" s="5" t="b">
        <f>AND(A344&gt;=zakresy_produkcyjne!B$2,A344&lt;=zakresy_produkcyjne!B$3)</f>
        <v>1</v>
      </c>
      <c r="AK344" s="5" t="b">
        <f>AND(B344&gt;=zakresy_produkcyjne!C$2,B344&lt;=zakresy_produkcyjne!C$3)</f>
        <v>1</v>
      </c>
      <c r="AL344" s="5" t="b">
        <f>AND(D344&gt;=zakresy_produkcyjne!D$2,D344&lt;=zakresy_produkcyjne!D$3)</f>
        <v>1</v>
      </c>
      <c r="AM344" s="5" t="b">
        <f>AND(E344&gt;=zakresy_produkcyjne!E$2,E344&lt;=zakresy_produkcyjne!E$3)</f>
        <v>1</v>
      </c>
      <c r="AN344" s="5" t="b">
        <f>AND(F344&gt;=zakresy_produkcyjne!F$2,F344&lt;=zakresy_produkcyjne!F$3)</f>
        <v>0</v>
      </c>
      <c r="AO344" s="5" t="b">
        <f>AND(G344&gt;=zakresy_produkcyjne!G$2,G344&lt;=zakresy_produkcyjne!G$3)</f>
        <v>1</v>
      </c>
      <c r="AP344" s="5" t="b">
        <f>AND(H344&gt;=zakresy_produkcyjne!H$2,H344&lt;=zakresy_produkcyjne!H$3)</f>
        <v>1</v>
      </c>
      <c r="AQ344" s="5" t="b">
        <f>AND(P344&gt;=zakresy_produkcyjne!I$2,P344&lt;=zakresy_produkcyjne!I$3)</f>
        <v>1</v>
      </c>
      <c r="AR344" s="5" t="b">
        <f>AND(Q344&gt;=zakresy_produkcyjne!J$2,Q344&lt;=zakresy_produkcyjne!J$3)</f>
        <v>1</v>
      </c>
      <c r="AS344" s="5" t="b">
        <f>AND(R344&gt;=zakresy_produkcyjne!K$2,R344&lt;=zakresy_produkcyjne!K$3)</f>
        <v>1</v>
      </c>
      <c r="AT344" s="5" t="b">
        <f>AND(S344&gt;=zakresy_produkcyjne!L$2,S344&lt;=zakresy_produkcyjne!L$3)</f>
        <v>1</v>
      </c>
      <c r="AU344" s="5" t="b">
        <f t="shared" si="64"/>
        <v>0</v>
      </c>
      <c r="AV344" s="5" t="b">
        <f t="shared" si="65"/>
        <v>1</v>
      </c>
      <c r="AW344" s="5" t="b">
        <f t="shared" si="66"/>
        <v>0</v>
      </c>
      <c r="AX344" s="5">
        <f>AJ344*zakresy_produkcyjne!B$4+AK344*zakresy_produkcyjne!C$4+AL344*zakresy_produkcyjne!D$4+AM344*zakresy_produkcyjne!E$4+AN344*zakresy_produkcyjne!F$4+AO344*zakresy_produkcyjne!G$4+AP344*zakresy_produkcyjne!H$4+AQ344*zakresy_produkcyjne!I$4+AR344*zakresy_produkcyjne!J$4+AS344*zakresy_produkcyjne!K$4+AT344*zakresy_produkcyjne!L$4</f>
        <v>59</v>
      </c>
      <c r="BK344" s="5">
        <f t="shared" si="67"/>
        <v>1052</v>
      </c>
      <c r="BL344" s="5">
        <f t="shared" si="68"/>
        <v>0</v>
      </c>
      <c r="BM344" s="5">
        <f t="shared" si="69"/>
        <v>2.1</v>
      </c>
      <c r="BN344" s="5">
        <f t="shared" si="70"/>
        <v>370</v>
      </c>
      <c r="BO344" s="5">
        <f t="shared" si="71"/>
        <v>20</v>
      </c>
      <c r="BP344" s="5">
        <f t="shared" si="72"/>
        <v>1052</v>
      </c>
      <c r="BQ344" s="5" t="e">
        <f>IF(T344&lt;&gt;"",POWER((#REF!*R344+#REF!)-T344,2))</f>
        <v>#REF!</v>
      </c>
    </row>
    <row r="345" spans="1:69" ht="13.9" customHeight="1" x14ac:dyDescent="0.2">
      <c r="A345" s="153">
        <v>3.3</v>
      </c>
      <c r="B345" s="153">
        <v>2.5</v>
      </c>
      <c r="C345" s="153">
        <f t="shared" si="73"/>
        <v>4.1366666666666667</v>
      </c>
      <c r="D345" s="153">
        <v>0.21</v>
      </c>
      <c r="E345" s="153">
        <v>0.06</v>
      </c>
      <c r="F345" s="153">
        <v>1.6</v>
      </c>
      <c r="G345" s="153">
        <v>1.6</v>
      </c>
      <c r="H345" s="153">
        <v>0</v>
      </c>
      <c r="I345" s="153">
        <v>8.0000000000000002E-3</v>
      </c>
      <c r="J345" s="153">
        <v>0.01</v>
      </c>
      <c r="K345" s="153">
        <v>0</v>
      </c>
      <c r="L345" s="153">
        <v>0</v>
      </c>
      <c r="M345" s="153">
        <v>0</v>
      </c>
      <c r="N345" s="153">
        <v>0</v>
      </c>
      <c r="O345" s="153">
        <v>0</v>
      </c>
      <c r="P345" s="153">
        <v>900</v>
      </c>
      <c r="Q345" s="153">
        <v>120</v>
      </c>
      <c r="R345" s="153">
        <v>400</v>
      </c>
      <c r="S345" s="153">
        <v>60</v>
      </c>
      <c r="T345" s="153"/>
      <c r="U345" s="153"/>
      <c r="V345" s="153"/>
      <c r="W345" s="153"/>
      <c r="X345" s="153"/>
      <c r="Y345" s="153">
        <v>44.5</v>
      </c>
      <c r="Z345" s="153">
        <v>40</v>
      </c>
      <c r="AA345" s="153"/>
      <c r="AB345" s="153"/>
      <c r="AC345" s="153"/>
      <c r="AD345" s="153"/>
      <c r="AE345" s="153"/>
      <c r="AF345" s="153"/>
      <c r="AG345" s="5" t="b">
        <f t="shared" si="62"/>
        <v>0</v>
      </c>
      <c r="AH345" s="5">
        <v>25</v>
      </c>
      <c r="AI345" s="5">
        <f t="shared" si="63"/>
        <v>1</v>
      </c>
      <c r="AJ345" s="5" t="b">
        <f>AND(A345&gt;=zakresy_produkcyjne!B$2,A345&lt;=zakresy_produkcyjne!B$3)</f>
        <v>1</v>
      </c>
      <c r="AK345" s="5" t="b">
        <f>AND(B345&gt;=zakresy_produkcyjne!C$2,B345&lt;=zakresy_produkcyjne!C$3)</f>
        <v>1</v>
      </c>
      <c r="AL345" s="5" t="b">
        <f>AND(D345&gt;=zakresy_produkcyjne!D$2,D345&lt;=zakresy_produkcyjne!D$3)</f>
        <v>1</v>
      </c>
      <c r="AM345" s="5" t="b">
        <f>AND(E345&gt;=zakresy_produkcyjne!E$2,E345&lt;=zakresy_produkcyjne!E$3)</f>
        <v>1</v>
      </c>
      <c r="AN345" s="5" t="b">
        <f>AND(F345&gt;=zakresy_produkcyjne!F$2,F345&lt;=zakresy_produkcyjne!F$3)</f>
        <v>0</v>
      </c>
      <c r="AO345" s="5" t="b">
        <f>AND(G345&gt;=zakresy_produkcyjne!G$2,G345&lt;=zakresy_produkcyjne!G$3)</f>
        <v>1</v>
      </c>
      <c r="AP345" s="5" t="b">
        <f>AND(H345&gt;=zakresy_produkcyjne!H$2,H345&lt;=zakresy_produkcyjne!H$3)</f>
        <v>1</v>
      </c>
      <c r="AQ345" s="5" t="b">
        <f>AND(P345&gt;=zakresy_produkcyjne!I$2,P345&lt;=zakresy_produkcyjne!I$3)</f>
        <v>1</v>
      </c>
      <c r="AR345" s="5" t="b">
        <f>AND(Q345&gt;=zakresy_produkcyjne!J$2,Q345&lt;=zakresy_produkcyjne!J$3)</f>
        <v>1</v>
      </c>
      <c r="AS345" s="5" t="b">
        <f>AND(R345&gt;=zakresy_produkcyjne!K$2,R345&lt;=zakresy_produkcyjne!K$3)</f>
        <v>1</v>
      </c>
      <c r="AT345" s="5" t="b">
        <f>AND(S345&gt;=zakresy_produkcyjne!L$2,S345&lt;=zakresy_produkcyjne!L$3)</f>
        <v>1</v>
      </c>
      <c r="AU345" s="5" t="b">
        <f t="shared" si="64"/>
        <v>0</v>
      </c>
      <c r="AV345" s="5" t="b">
        <f t="shared" si="65"/>
        <v>1</v>
      </c>
      <c r="AW345" s="5" t="b">
        <f t="shared" si="66"/>
        <v>0</v>
      </c>
      <c r="AX345" s="5">
        <f>AJ345*zakresy_produkcyjne!B$4+AK345*zakresy_produkcyjne!C$4+AL345*zakresy_produkcyjne!D$4+AM345*zakresy_produkcyjne!E$4+AN345*zakresy_produkcyjne!F$4+AO345*zakresy_produkcyjne!G$4+AP345*zakresy_produkcyjne!H$4+AQ345*zakresy_produkcyjne!I$4+AR345*zakresy_produkcyjne!J$4+AS345*zakresy_produkcyjne!K$4+AT345*zakresy_produkcyjne!L$4</f>
        <v>59</v>
      </c>
      <c r="BK345" s="5">
        <f t="shared" si="67"/>
        <v>0</v>
      </c>
      <c r="BL345" s="5">
        <f t="shared" si="68"/>
        <v>0</v>
      </c>
      <c r="BM345" s="5">
        <f t="shared" si="69"/>
        <v>0</v>
      </c>
      <c r="BN345" s="5">
        <f t="shared" si="70"/>
        <v>0</v>
      </c>
      <c r="BO345" s="5">
        <f t="shared" si="71"/>
        <v>44.5</v>
      </c>
      <c r="BP345" s="5">
        <f t="shared" si="72"/>
        <v>0</v>
      </c>
      <c r="BQ345" s="5" t="b">
        <f>IF(T345&lt;&gt;"",POWER((#REF!*R345+#REF!)-T345,2))</f>
        <v>0</v>
      </c>
    </row>
    <row r="346" spans="1:69" ht="13.9" customHeight="1" x14ac:dyDescent="0.2">
      <c r="A346" s="153">
        <v>3.3</v>
      </c>
      <c r="B346" s="153">
        <v>2.5</v>
      </c>
      <c r="C346" s="153">
        <f t="shared" si="73"/>
        <v>4.1366666666666667</v>
      </c>
      <c r="D346" s="153">
        <v>0.21</v>
      </c>
      <c r="E346" s="153">
        <v>0.06</v>
      </c>
      <c r="F346" s="153">
        <v>1.6</v>
      </c>
      <c r="G346" s="153">
        <v>1.6</v>
      </c>
      <c r="H346" s="153">
        <v>0</v>
      </c>
      <c r="I346" s="153">
        <v>8.0000000000000002E-3</v>
      </c>
      <c r="J346" s="153">
        <v>0.01</v>
      </c>
      <c r="K346" s="153">
        <v>0</v>
      </c>
      <c r="L346" s="153">
        <v>0</v>
      </c>
      <c r="M346" s="153">
        <v>0</v>
      </c>
      <c r="N346" s="153">
        <v>0</v>
      </c>
      <c r="O346" s="153">
        <v>0</v>
      </c>
      <c r="P346" s="153">
        <v>900</v>
      </c>
      <c r="Q346" s="153">
        <v>120</v>
      </c>
      <c r="R346" s="153">
        <v>400</v>
      </c>
      <c r="S346" s="153">
        <v>120</v>
      </c>
      <c r="T346" s="153"/>
      <c r="U346" s="153"/>
      <c r="V346" s="153"/>
      <c r="W346" s="153"/>
      <c r="X346" s="153"/>
      <c r="Y346" s="153">
        <v>57</v>
      </c>
      <c r="Z346" s="153">
        <v>40</v>
      </c>
      <c r="AA346" s="153"/>
      <c r="AB346" s="153"/>
      <c r="AC346" s="153"/>
      <c r="AD346" s="153"/>
      <c r="AE346" s="153"/>
      <c r="AF346" s="153"/>
      <c r="AG346" s="5" t="b">
        <f t="shared" si="62"/>
        <v>0</v>
      </c>
      <c r="AH346" s="5">
        <v>25</v>
      </c>
      <c r="AI346" s="5">
        <f t="shared" si="63"/>
        <v>1</v>
      </c>
      <c r="AJ346" s="5" t="b">
        <f>AND(A346&gt;=zakresy_produkcyjne!B$2,A346&lt;=zakresy_produkcyjne!B$3)</f>
        <v>1</v>
      </c>
      <c r="AK346" s="5" t="b">
        <f>AND(B346&gt;=zakresy_produkcyjne!C$2,B346&lt;=zakresy_produkcyjne!C$3)</f>
        <v>1</v>
      </c>
      <c r="AL346" s="5" t="b">
        <f>AND(D346&gt;=zakresy_produkcyjne!D$2,D346&lt;=zakresy_produkcyjne!D$3)</f>
        <v>1</v>
      </c>
      <c r="AM346" s="5" t="b">
        <f>AND(E346&gt;=zakresy_produkcyjne!E$2,E346&lt;=zakresy_produkcyjne!E$3)</f>
        <v>1</v>
      </c>
      <c r="AN346" s="5" t="b">
        <f>AND(F346&gt;=zakresy_produkcyjne!F$2,F346&lt;=zakresy_produkcyjne!F$3)</f>
        <v>0</v>
      </c>
      <c r="AO346" s="5" t="b">
        <f>AND(G346&gt;=zakresy_produkcyjne!G$2,G346&lt;=zakresy_produkcyjne!G$3)</f>
        <v>1</v>
      </c>
      <c r="AP346" s="5" t="b">
        <f>AND(H346&gt;=zakresy_produkcyjne!H$2,H346&lt;=zakresy_produkcyjne!H$3)</f>
        <v>1</v>
      </c>
      <c r="AQ346" s="5" t="b">
        <f>AND(P346&gt;=zakresy_produkcyjne!I$2,P346&lt;=zakresy_produkcyjne!I$3)</f>
        <v>1</v>
      </c>
      <c r="AR346" s="5" t="b">
        <f>AND(Q346&gt;=zakresy_produkcyjne!J$2,Q346&lt;=zakresy_produkcyjne!J$3)</f>
        <v>1</v>
      </c>
      <c r="AS346" s="5" t="b">
        <f>AND(R346&gt;=zakresy_produkcyjne!K$2,R346&lt;=zakresy_produkcyjne!K$3)</f>
        <v>1</v>
      </c>
      <c r="AT346" s="5" t="b">
        <f>AND(S346&gt;=zakresy_produkcyjne!L$2,S346&lt;=zakresy_produkcyjne!L$3)</f>
        <v>1</v>
      </c>
      <c r="AU346" s="5" t="b">
        <f t="shared" si="64"/>
        <v>0</v>
      </c>
      <c r="AV346" s="5" t="b">
        <f t="shared" si="65"/>
        <v>1</v>
      </c>
      <c r="AW346" s="5" t="b">
        <f t="shared" si="66"/>
        <v>0</v>
      </c>
      <c r="AX346" s="5">
        <f>AJ346*zakresy_produkcyjne!B$4+AK346*zakresy_produkcyjne!C$4+AL346*zakresy_produkcyjne!D$4+AM346*zakresy_produkcyjne!E$4+AN346*zakresy_produkcyjne!F$4+AO346*zakresy_produkcyjne!G$4+AP346*zakresy_produkcyjne!H$4+AQ346*zakresy_produkcyjne!I$4+AR346*zakresy_produkcyjne!J$4+AS346*zakresy_produkcyjne!K$4+AT346*zakresy_produkcyjne!L$4</f>
        <v>59</v>
      </c>
      <c r="BK346" s="5">
        <f t="shared" si="67"/>
        <v>0</v>
      </c>
      <c r="BL346" s="5">
        <f t="shared" si="68"/>
        <v>0</v>
      </c>
      <c r="BM346" s="5">
        <f t="shared" si="69"/>
        <v>0</v>
      </c>
      <c r="BN346" s="5">
        <f t="shared" si="70"/>
        <v>0</v>
      </c>
      <c r="BO346" s="5">
        <f t="shared" si="71"/>
        <v>57</v>
      </c>
      <c r="BP346" s="5">
        <f t="shared" si="72"/>
        <v>0</v>
      </c>
      <c r="BQ346" s="5" t="b">
        <f>IF(T346&lt;&gt;"",POWER((#REF!*R346+#REF!)-T346,2))</f>
        <v>0</v>
      </c>
    </row>
    <row r="347" spans="1:69" ht="13.9" customHeight="1" x14ac:dyDescent="0.2">
      <c r="A347" s="153">
        <v>3.3</v>
      </c>
      <c r="B347" s="153">
        <v>2.5</v>
      </c>
      <c r="C347" s="153">
        <f t="shared" si="73"/>
        <v>4.1366666666666667</v>
      </c>
      <c r="D347" s="153">
        <v>0.21</v>
      </c>
      <c r="E347" s="153">
        <v>0.06</v>
      </c>
      <c r="F347" s="153">
        <v>1.6</v>
      </c>
      <c r="G347" s="153">
        <v>1.6</v>
      </c>
      <c r="H347" s="153">
        <v>0</v>
      </c>
      <c r="I347" s="153">
        <v>8.0000000000000002E-3</v>
      </c>
      <c r="J347" s="153">
        <v>0.01</v>
      </c>
      <c r="K347" s="153">
        <v>0</v>
      </c>
      <c r="L347" s="153">
        <v>0</v>
      </c>
      <c r="M347" s="153">
        <v>0</v>
      </c>
      <c r="N347" s="153">
        <v>0</v>
      </c>
      <c r="O347" s="153">
        <v>0</v>
      </c>
      <c r="P347" s="153">
        <v>900</v>
      </c>
      <c r="Q347" s="153">
        <v>120</v>
      </c>
      <c r="R347" s="153">
        <v>400</v>
      </c>
      <c r="S347" s="153">
        <v>180</v>
      </c>
      <c r="T347" s="153"/>
      <c r="U347" s="153"/>
      <c r="V347" s="153"/>
      <c r="W347" s="153"/>
      <c r="X347" s="153"/>
      <c r="Y347" s="153">
        <v>56</v>
      </c>
      <c r="Z347" s="153">
        <v>40</v>
      </c>
      <c r="AA347" s="153"/>
      <c r="AB347" s="153"/>
      <c r="AC347" s="153"/>
      <c r="AD347" s="153"/>
      <c r="AE347" s="153"/>
      <c r="AF347" s="153"/>
      <c r="AG347" s="5" t="b">
        <f t="shared" si="62"/>
        <v>0</v>
      </c>
      <c r="AH347" s="5">
        <v>25</v>
      </c>
      <c r="AI347" s="5">
        <f t="shared" si="63"/>
        <v>1</v>
      </c>
      <c r="AJ347" s="5" t="b">
        <f>AND(A347&gt;=zakresy_produkcyjne!B$2,A347&lt;=zakresy_produkcyjne!B$3)</f>
        <v>1</v>
      </c>
      <c r="AK347" s="5" t="b">
        <f>AND(B347&gt;=zakresy_produkcyjne!C$2,B347&lt;=zakresy_produkcyjne!C$3)</f>
        <v>1</v>
      </c>
      <c r="AL347" s="5" t="b">
        <f>AND(D347&gt;=zakresy_produkcyjne!D$2,D347&lt;=zakresy_produkcyjne!D$3)</f>
        <v>1</v>
      </c>
      <c r="AM347" s="5" t="b">
        <f>AND(E347&gt;=zakresy_produkcyjne!E$2,E347&lt;=zakresy_produkcyjne!E$3)</f>
        <v>1</v>
      </c>
      <c r="AN347" s="5" t="b">
        <f>AND(F347&gt;=zakresy_produkcyjne!F$2,F347&lt;=zakresy_produkcyjne!F$3)</f>
        <v>0</v>
      </c>
      <c r="AO347" s="5" t="b">
        <f>AND(G347&gt;=zakresy_produkcyjne!G$2,G347&lt;=zakresy_produkcyjne!G$3)</f>
        <v>1</v>
      </c>
      <c r="AP347" s="5" t="b">
        <f>AND(H347&gt;=zakresy_produkcyjne!H$2,H347&lt;=zakresy_produkcyjne!H$3)</f>
        <v>1</v>
      </c>
      <c r="AQ347" s="5" t="b">
        <f>AND(P347&gt;=zakresy_produkcyjne!I$2,P347&lt;=zakresy_produkcyjne!I$3)</f>
        <v>1</v>
      </c>
      <c r="AR347" s="5" t="b">
        <f>AND(Q347&gt;=zakresy_produkcyjne!J$2,Q347&lt;=zakresy_produkcyjne!J$3)</f>
        <v>1</v>
      </c>
      <c r="AS347" s="5" t="b">
        <f>AND(R347&gt;=zakresy_produkcyjne!K$2,R347&lt;=zakresy_produkcyjne!K$3)</f>
        <v>1</v>
      </c>
      <c r="AT347" s="5" t="b">
        <f>AND(S347&gt;=zakresy_produkcyjne!L$2,S347&lt;=zakresy_produkcyjne!L$3)</f>
        <v>1</v>
      </c>
      <c r="AU347" s="5" t="b">
        <f t="shared" si="64"/>
        <v>0</v>
      </c>
      <c r="AV347" s="5" t="b">
        <f t="shared" si="65"/>
        <v>1</v>
      </c>
      <c r="AW347" s="5" t="b">
        <f t="shared" si="66"/>
        <v>0</v>
      </c>
      <c r="AX347" s="5">
        <f>AJ347*zakresy_produkcyjne!B$4+AK347*zakresy_produkcyjne!C$4+AL347*zakresy_produkcyjne!D$4+AM347*zakresy_produkcyjne!E$4+AN347*zakresy_produkcyjne!F$4+AO347*zakresy_produkcyjne!G$4+AP347*zakresy_produkcyjne!H$4+AQ347*zakresy_produkcyjne!I$4+AR347*zakresy_produkcyjne!J$4+AS347*zakresy_produkcyjne!K$4+AT347*zakresy_produkcyjne!L$4</f>
        <v>59</v>
      </c>
      <c r="BK347" s="5">
        <f t="shared" si="67"/>
        <v>0</v>
      </c>
      <c r="BL347" s="5">
        <f t="shared" si="68"/>
        <v>0</v>
      </c>
      <c r="BM347" s="5">
        <f t="shared" si="69"/>
        <v>0</v>
      </c>
      <c r="BN347" s="5">
        <f t="shared" si="70"/>
        <v>0</v>
      </c>
      <c r="BO347" s="5">
        <f t="shared" si="71"/>
        <v>56</v>
      </c>
      <c r="BP347" s="5">
        <f t="shared" si="72"/>
        <v>0</v>
      </c>
      <c r="BQ347" s="5" t="b">
        <f>IF(T347&lt;&gt;"",POWER((#REF!*R347+#REF!)-T347,2))</f>
        <v>0</v>
      </c>
    </row>
    <row r="348" spans="1:69" ht="13.9" customHeight="1" x14ac:dyDescent="0.2">
      <c r="A348" s="153">
        <v>3.3</v>
      </c>
      <c r="B348" s="153">
        <v>2.5</v>
      </c>
      <c r="C348" s="153">
        <f t="shared" si="73"/>
        <v>4.1366666666666667</v>
      </c>
      <c r="D348" s="153">
        <v>0.21</v>
      </c>
      <c r="E348" s="153">
        <v>0.06</v>
      </c>
      <c r="F348" s="153">
        <v>1.6</v>
      </c>
      <c r="G348" s="153">
        <v>1.6</v>
      </c>
      <c r="H348" s="153">
        <v>0</v>
      </c>
      <c r="I348" s="153">
        <v>8.0000000000000002E-3</v>
      </c>
      <c r="J348" s="153">
        <v>0.01</v>
      </c>
      <c r="K348" s="153">
        <v>0</v>
      </c>
      <c r="L348" s="153">
        <v>0</v>
      </c>
      <c r="M348" s="153">
        <v>0</v>
      </c>
      <c r="N348" s="153">
        <v>0</v>
      </c>
      <c r="O348" s="153">
        <v>0</v>
      </c>
      <c r="P348" s="153">
        <v>900</v>
      </c>
      <c r="Q348" s="153">
        <v>120</v>
      </c>
      <c r="R348" s="153">
        <v>400</v>
      </c>
      <c r="S348" s="153">
        <v>240</v>
      </c>
      <c r="T348" s="153">
        <v>912</v>
      </c>
      <c r="U348" s="154"/>
      <c r="V348" s="153">
        <v>5.5</v>
      </c>
      <c r="W348" s="153">
        <v>308.33333333333297</v>
      </c>
      <c r="X348" s="153"/>
      <c r="Y348" s="153">
        <v>51.5</v>
      </c>
      <c r="Z348" s="153">
        <v>40</v>
      </c>
      <c r="AA348" s="153"/>
      <c r="AB348" s="153"/>
      <c r="AC348" s="153"/>
      <c r="AD348" s="153"/>
      <c r="AE348" s="153"/>
      <c r="AF348" s="153">
        <v>324</v>
      </c>
      <c r="AG348" s="5" t="b">
        <f t="shared" si="62"/>
        <v>0</v>
      </c>
      <c r="AH348" s="5">
        <v>25</v>
      </c>
      <c r="AI348" s="5">
        <f t="shared" si="63"/>
        <v>1</v>
      </c>
      <c r="AJ348" s="5" t="b">
        <f>AND(A348&gt;=zakresy_produkcyjne!B$2,A348&lt;=zakresy_produkcyjne!B$3)</f>
        <v>1</v>
      </c>
      <c r="AK348" s="5" t="b">
        <f>AND(B348&gt;=zakresy_produkcyjne!C$2,B348&lt;=zakresy_produkcyjne!C$3)</f>
        <v>1</v>
      </c>
      <c r="AL348" s="5" t="b">
        <f>AND(D348&gt;=zakresy_produkcyjne!D$2,D348&lt;=zakresy_produkcyjne!D$3)</f>
        <v>1</v>
      </c>
      <c r="AM348" s="5" t="b">
        <f>AND(E348&gt;=zakresy_produkcyjne!E$2,E348&lt;=zakresy_produkcyjne!E$3)</f>
        <v>1</v>
      </c>
      <c r="AN348" s="5" t="b">
        <f>AND(F348&gt;=zakresy_produkcyjne!F$2,F348&lt;=zakresy_produkcyjne!F$3)</f>
        <v>0</v>
      </c>
      <c r="AO348" s="5" t="b">
        <f>AND(G348&gt;=zakresy_produkcyjne!G$2,G348&lt;=zakresy_produkcyjne!G$3)</f>
        <v>1</v>
      </c>
      <c r="AP348" s="5" t="b">
        <f>AND(H348&gt;=zakresy_produkcyjne!H$2,H348&lt;=zakresy_produkcyjne!H$3)</f>
        <v>1</v>
      </c>
      <c r="AQ348" s="5" t="b">
        <f>AND(P348&gt;=zakresy_produkcyjne!I$2,P348&lt;=zakresy_produkcyjne!I$3)</f>
        <v>1</v>
      </c>
      <c r="AR348" s="5" t="b">
        <f>AND(Q348&gt;=zakresy_produkcyjne!J$2,Q348&lt;=zakresy_produkcyjne!J$3)</f>
        <v>1</v>
      </c>
      <c r="AS348" s="5" t="b">
        <f>AND(R348&gt;=zakresy_produkcyjne!K$2,R348&lt;=zakresy_produkcyjne!K$3)</f>
        <v>1</v>
      </c>
      <c r="AT348" s="5" t="b">
        <f>AND(S348&gt;=zakresy_produkcyjne!L$2,S348&lt;=zakresy_produkcyjne!L$3)</f>
        <v>0</v>
      </c>
      <c r="AU348" s="5" t="b">
        <f t="shared" si="64"/>
        <v>0</v>
      </c>
      <c r="AV348" s="5" t="b">
        <f t="shared" si="65"/>
        <v>0</v>
      </c>
      <c r="AW348" s="5" t="b">
        <f t="shared" si="66"/>
        <v>0</v>
      </c>
      <c r="AX348" s="5">
        <f>AJ348*zakresy_produkcyjne!B$4+AK348*zakresy_produkcyjne!C$4+AL348*zakresy_produkcyjne!D$4+AM348*zakresy_produkcyjne!E$4+AN348*zakresy_produkcyjne!F$4+AO348*zakresy_produkcyjne!G$4+AP348*zakresy_produkcyjne!H$4+AQ348*zakresy_produkcyjne!I$4+AR348*zakresy_produkcyjne!J$4+AS348*zakresy_produkcyjne!K$4+AT348*zakresy_produkcyjne!L$4</f>
        <v>49</v>
      </c>
      <c r="BK348" s="5">
        <f t="shared" si="67"/>
        <v>912</v>
      </c>
      <c r="BL348" s="5">
        <f t="shared" si="68"/>
        <v>0</v>
      </c>
      <c r="BM348" s="5">
        <f t="shared" si="69"/>
        <v>5.5</v>
      </c>
      <c r="BN348" s="5">
        <f t="shared" si="70"/>
        <v>308.33333333333297</v>
      </c>
      <c r="BO348" s="5">
        <f t="shared" si="71"/>
        <v>51.5</v>
      </c>
      <c r="BP348" s="5">
        <f t="shared" si="72"/>
        <v>912</v>
      </c>
      <c r="BQ348" s="5" t="e">
        <f>IF(T348&lt;&gt;"",POWER((#REF!*R348+#REF!)-T348,2))</f>
        <v>#REF!</v>
      </c>
    </row>
    <row r="349" spans="1:69" ht="13.9" customHeight="1" x14ac:dyDescent="0.2">
      <c r="A349" s="153">
        <v>3.3</v>
      </c>
      <c r="B349" s="153">
        <v>2.5</v>
      </c>
      <c r="C349" s="153">
        <f t="shared" si="73"/>
        <v>4.1366666666666667</v>
      </c>
      <c r="D349" s="153">
        <v>0.21</v>
      </c>
      <c r="E349" s="153">
        <v>0.06</v>
      </c>
      <c r="F349" s="153">
        <v>1.6</v>
      </c>
      <c r="G349" s="153">
        <v>1.6</v>
      </c>
      <c r="H349" s="153">
        <v>0</v>
      </c>
      <c r="I349" s="153">
        <v>8.0000000000000002E-3</v>
      </c>
      <c r="J349" s="153">
        <v>0.01</v>
      </c>
      <c r="K349" s="153">
        <v>0</v>
      </c>
      <c r="L349" s="153">
        <v>0</v>
      </c>
      <c r="M349" s="153">
        <v>0</v>
      </c>
      <c r="N349" s="153">
        <v>0</v>
      </c>
      <c r="O349" s="153">
        <v>0</v>
      </c>
      <c r="P349" s="153">
        <v>900</v>
      </c>
      <c r="Q349" s="153">
        <v>120</v>
      </c>
      <c r="R349" s="153">
        <v>400</v>
      </c>
      <c r="S349" s="153">
        <v>300</v>
      </c>
      <c r="T349" s="153"/>
      <c r="U349" s="153"/>
      <c r="V349" s="153"/>
      <c r="W349" s="153"/>
      <c r="X349" s="153"/>
      <c r="Y349" s="153">
        <v>43</v>
      </c>
      <c r="Z349" s="153">
        <v>40</v>
      </c>
      <c r="AA349" s="153"/>
      <c r="AB349" s="153"/>
      <c r="AC349" s="153"/>
      <c r="AD349" s="153"/>
      <c r="AE349" s="153"/>
      <c r="AF349" s="153"/>
      <c r="AG349" s="5" t="b">
        <f t="shared" si="62"/>
        <v>0</v>
      </c>
      <c r="AH349" s="5">
        <v>25</v>
      </c>
      <c r="AI349" s="5">
        <f t="shared" si="63"/>
        <v>1</v>
      </c>
      <c r="AJ349" s="5" t="b">
        <f>AND(A349&gt;=zakresy_produkcyjne!B$2,A349&lt;=zakresy_produkcyjne!B$3)</f>
        <v>1</v>
      </c>
      <c r="AK349" s="5" t="b">
        <f>AND(B349&gt;=zakresy_produkcyjne!C$2,B349&lt;=zakresy_produkcyjne!C$3)</f>
        <v>1</v>
      </c>
      <c r="AL349" s="5" t="b">
        <f>AND(D349&gt;=zakresy_produkcyjne!D$2,D349&lt;=zakresy_produkcyjne!D$3)</f>
        <v>1</v>
      </c>
      <c r="AM349" s="5" t="b">
        <f>AND(E349&gt;=zakresy_produkcyjne!E$2,E349&lt;=zakresy_produkcyjne!E$3)</f>
        <v>1</v>
      </c>
      <c r="AN349" s="5" t="b">
        <f>AND(F349&gt;=zakresy_produkcyjne!F$2,F349&lt;=zakresy_produkcyjne!F$3)</f>
        <v>0</v>
      </c>
      <c r="AO349" s="5" t="b">
        <f>AND(G349&gt;=zakresy_produkcyjne!G$2,G349&lt;=zakresy_produkcyjne!G$3)</f>
        <v>1</v>
      </c>
      <c r="AP349" s="5" t="b">
        <f>AND(H349&gt;=zakresy_produkcyjne!H$2,H349&lt;=zakresy_produkcyjne!H$3)</f>
        <v>1</v>
      </c>
      <c r="AQ349" s="5" t="b">
        <f>AND(P349&gt;=zakresy_produkcyjne!I$2,P349&lt;=zakresy_produkcyjne!I$3)</f>
        <v>1</v>
      </c>
      <c r="AR349" s="5" t="b">
        <f>AND(Q349&gt;=zakresy_produkcyjne!J$2,Q349&lt;=zakresy_produkcyjne!J$3)</f>
        <v>1</v>
      </c>
      <c r="AS349" s="5" t="b">
        <f>AND(R349&gt;=zakresy_produkcyjne!K$2,R349&lt;=zakresy_produkcyjne!K$3)</f>
        <v>1</v>
      </c>
      <c r="AT349" s="5" t="b">
        <f>AND(S349&gt;=zakresy_produkcyjne!L$2,S349&lt;=zakresy_produkcyjne!L$3)</f>
        <v>0</v>
      </c>
      <c r="AU349" s="5" t="b">
        <f t="shared" si="64"/>
        <v>0</v>
      </c>
      <c r="AV349" s="5" t="b">
        <f t="shared" si="65"/>
        <v>0</v>
      </c>
      <c r="AW349" s="5" t="b">
        <f t="shared" si="66"/>
        <v>0</v>
      </c>
      <c r="AX349" s="5">
        <f>AJ349*zakresy_produkcyjne!B$4+AK349*zakresy_produkcyjne!C$4+AL349*zakresy_produkcyjne!D$4+AM349*zakresy_produkcyjne!E$4+AN349*zakresy_produkcyjne!F$4+AO349*zakresy_produkcyjne!G$4+AP349*zakresy_produkcyjne!H$4+AQ349*zakresy_produkcyjne!I$4+AR349*zakresy_produkcyjne!J$4+AS349*zakresy_produkcyjne!K$4+AT349*zakresy_produkcyjne!L$4</f>
        <v>49</v>
      </c>
      <c r="BK349" s="5">
        <f t="shared" si="67"/>
        <v>0</v>
      </c>
      <c r="BL349" s="5">
        <f t="shared" si="68"/>
        <v>0</v>
      </c>
      <c r="BM349" s="5">
        <f t="shared" si="69"/>
        <v>0</v>
      </c>
      <c r="BN349" s="5">
        <f t="shared" si="70"/>
        <v>0</v>
      </c>
      <c r="BO349" s="5">
        <f t="shared" si="71"/>
        <v>43</v>
      </c>
      <c r="BP349" s="5">
        <f t="shared" si="72"/>
        <v>0</v>
      </c>
      <c r="BQ349" s="5" t="b">
        <f>IF(T349&lt;&gt;"",POWER((#REF!*R349+#REF!)-T349,2))</f>
        <v>0</v>
      </c>
    </row>
    <row r="350" spans="1:69" ht="13.9" customHeight="1" x14ac:dyDescent="0.2">
      <c r="A350" s="153">
        <v>3.3</v>
      </c>
      <c r="B350" s="153">
        <v>2.5</v>
      </c>
      <c r="C350" s="153">
        <f t="shared" si="73"/>
        <v>4.1366666666666667</v>
      </c>
      <c r="D350" s="153">
        <v>0.21</v>
      </c>
      <c r="E350" s="153">
        <v>0.06</v>
      </c>
      <c r="F350" s="153">
        <v>1.6</v>
      </c>
      <c r="G350" s="153">
        <v>1.6</v>
      </c>
      <c r="H350" s="153">
        <v>0</v>
      </c>
      <c r="I350" s="153">
        <v>8.0000000000000002E-3</v>
      </c>
      <c r="J350" s="153">
        <v>0.01</v>
      </c>
      <c r="K350" s="153">
        <v>0</v>
      </c>
      <c r="L350" s="153">
        <v>0</v>
      </c>
      <c r="M350" s="153">
        <v>0</v>
      </c>
      <c r="N350" s="153">
        <v>0</v>
      </c>
      <c r="O350" s="153">
        <v>0</v>
      </c>
      <c r="P350" s="153">
        <v>900</v>
      </c>
      <c r="Q350" s="153">
        <v>120</v>
      </c>
      <c r="R350" s="153">
        <v>400</v>
      </c>
      <c r="S350" s="153">
        <v>360</v>
      </c>
      <c r="T350" s="153"/>
      <c r="U350" s="153"/>
      <c r="V350" s="153"/>
      <c r="W350" s="153"/>
      <c r="X350" s="153"/>
      <c r="Y350" s="153">
        <v>37</v>
      </c>
      <c r="Z350" s="153">
        <v>40</v>
      </c>
      <c r="AA350" s="153"/>
      <c r="AB350" s="153"/>
      <c r="AC350" s="153"/>
      <c r="AD350" s="153"/>
      <c r="AE350" s="153"/>
      <c r="AF350" s="153"/>
      <c r="AG350" s="5" t="b">
        <f t="shared" si="62"/>
        <v>0</v>
      </c>
      <c r="AH350" s="5">
        <v>25</v>
      </c>
      <c r="AI350" s="5">
        <f t="shared" si="63"/>
        <v>1</v>
      </c>
      <c r="AJ350" s="5" t="b">
        <f>AND(A350&gt;=zakresy_produkcyjne!B$2,A350&lt;=zakresy_produkcyjne!B$3)</f>
        <v>1</v>
      </c>
      <c r="AK350" s="5" t="b">
        <f>AND(B350&gt;=zakresy_produkcyjne!C$2,B350&lt;=zakresy_produkcyjne!C$3)</f>
        <v>1</v>
      </c>
      <c r="AL350" s="5" t="b">
        <f>AND(D350&gt;=zakresy_produkcyjne!D$2,D350&lt;=zakresy_produkcyjne!D$3)</f>
        <v>1</v>
      </c>
      <c r="AM350" s="5" t="b">
        <f>AND(E350&gt;=zakresy_produkcyjne!E$2,E350&lt;=zakresy_produkcyjne!E$3)</f>
        <v>1</v>
      </c>
      <c r="AN350" s="5" t="b">
        <f>AND(F350&gt;=zakresy_produkcyjne!F$2,F350&lt;=zakresy_produkcyjne!F$3)</f>
        <v>0</v>
      </c>
      <c r="AO350" s="5" t="b">
        <f>AND(G350&gt;=zakresy_produkcyjne!G$2,G350&lt;=zakresy_produkcyjne!G$3)</f>
        <v>1</v>
      </c>
      <c r="AP350" s="5" t="b">
        <f>AND(H350&gt;=zakresy_produkcyjne!H$2,H350&lt;=zakresy_produkcyjne!H$3)</f>
        <v>1</v>
      </c>
      <c r="AQ350" s="5" t="b">
        <f>AND(P350&gt;=zakresy_produkcyjne!I$2,P350&lt;=zakresy_produkcyjne!I$3)</f>
        <v>1</v>
      </c>
      <c r="AR350" s="5" t="b">
        <f>AND(Q350&gt;=zakresy_produkcyjne!J$2,Q350&lt;=zakresy_produkcyjne!J$3)</f>
        <v>1</v>
      </c>
      <c r="AS350" s="5" t="b">
        <f>AND(R350&gt;=zakresy_produkcyjne!K$2,R350&lt;=zakresy_produkcyjne!K$3)</f>
        <v>1</v>
      </c>
      <c r="AT350" s="5" t="b">
        <f>AND(S350&gt;=zakresy_produkcyjne!L$2,S350&lt;=zakresy_produkcyjne!L$3)</f>
        <v>0</v>
      </c>
      <c r="AU350" s="5" t="b">
        <f t="shared" si="64"/>
        <v>0</v>
      </c>
      <c r="AV350" s="5" t="b">
        <f t="shared" si="65"/>
        <v>0</v>
      </c>
      <c r="AW350" s="5" t="b">
        <f t="shared" si="66"/>
        <v>0</v>
      </c>
      <c r="AX350" s="5">
        <f>AJ350*zakresy_produkcyjne!B$4+AK350*zakresy_produkcyjne!C$4+AL350*zakresy_produkcyjne!D$4+AM350*zakresy_produkcyjne!E$4+AN350*zakresy_produkcyjne!F$4+AO350*zakresy_produkcyjne!G$4+AP350*zakresy_produkcyjne!H$4+AQ350*zakresy_produkcyjne!I$4+AR350*zakresy_produkcyjne!J$4+AS350*zakresy_produkcyjne!K$4+AT350*zakresy_produkcyjne!L$4</f>
        <v>49</v>
      </c>
      <c r="BK350" s="5">
        <f t="shared" si="67"/>
        <v>0</v>
      </c>
      <c r="BL350" s="5">
        <f t="shared" si="68"/>
        <v>0</v>
      </c>
      <c r="BM350" s="5">
        <f t="shared" si="69"/>
        <v>0</v>
      </c>
      <c r="BN350" s="5">
        <f t="shared" si="70"/>
        <v>0</v>
      </c>
      <c r="BO350" s="5">
        <f t="shared" si="71"/>
        <v>37</v>
      </c>
      <c r="BP350" s="5">
        <f t="shared" si="72"/>
        <v>0</v>
      </c>
      <c r="BQ350" s="5" t="b">
        <f>IF(T350&lt;&gt;"",POWER((#REF!*R350+#REF!)-T350,2))</f>
        <v>0</v>
      </c>
    </row>
    <row r="351" spans="1:69" ht="13.9" customHeight="1" x14ac:dyDescent="0.2">
      <c r="A351" s="153">
        <v>3.3</v>
      </c>
      <c r="B351" s="153">
        <v>2.5</v>
      </c>
      <c r="C351" s="153">
        <f t="shared" si="73"/>
        <v>4.1366666666666667</v>
      </c>
      <c r="D351" s="153">
        <v>0.21</v>
      </c>
      <c r="E351" s="153">
        <v>0.06</v>
      </c>
      <c r="F351" s="153">
        <v>1.6</v>
      </c>
      <c r="G351" s="153">
        <v>1.6</v>
      </c>
      <c r="H351" s="153">
        <v>0</v>
      </c>
      <c r="I351" s="153">
        <v>8.0000000000000002E-3</v>
      </c>
      <c r="J351" s="153">
        <v>0.01</v>
      </c>
      <c r="K351" s="153">
        <v>0</v>
      </c>
      <c r="L351" s="153">
        <v>0</v>
      </c>
      <c r="M351" s="153">
        <v>0</v>
      </c>
      <c r="N351" s="153">
        <v>0</v>
      </c>
      <c r="O351" s="153">
        <v>0</v>
      </c>
      <c r="P351" s="153">
        <v>950</v>
      </c>
      <c r="Q351" s="153">
        <v>120</v>
      </c>
      <c r="R351" s="153">
        <v>300</v>
      </c>
      <c r="S351" s="153">
        <v>30</v>
      </c>
      <c r="T351" s="153"/>
      <c r="U351" s="153"/>
      <c r="V351" s="153"/>
      <c r="W351" s="153"/>
      <c r="X351" s="153"/>
      <c r="Y351" s="153">
        <v>12.5</v>
      </c>
      <c r="Z351" s="153">
        <v>40</v>
      </c>
      <c r="AA351" s="153"/>
      <c r="AB351" s="153"/>
      <c r="AC351" s="153"/>
      <c r="AD351" s="153"/>
      <c r="AE351" s="153"/>
      <c r="AF351" s="153"/>
      <c r="AG351" s="5" t="b">
        <f t="shared" si="62"/>
        <v>0</v>
      </c>
      <c r="AH351" s="5">
        <v>25</v>
      </c>
      <c r="AI351" s="5">
        <f t="shared" si="63"/>
        <v>1</v>
      </c>
      <c r="AJ351" s="5" t="b">
        <f>AND(A351&gt;=zakresy_produkcyjne!B$2,A351&lt;=zakresy_produkcyjne!B$3)</f>
        <v>1</v>
      </c>
      <c r="AK351" s="5" t="b">
        <f>AND(B351&gt;=zakresy_produkcyjne!C$2,B351&lt;=zakresy_produkcyjne!C$3)</f>
        <v>1</v>
      </c>
      <c r="AL351" s="5" t="b">
        <f>AND(D351&gt;=zakresy_produkcyjne!D$2,D351&lt;=zakresy_produkcyjne!D$3)</f>
        <v>1</v>
      </c>
      <c r="AM351" s="5" t="b">
        <f>AND(E351&gt;=zakresy_produkcyjne!E$2,E351&lt;=zakresy_produkcyjne!E$3)</f>
        <v>1</v>
      </c>
      <c r="AN351" s="5" t="b">
        <f>AND(F351&gt;=zakresy_produkcyjne!F$2,F351&lt;=zakresy_produkcyjne!F$3)</f>
        <v>0</v>
      </c>
      <c r="AO351" s="5" t="b">
        <f>AND(G351&gt;=zakresy_produkcyjne!G$2,G351&lt;=zakresy_produkcyjne!G$3)</f>
        <v>1</v>
      </c>
      <c r="AP351" s="5" t="b">
        <f>AND(H351&gt;=zakresy_produkcyjne!H$2,H351&lt;=zakresy_produkcyjne!H$3)</f>
        <v>1</v>
      </c>
      <c r="AQ351" s="5" t="b">
        <f>AND(P351&gt;=zakresy_produkcyjne!I$2,P351&lt;=zakresy_produkcyjne!I$3)</f>
        <v>1</v>
      </c>
      <c r="AR351" s="5" t="b">
        <f>AND(Q351&gt;=zakresy_produkcyjne!J$2,Q351&lt;=zakresy_produkcyjne!J$3)</f>
        <v>1</v>
      </c>
      <c r="AS351" s="5" t="b">
        <f>AND(R351&gt;=zakresy_produkcyjne!K$2,R351&lt;=zakresy_produkcyjne!K$3)</f>
        <v>1</v>
      </c>
      <c r="AT351" s="5" t="b">
        <f>AND(S351&gt;=zakresy_produkcyjne!L$2,S351&lt;=zakresy_produkcyjne!L$3)</f>
        <v>1</v>
      </c>
      <c r="AU351" s="5" t="b">
        <f t="shared" si="64"/>
        <v>0</v>
      </c>
      <c r="AV351" s="5" t="b">
        <f t="shared" si="65"/>
        <v>1</v>
      </c>
      <c r="AW351" s="5" t="b">
        <f t="shared" si="66"/>
        <v>0</v>
      </c>
      <c r="AX351" s="5">
        <f>AJ351*zakresy_produkcyjne!B$4+AK351*zakresy_produkcyjne!C$4+AL351*zakresy_produkcyjne!D$4+AM351*zakresy_produkcyjne!E$4+AN351*zakresy_produkcyjne!F$4+AO351*zakresy_produkcyjne!G$4+AP351*zakresy_produkcyjne!H$4+AQ351*zakresy_produkcyjne!I$4+AR351*zakresy_produkcyjne!J$4+AS351*zakresy_produkcyjne!K$4+AT351*zakresy_produkcyjne!L$4</f>
        <v>59</v>
      </c>
      <c r="BK351" s="5">
        <f t="shared" si="67"/>
        <v>0</v>
      </c>
      <c r="BL351" s="5">
        <f t="shared" si="68"/>
        <v>0</v>
      </c>
      <c r="BM351" s="5">
        <f t="shared" si="69"/>
        <v>0</v>
      </c>
      <c r="BN351" s="5">
        <f t="shared" si="70"/>
        <v>0</v>
      </c>
      <c r="BO351" s="5">
        <f t="shared" si="71"/>
        <v>12.5</v>
      </c>
      <c r="BP351" s="5">
        <f t="shared" si="72"/>
        <v>0</v>
      </c>
      <c r="BQ351" s="5" t="b">
        <f>IF(T351&lt;&gt;"",POWER((#REF!*R351+#REF!)-T351,2))</f>
        <v>0</v>
      </c>
    </row>
    <row r="352" spans="1:69" ht="13.9" customHeight="1" x14ac:dyDescent="0.2">
      <c r="A352" s="153">
        <v>3.3</v>
      </c>
      <c r="B352" s="153">
        <v>2.5</v>
      </c>
      <c r="C352" s="153">
        <f t="shared" si="73"/>
        <v>4.1366666666666667</v>
      </c>
      <c r="D352" s="153">
        <v>0.21</v>
      </c>
      <c r="E352" s="153">
        <v>0.06</v>
      </c>
      <c r="F352" s="153">
        <v>1.6</v>
      </c>
      <c r="G352" s="153">
        <v>1.6</v>
      </c>
      <c r="H352" s="153">
        <v>0</v>
      </c>
      <c r="I352" s="153">
        <v>8.0000000000000002E-3</v>
      </c>
      <c r="J352" s="153">
        <v>0.01</v>
      </c>
      <c r="K352" s="153">
        <v>0</v>
      </c>
      <c r="L352" s="153">
        <v>0</v>
      </c>
      <c r="M352" s="153">
        <v>0</v>
      </c>
      <c r="N352" s="153">
        <v>0</v>
      </c>
      <c r="O352" s="153">
        <v>0</v>
      </c>
      <c r="P352" s="153">
        <v>950</v>
      </c>
      <c r="Q352" s="153">
        <v>120</v>
      </c>
      <c r="R352" s="153">
        <v>300</v>
      </c>
      <c r="S352" s="153">
        <v>60</v>
      </c>
      <c r="T352" s="153"/>
      <c r="U352" s="153"/>
      <c r="V352" s="153"/>
      <c r="W352" s="153"/>
      <c r="X352" s="153"/>
      <c r="Y352" s="153">
        <v>31.5</v>
      </c>
      <c r="Z352" s="153">
        <v>40</v>
      </c>
      <c r="AA352" s="153"/>
      <c r="AB352" s="153"/>
      <c r="AC352" s="153"/>
      <c r="AD352" s="153"/>
      <c r="AE352" s="153"/>
      <c r="AF352" s="153"/>
      <c r="AG352" s="5" t="b">
        <f t="shared" si="62"/>
        <v>0</v>
      </c>
      <c r="AH352" s="5">
        <v>25</v>
      </c>
      <c r="AI352" s="5">
        <f t="shared" si="63"/>
        <v>1</v>
      </c>
      <c r="AJ352" s="5" t="b">
        <f>AND(A352&gt;=zakresy_produkcyjne!B$2,A352&lt;=zakresy_produkcyjne!B$3)</f>
        <v>1</v>
      </c>
      <c r="AK352" s="5" t="b">
        <f>AND(B352&gt;=zakresy_produkcyjne!C$2,B352&lt;=zakresy_produkcyjne!C$3)</f>
        <v>1</v>
      </c>
      <c r="AL352" s="5" t="b">
        <f>AND(D352&gt;=zakresy_produkcyjne!D$2,D352&lt;=zakresy_produkcyjne!D$3)</f>
        <v>1</v>
      </c>
      <c r="AM352" s="5" t="b">
        <f>AND(E352&gt;=zakresy_produkcyjne!E$2,E352&lt;=zakresy_produkcyjne!E$3)</f>
        <v>1</v>
      </c>
      <c r="AN352" s="5" t="b">
        <f>AND(F352&gt;=zakresy_produkcyjne!F$2,F352&lt;=zakresy_produkcyjne!F$3)</f>
        <v>0</v>
      </c>
      <c r="AO352" s="5" t="b">
        <f>AND(G352&gt;=zakresy_produkcyjne!G$2,G352&lt;=zakresy_produkcyjne!G$3)</f>
        <v>1</v>
      </c>
      <c r="AP352" s="5" t="b">
        <f>AND(H352&gt;=zakresy_produkcyjne!H$2,H352&lt;=zakresy_produkcyjne!H$3)</f>
        <v>1</v>
      </c>
      <c r="AQ352" s="5" t="b">
        <f>AND(P352&gt;=zakresy_produkcyjne!I$2,P352&lt;=zakresy_produkcyjne!I$3)</f>
        <v>1</v>
      </c>
      <c r="AR352" s="5" t="b">
        <f>AND(Q352&gt;=zakresy_produkcyjne!J$2,Q352&lt;=zakresy_produkcyjne!J$3)</f>
        <v>1</v>
      </c>
      <c r="AS352" s="5" t="b">
        <f>AND(R352&gt;=zakresy_produkcyjne!K$2,R352&lt;=zakresy_produkcyjne!K$3)</f>
        <v>1</v>
      </c>
      <c r="AT352" s="5" t="b">
        <f>AND(S352&gt;=zakresy_produkcyjne!L$2,S352&lt;=zakresy_produkcyjne!L$3)</f>
        <v>1</v>
      </c>
      <c r="AU352" s="5" t="b">
        <f t="shared" si="64"/>
        <v>0</v>
      </c>
      <c r="AV352" s="5" t="b">
        <f t="shared" si="65"/>
        <v>1</v>
      </c>
      <c r="AW352" s="5" t="b">
        <f t="shared" si="66"/>
        <v>0</v>
      </c>
      <c r="AX352" s="5">
        <f>AJ352*zakresy_produkcyjne!B$4+AK352*zakresy_produkcyjne!C$4+AL352*zakresy_produkcyjne!D$4+AM352*zakresy_produkcyjne!E$4+AN352*zakresy_produkcyjne!F$4+AO352*zakresy_produkcyjne!G$4+AP352*zakresy_produkcyjne!H$4+AQ352*zakresy_produkcyjne!I$4+AR352*zakresy_produkcyjne!J$4+AS352*zakresy_produkcyjne!K$4+AT352*zakresy_produkcyjne!L$4</f>
        <v>59</v>
      </c>
      <c r="BK352" s="5">
        <f t="shared" si="67"/>
        <v>0</v>
      </c>
      <c r="BL352" s="5">
        <f t="shared" si="68"/>
        <v>0</v>
      </c>
      <c r="BM352" s="5">
        <f t="shared" si="69"/>
        <v>0</v>
      </c>
      <c r="BN352" s="5">
        <f t="shared" si="70"/>
        <v>0</v>
      </c>
      <c r="BO352" s="5">
        <f t="shared" si="71"/>
        <v>31.5</v>
      </c>
      <c r="BP352" s="5">
        <f t="shared" si="72"/>
        <v>0</v>
      </c>
      <c r="BQ352" s="5" t="b">
        <f>IF(T352&lt;&gt;"",POWER((#REF!*R352+#REF!)-T352,2))</f>
        <v>0</v>
      </c>
    </row>
    <row r="353" spans="1:69" ht="13.9" customHeight="1" x14ac:dyDescent="0.2">
      <c r="A353" s="153">
        <v>3.3</v>
      </c>
      <c r="B353" s="153">
        <v>2.5</v>
      </c>
      <c r="C353" s="153">
        <f t="shared" si="73"/>
        <v>4.1366666666666667</v>
      </c>
      <c r="D353" s="153">
        <v>0.21</v>
      </c>
      <c r="E353" s="153">
        <v>0.06</v>
      </c>
      <c r="F353" s="153">
        <v>1.6</v>
      </c>
      <c r="G353" s="153">
        <v>1.6</v>
      </c>
      <c r="H353" s="153">
        <v>0</v>
      </c>
      <c r="I353" s="153">
        <v>8.0000000000000002E-3</v>
      </c>
      <c r="J353" s="153">
        <v>0.01</v>
      </c>
      <c r="K353" s="153">
        <v>0</v>
      </c>
      <c r="L353" s="153">
        <v>0</v>
      </c>
      <c r="M353" s="153">
        <v>0</v>
      </c>
      <c r="N353" s="153">
        <v>0</v>
      </c>
      <c r="O353" s="153">
        <v>0</v>
      </c>
      <c r="P353" s="153">
        <v>950</v>
      </c>
      <c r="Q353" s="153">
        <v>120</v>
      </c>
      <c r="R353" s="153">
        <v>300</v>
      </c>
      <c r="S353" s="153">
        <v>120</v>
      </c>
      <c r="T353" s="153"/>
      <c r="U353" s="153"/>
      <c r="V353" s="153"/>
      <c r="W353" s="153"/>
      <c r="X353" s="153"/>
      <c r="Y353" s="153">
        <v>65.5</v>
      </c>
      <c r="Z353" s="153">
        <v>40</v>
      </c>
      <c r="AA353" s="153"/>
      <c r="AB353" s="153"/>
      <c r="AC353" s="153"/>
      <c r="AD353" s="153"/>
      <c r="AE353" s="153"/>
      <c r="AF353" s="153"/>
      <c r="AG353" s="5" t="b">
        <f t="shared" si="62"/>
        <v>0</v>
      </c>
      <c r="AH353" s="5">
        <v>25</v>
      </c>
      <c r="AI353" s="5">
        <f t="shared" si="63"/>
        <v>1</v>
      </c>
      <c r="AJ353" s="5" t="b">
        <f>AND(A353&gt;=zakresy_produkcyjne!B$2,A353&lt;=zakresy_produkcyjne!B$3)</f>
        <v>1</v>
      </c>
      <c r="AK353" s="5" t="b">
        <f>AND(B353&gt;=zakresy_produkcyjne!C$2,B353&lt;=zakresy_produkcyjne!C$3)</f>
        <v>1</v>
      </c>
      <c r="AL353" s="5" t="b">
        <f>AND(D353&gt;=zakresy_produkcyjne!D$2,D353&lt;=zakresy_produkcyjne!D$3)</f>
        <v>1</v>
      </c>
      <c r="AM353" s="5" t="b">
        <f>AND(E353&gt;=zakresy_produkcyjne!E$2,E353&lt;=zakresy_produkcyjne!E$3)</f>
        <v>1</v>
      </c>
      <c r="AN353" s="5" t="b">
        <f>AND(F353&gt;=zakresy_produkcyjne!F$2,F353&lt;=zakresy_produkcyjne!F$3)</f>
        <v>0</v>
      </c>
      <c r="AO353" s="5" t="b">
        <f>AND(G353&gt;=zakresy_produkcyjne!G$2,G353&lt;=zakresy_produkcyjne!G$3)</f>
        <v>1</v>
      </c>
      <c r="AP353" s="5" t="b">
        <f>AND(H353&gt;=zakresy_produkcyjne!H$2,H353&lt;=zakresy_produkcyjne!H$3)</f>
        <v>1</v>
      </c>
      <c r="AQ353" s="5" t="b">
        <f>AND(P353&gt;=zakresy_produkcyjne!I$2,P353&lt;=zakresy_produkcyjne!I$3)</f>
        <v>1</v>
      </c>
      <c r="AR353" s="5" t="b">
        <f>AND(Q353&gt;=zakresy_produkcyjne!J$2,Q353&lt;=zakresy_produkcyjne!J$3)</f>
        <v>1</v>
      </c>
      <c r="AS353" s="5" t="b">
        <f>AND(R353&gt;=zakresy_produkcyjne!K$2,R353&lt;=zakresy_produkcyjne!K$3)</f>
        <v>1</v>
      </c>
      <c r="AT353" s="5" t="b">
        <f>AND(S353&gt;=zakresy_produkcyjne!L$2,S353&lt;=zakresy_produkcyjne!L$3)</f>
        <v>1</v>
      </c>
      <c r="AU353" s="5" t="b">
        <f t="shared" si="64"/>
        <v>0</v>
      </c>
      <c r="AV353" s="5" t="b">
        <f t="shared" si="65"/>
        <v>1</v>
      </c>
      <c r="AW353" s="5" t="b">
        <f t="shared" si="66"/>
        <v>0</v>
      </c>
      <c r="AX353" s="5">
        <f>AJ353*zakresy_produkcyjne!B$4+AK353*zakresy_produkcyjne!C$4+AL353*zakresy_produkcyjne!D$4+AM353*zakresy_produkcyjne!E$4+AN353*zakresy_produkcyjne!F$4+AO353*zakresy_produkcyjne!G$4+AP353*zakresy_produkcyjne!H$4+AQ353*zakresy_produkcyjne!I$4+AR353*zakresy_produkcyjne!J$4+AS353*zakresy_produkcyjne!K$4+AT353*zakresy_produkcyjne!L$4</f>
        <v>59</v>
      </c>
      <c r="BK353" s="5">
        <f t="shared" si="67"/>
        <v>0</v>
      </c>
      <c r="BL353" s="5">
        <f t="shared" si="68"/>
        <v>0</v>
      </c>
      <c r="BM353" s="5">
        <f t="shared" si="69"/>
        <v>0</v>
      </c>
      <c r="BN353" s="5">
        <f t="shared" si="70"/>
        <v>0</v>
      </c>
      <c r="BO353" s="5">
        <f t="shared" si="71"/>
        <v>65.5</v>
      </c>
      <c r="BP353" s="5">
        <f t="shared" si="72"/>
        <v>0</v>
      </c>
      <c r="BQ353" s="5" t="b">
        <f>IF(T353&lt;&gt;"",POWER((#REF!*R353+#REF!)-T353,2))</f>
        <v>0</v>
      </c>
    </row>
    <row r="354" spans="1:69" ht="13.9" customHeight="1" x14ac:dyDescent="0.2">
      <c r="A354" s="153">
        <v>3.3</v>
      </c>
      <c r="B354" s="153">
        <v>2.5</v>
      </c>
      <c r="C354" s="153">
        <f t="shared" si="73"/>
        <v>4.1366666666666667</v>
      </c>
      <c r="D354" s="153">
        <v>0.21</v>
      </c>
      <c r="E354" s="153">
        <v>0.06</v>
      </c>
      <c r="F354" s="153">
        <v>1.6</v>
      </c>
      <c r="G354" s="153">
        <v>1.6</v>
      </c>
      <c r="H354" s="153">
        <v>0</v>
      </c>
      <c r="I354" s="153">
        <v>8.0000000000000002E-3</v>
      </c>
      <c r="J354" s="153">
        <v>0.01</v>
      </c>
      <c r="K354" s="153">
        <v>0</v>
      </c>
      <c r="L354" s="153">
        <v>0</v>
      </c>
      <c r="M354" s="153">
        <v>0</v>
      </c>
      <c r="N354" s="153">
        <v>0</v>
      </c>
      <c r="O354" s="153">
        <v>0</v>
      </c>
      <c r="P354" s="153">
        <v>950</v>
      </c>
      <c r="Q354" s="153">
        <v>120</v>
      </c>
      <c r="R354" s="153">
        <v>300</v>
      </c>
      <c r="S354" s="153">
        <v>180</v>
      </c>
      <c r="T354" s="153"/>
      <c r="U354" s="153"/>
      <c r="V354" s="153"/>
      <c r="W354" s="153"/>
      <c r="X354" s="153"/>
      <c r="Y354" s="153">
        <v>73.5</v>
      </c>
      <c r="Z354" s="153">
        <v>40</v>
      </c>
      <c r="AA354" s="153"/>
      <c r="AB354" s="153"/>
      <c r="AC354" s="153"/>
      <c r="AD354" s="153"/>
      <c r="AE354" s="153"/>
      <c r="AF354" s="153"/>
      <c r="AG354" s="5" t="b">
        <f t="shared" si="62"/>
        <v>0</v>
      </c>
      <c r="AH354" s="5">
        <v>25</v>
      </c>
      <c r="AI354" s="5">
        <f t="shared" si="63"/>
        <v>1</v>
      </c>
      <c r="AJ354" s="5" t="b">
        <f>AND(A354&gt;=zakresy_produkcyjne!B$2,A354&lt;=zakresy_produkcyjne!B$3)</f>
        <v>1</v>
      </c>
      <c r="AK354" s="5" t="b">
        <f>AND(B354&gt;=zakresy_produkcyjne!C$2,B354&lt;=zakresy_produkcyjne!C$3)</f>
        <v>1</v>
      </c>
      <c r="AL354" s="5" t="b">
        <f>AND(D354&gt;=zakresy_produkcyjne!D$2,D354&lt;=zakresy_produkcyjne!D$3)</f>
        <v>1</v>
      </c>
      <c r="AM354" s="5" t="b">
        <f>AND(E354&gt;=zakresy_produkcyjne!E$2,E354&lt;=zakresy_produkcyjne!E$3)</f>
        <v>1</v>
      </c>
      <c r="AN354" s="5" t="b">
        <f>AND(F354&gt;=zakresy_produkcyjne!F$2,F354&lt;=zakresy_produkcyjne!F$3)</f>
        <v>0</v>
      </c>
      <c r="AO354" s="5" t="b">
        <f>AND(G354&gt;=zakresy_produkcyjne!G$2,G354&lt;=zakresy_produkcyjne!G$3)</f>
        <v>1</v>
      </c>
      <c r="AP354" s="5" t="b">
        <f>AND(H354&gt;=zakresy_produkcyjne!H$2,H354&lt;=zakresy_produkcyjne!H$3)</f>
        <v>1</v>
      </c>
      <c r="AQ354" s="5" t="b">
        <f>AND(P354&gt;=zakresy_produkcyjne!I$2,P354&lt;=zakresy_produkcyjne!I$3)</f>
        <v>1</v>
      </c>
      <c r="AR354" s="5" t="b">
        <f>AND(Q354&gt;=zakresy_produkcyjne!J$2,Q354&lt;=zakresy_produkcyjne!J$3)</f>
        <v>1</v>
      </c>
      <c r="AS354" s="5" t="b">
        <f>AND(R354&gt;=zakresy_produkcyjne!K$2,R354&lt;=zakresy_produkcyjne!K$3)</f>
        <v>1</v>
      </c>
      <c r="AT354" s="5" t="b">
        <f>AND(S354&gt;=zakresy_produkcyjne!L$2,S354&lt;=zakresy_produkcyjne!L$3)</f>
        <v>1</v>
      </c>
      <c r="AU354" s="5" t="b">
        <f t="shared" si="64"/>
        <v>0</v>
      </c>
      <c r="AV354" s="5" t="b">
        <f t="shared" si="65"/>
        <v>1</v>
      </c>
      <c r="AW354" s="5" t="b">
        <f t="shared" si="66"/>
        <v>0</v>
      </c>
      <c r="AX354" s="5">
        <f>AJ354*zakresy_produkcyjne!B$4+AK354*zakresy_produkcyjne!C$4+AL354*zakresy_produkcyjne!D$4+AM354*zakresy_produkcyjne!E$4+AN354*zakresy_produkcyjne!F$4+AO354*zakresy_produkcyjne!G$4+AP354*zakresy_produkcyjne!H$4+AQ354*zakresy_produkcyjne!I$4+AR354*zakresy_produkcyjne!J$4+AS354*zakresy_produkcyjne!K$4+AT354*zakresy_produkcyjne!L$4</f>
        <v>59</v>
      </c>
      <c r="BK354" s="5">
        <f t="shared" si="67"/>
        <v>0</v>
      </c>
      <c r="BL354" s="5">
        <f t="shared" si="68"/>
        <v>0</v>
      </c>
      <c r="BM354" s="5">
        <f t="shared" si="69"/>
        <v>0</v>
      </c>
      <c r="BN354" s="5">
        <f t="shared" si="70"/>
        <v>0</v>
      </c>
      <c r="BO354" s="5">
        <f t="shared" si="71"/>
        <v>73.5</v>
      </c>
      <c r="BP354" s="5">
        <f t="shared" si="72"/>
        <v>0</v>
      </c>
      <c r="BQ354" s="5" t="b">
        <f>IF(T354&lt;&gt;"",POWER((#REF!*R354+#REF!)-T354,2))</f>
        <v>0</v>
      </c>
    </row>
    <row r="355" spans="1:69" ht="13.9" customHeight="1" x14ac:dyDescent="0.2">
      <c r="A355" s="153">
        <v>3.3</v>
      </c>
      <c r="B355" s="153">
        <v>2.5</v>
      </c>
      <c r="C355" s="153">
        <f t="shared" si="73"/>
        <v>4.1366666666666667</v>
      </c>
      <c r="D355" s="153">
        <v>0.21</v>
      </c>
      <c r="E355" s="153">
        <v>0.06</v>
      </c>
      <c r="F355" s="153">
        <v>1.6</v>
      </c>
      <c r="G355" s="153">
        <v>1.6</v>
      </c>
      <c r="H355" s="153">
        <v>0</v>
      </c>
      <c r="I355" s="153">
        <v>8.0000000000000002E-3</v>
      </c>
      <c r="J355" s="153">
        <v>0.01</v>
      </c>
      <c r="K355" s="153">
        <v>0</v>
      </c>
      <c r="L355" s="153">
        <v>0</v>
      </c>
      <c r="M355" s="153">
        <v>0</v>
      </c>
      <c r="N355" s="153">
        <v>0</v>
      </c>
      <c r="O355" s="153">
        <v>0</v>
      </c>
      <c r="P355" s="153">
        <v>950</v>
      </c>
      <c r="Q355" s="153">
        <v>120</v>
      </c>
      <c r="R355" s="153">
        <v>300</v>
      </c>
      <c r="S355" s="153">
        <v>240</v>
      </c>
      <c r="T355" s="153"/>
      <c r="U355" s="153"/>
      <c r="V355" s="153"/>
      <c r="W355" s="153"/>
      <c r="X355" s="153"/>
      <c r="Y355" s="153">
        <v>111</v>
      </c>
      <c r="Z355" s="153">
        <v>40</v>
      </c>
      <c r="AA355" s="153"/>
      <c r="AB355" s="153"/>
      <c r="AC355" s="153"/>
      <c r="AD355" s="153"/>
      <c r="AE355" s="153"/>
      <c r="AF355" s="153"/>
      <c r="AG355" s="5" t="b">
        <f t="shared" si="62"/>
        <v>0</v>
      </c>
      <c r="AH355" s="5">
        <v>25</v>
      </c>
      <c r="AI355" s="5">
        <f t="shared" si="63"/>
        <v>1</v>
      </c>
      <c r="AJ355" s="5" t="b">
        <f>AND(A355&gt;=zakresy_produkcyjne!B$2,A355&lt;=zakresy_produkcyjne!B$3)</f>
        <v>1</v>
      </c>
      <c r="AK355" s="5" t="b">
        <f>AND(B355&gt;=zakresy_produkcyjne!C$2,B355&lt;=zakresy_produkcyjne!C$3)</f>
        <v>1</v>
      </c>
      <c r="AL355" s="5" t="b">
        <f>AND(D355&gt;=zakresy_produkcyjne!D$2,D355&lt;=zakresy_produkcyjne!D$3)</f>
        <v>1</v>
      </c>
      <c r="AM355" s="5" t="b">
        <f>AND(E355&gt;=zakresy_produkcyjne!E$2,E355&lt;=zakresy_produkcyjne!E$3)</f>
        <v>1</v>
      </c>
      <c r="AN355" s="5" t="b">
        <f>AND(F355&gt;=zakresy_produkcyjne!F$2,F355&lt;=zakresy_produkcyjne!F$3)</f>
        <v>0</v>
      </c>
      <c r="AO355" s="5" t="b">
        <f>AND(G355&gt;=zakresy_produkcyjne!G$2,G355&lt;=zakresy_produkcyjne!G$3)</f>
        <v>1</v>
      </c>
      <c r="AP355" s="5" t="b">
        <f>AND(H355&gt;=zakresy_produkcyjne!H$2,H355&lt;=zakresy_produkcyjne!H$3)</f>
        <v>1</v>
      </c>
      <c r="AQ355" s="5" t="b">
        <f>AND(P355&gt;=zakresy_produkcyjne!I$2,P355&lt;=zakresy_produkcyjne!I$3)</f>
        <v>1</v>
      </c>
      <c r="AR355" s="5" t="b">
        <f>AND(Q355&gt;=zakresy_produkcyjne!J$2,Q355&lt;=zakresy_produkcyjne!J$3)</f>
        <v>1</v>
      </c>
      <c r="AS355" s="5" t="b">
        <f>AND(R355&gt;=zakresy_produkcyjne!K$2,R355&lt;=zakresy_produkcyjne!K$3)</f>
        <v>1</v>
      </c>
      <c r="AT355" s="5" t="b">
        <f>AND(S355&gt;=zakresy_produkcyjne!L$2,S355&lt;=zakresy_produkcyjne!L$3)</f>
        <v>0</v>
      </c>
      <c r="AU355" s="5" t="b">
        <f t="shared" si="64"/>
        <v>0</v>
      </c>
      <c r="AV355" s="5" t="b">
        <f t="shared" si="65"/>
        <v>0</v>
      </c>
      <c r="AW355" s="5" t="b">
        <f t="shared" si="66"/>
        <v>0</v>
      </c>
      <c r="AX355" s="5">
        <f>AJ355*zakresy_produkcyjne!B$4+AK355*zakresy_produkcyjne!C$4+AL355*zakresy_produkcyjne!D$4+AM355*zakresy_produkcyjne!E$4+AN355*zakresy_produkcyjne!F$4+AO355*zakresy_produkcyjne!G$4+AP355*zakresy_produkcyjne!H$4+AQ355*zakresy_produkcyjne!I$4+AR355*zakresy_produkcyjne!J$4+AS355*zakresy_produkcyjne!K$4+AT355*zakresy_produkcyjne!L$4</f>
        <v>49</v>
      </c>
      <c r="BK355" s="5">
        <f t="shared" si="67"/>
        <v>0</v>
      </c>
      <c r="BL355" s="5">
        <f t="shared" si="68"/>
        <v>0</v>
      </c>
      <c r="BM355" s="5">
        <f t="shared" si="69"/>
        <v>0</v>
      </c>
      <c r="BN355" s="5">
        <f t="shared" si="70"/>
        <v>0</v>
      </c>
      <c r="BO355" s="5">
        <f t="shared" si="71"/>
        <v>111</v>
      </c>
      <c r="BP355" s="5">
        <f t="shared" si="72"/>
        <v>0</v>
      </c>
      <c r="BQ355" s="5" t="b">
        <f>IF(T355&lt;&gt;"",POWER((#REF!*R355+#REF!)-T355,2))</f>
        <v>0</v>
      </c>
    </row>
    <row r="356" spans="1:69" ht="13.9" customHeight="1" x14ac:dyDescent="0.2">
      <c r="A356" s="153">
        <v>3.3</v>
      </c>
      <c r="B356" s="153">
        <v>2.5</v>
      </c>
      <c r="C356" s="153">
        <f t="shared" si="73"/>
        <v>4.1366666666666667</v>
      </c>
      <c r="D356" s="153">
        <v>0.21</v>
      </c>
      <c r="E356" s="153">
        <v>0.06</v>
      </c>
      <c r="F356" s="153">
        <v>1.6</v>
      </c>
      <c r="G356" s="153">
        <v>1.6</v>
      </c>
      <c r="H356" s="153">
        <v>0</v>
      </c>
      <c r="I356" s="153">
        <v>8.0000000000000002E-3</v>
      </c>
      <c r="J356" s="153">
        <v>0.01</v>
      </c>
      <c r="K356" s="153">
        <v>0</v>
      </c>
      <c r="L356" s="153">
        <v>0</v>
      </c>
      <c r="M356" s="153">
        <v>0</v>
      </c>
      <c r="N356" s="153">
        <v>0</v>
      </c>
      <c r="O356" s="153">
        <v>0</v>
      </c>
      <c r="P356" s="153">
        <v>950</v>
      </c>
      <c r="Q356" s="153">
        <v>120</v>
      </c>
      <c r="R356" s="153">
        <v>300</v>
      </c>
      <c r="S356" s="153">
        <v>300</v>
      </c>
      <c r="T356" s="153"/>
      <c r="U356" s="153"/>
      <c r="V356" s="153"/>
      <c r="W356" s="153"/>
      <c r="X356" s="153"/>
      <c r="Y356" s="153">
        <v>107</v>
      </c>
      <c r="Z356" s="153">
        <v>40</v>
      </c>
      <c r="AA356" s="153"/>
      <c r="AB356" s="153"/>
      <c r="AC356" s="153"/>
      <c r="AD356" s="153"/>
      <c r="AE356" s="153"/>
      <c r="AF356" s="153"/>
      <c r="AG356" s="5" t="b">
        <f t="shared" si="62"/>
        <v>0</v>
      </c>
      <c r="AH356" s="5">
        <v>25</v>
      </c>
      <c r="AI356" s="5">
        <f t="shared" si="63"/>
        <v>1</v>
      </c>
      <c r="AJ356" s="5" t="b">
        <f>AND(A356&gt;=zakresy_produkcyjne!B$2,A356&lt;=zakresy_produkcyjne!B$3)</f>
        <v>1</v>
      </c>
      <c r="AK356" s="5" t="b">
        <f>AND(B356&gt;=zakresy_produkcyjne!C$2,B356&lt;=zakresy_produkcyjne!C$3)</f>
        <v>1</v>
      </c>
      <c r="AL356" s="5" t="b">
        <f>AND(D356&gt;=zakresy_produkcyjne!D$2,D356&lt;=zakresy_produkcyjne!D$3)</f>
        <v>1</v>
      </c>
      <c r="AM356" s="5" t="b">
        <f>AND(E356&gt;=zakresy_produkcyjne!E$2,E356&lt;=zakresy_produkcyjne!E$3)</f>
        <v>1</v>
      </c>
      <c r="AN356" s="5" t="b">
        <f>AND(F356&gt;=zakresy_produkcyjne!F$2,F356&lt;=zakresy_produkcyjne!F$3)</f>
        <v>0</v>
      </c>
      <c r="AO356" s="5" t="b">
        <f>AND(G356&gt;=zakresy_produkcyjne!G$2,G356&lt;=zakresy_produkcyjne!G$3)</f>
        <v>1</v>
      </c>
      <c r="AP356" s="5" t="b">
        <f>AND(H356&gt;=zakresy_produkcyjne!H$2,H356&lt;=zakresy_produkcyjne!H$3)</f>
        <v>1</v>
      </c>
      <c r="AQ356" s="5" t="b">
        <f>AND(P356&gt;=zakresy_produkcyjne!I$2,P356&lt;=zakresy_produkcyjne!I$3)</f>
        <v>1</v>
      </c>
      <c r="AR356" s="5" t="b">
        <f>AND(Q356&gt;=zakresy_produkcyjne!J$2,Q356&lt;=zakresy_produkcyjne!J$3)</f>
        <v>1</v>
      </c>
      <c r="AS356" s="5" t="b">
        <f>AND(R356&gt;=zakresy_produkcyjne!K$2,R356&lt;=zakresy_produkcyjne!K$3)</f>
        <v>1</v>
      </c>
      <c r="AT356" s="5" t="b">
        <f>AND(S356&gt;=zakresy_produkcyjne!L$2,S356&lt;=zakresy_produkcyjne!L$3)</f>
        <v>0</v>
      </c>
      <c r="AU356" s="5" t="b">
        <f t="shared" si="64"/>
        <v>0</v>
      </c>
      <c r="AV356" s="5" t="b">
        <f t="shared" si="65"/>
        <v>0</v>
      </c>
      <c r="AW356" s="5" t="b">
        <f t="shared" si="66"/>
        <v>0</v>
      </c>
      <c r="AX356" s="5">
        <f>AJ356*zakresy_produkcyjne!B$4+AK356*zakresy_produkcyjne!C$4+AL356*zakresy_produkcyjne!D$4+AM356*zakresy_produkcyjne!E$4+AN356*zakresy_produkcyjne!F$4+AO356*zakresy_produkcyjne!G$4+AP356*zakresy_produkcyjne!H$4+AQ356*zakresy_produkcyjne!I$4+AR356*zakresy_produkcyjne!J$4+AS356*zakresy_produkcyjne!K$4+AT356*zakresy_produkcyjne!L$4</f>
        <v>49</v>
      </c>
      <c r="BK356" s="5">
        <f t="shared" si="67"/>
        <v>0</v>
      </c>
      <c r="BL356" s="5">
        <f t="shared" si="68"/>
        <v>0</v>
      </c>
      <c r="BM356" s="5">
        <f t="shared" si="69"/>
        <v>0</v>
      </c>
      <c r="BN356" s="5">
        <f t="shared" si="70"/>
        <v>0</v>
      </c>
      <c r="BO356" s="5">
        <f t="shared" si="71"/>
        <v>107</v>
      </c>
      <c r="BP356" s="5">
        <f t="shared" si="72"/>
        <v>0</v>
      </c>
      <c r="BQ356" s="5" t="b">
        <f>IF(T356&lt;&gt;"",POWER((#REF!*R356+#REF!)-T356,2))</f>
        <v>0</v>
      </c>
    </row>
    <row r="357" spans="1:69" ht="13.9" customHeight="1" x14ac:dyDescent="0.2">
      <c r="A357" s="153">
        <v>3.3</v>
      </c>
      <c r="B357" s="153">
        <v>2.5</v>
      </c>
      <c r="C357" s="153">
        <f t="shared" si="73"/>
        <v>4.1366666666666667</v>
      </c>
      <c r="D357" s="153">
        <v>0.21</v>
      </c>
      <c r="E357" s="153">
        <v>0.06</v>
      </c>
      <c r="F357" s="153">
        <v>1.6</v>
      </c>
      <c r="G357" s="153">
        <v>1.6</v>
      </c>
      <c r="H357" s="153">
        <v>0</v>
      </c>
      <c r="I357" s="153">
        <v>8.0000000000000002E-3</v>
      </c>
      <c r="J357" s="153">
        <v>0.01</v>
      </c>
      <c r="K357" s="153">
        <v>0</v>
      </c>
      <c r="L357" s="153">
        <v>0</v>
      </c>
      <c r="M357" s="153">
        <v>0</v>
      </c>
      <c r="N357" s="153">
        <v>0</v>
      </c>
      <c r="O357" s="153">
        <v>0</v>
      </c>
      <c r="P357" s="153">
        <v>950</v>
      </c>
      <c r="Q357" s="153">
        <v>120</v>
      </c>
      <c r="R357" s="153">
        <v>300</v>
      </c>
      <c r="S357" s="153">
        <v>360</v>
      </c>
      <c r="T357" s="153"/>
      <c r="U357" s="153"/>
      <c r="V357" s="153"/>
      <c r="W357" s="153"/>
      <c r="X357" s="153"/>
      <c r="Y357" s="153">
        <v>87</v>
      </c>
      <c r="Z357" s="153">
        <v>40</v>
      </c>
      <c r="AA357" s="153"/>
      <c r="AB357" s="153"/>
      <c r="AC357" s="153"/>
      <c r="AD357" s="153"/>
      <c r="AE357" s="153"/>
      <c r="AF357" s="153"/>
      <c r="AG357" s="5" t="b">
        <f t="shared" si="62"/>
        <v>0</v>
      </c>
      <c r="AH357" s="5">
        <v>25</v>
      </c>
      <c r="AI357" s="5">
        <f t="shared" si="63"/>
        <v>1</v>
      </c>
      <c r="AJ357" s="5" t="b">
        <f>AND(A357&gt;=zakresy_produkcyjne!B$2,A357&lt;=zakresy_produkcyjne!B$3)</f>
        <v>1</v>
      </c>
      <c r="AK357" s="5" t="b">
        <f>AND(B357&gt;=zakresy_produkcyjne!C$2,B357&lt;=zakresy_produkcyjne!C$3)</f>
        <v>1</v>
      </c>
      <c r="AL357" s="5" t="b">
        <f>AND(D357&gt;=zakresy_produkcyjne!D$2,D357&lt;=zakresy_produkcyjne!D$3)</f>
        <v>1</v>
      </c>
      <c r="AM357" s="5" t="b">
        <f>AND(E357&gt;=zakresy_produkcyjne!E$2,E357&lt;=zakresy_produkcyjne!E$3)</f>
        <v>1</v>
      </c>
      <c r="AN357" s="5" t="b">
        <f>AND(F357&gt;=zakresy_produkcyjne!F$2,F357&lt;=zakresy_produkcyjne!F$3)</f>
        <v>0</v>
      </c>
      <c r="AO357" s="5" t="b">
        <f>AND(G357&gt;=zakresy_produkcyjne!G$2,G357&lt;=zakresy_produkcyjne!G$3)</f>
        <v>1</v>
      </c>
      <c r="AP357" s="5" t="b">
        <f>AND(H357&gt;=zakresy_produkcyjne!H$2,H357&lt;=zakresy_produkcyjne!H$3)</f>
        <v>1</v>
      </c>
      <c r="AQ357" s="5" t="b">
        <f>AND(P357&gt;=zakresy_produkcyjne!I$2,P357&lt;=zakresy_produkcyjne!I$3)</f>
        <v>1</v>
      </c>
      <c r="AR357" s="5" t="b">
        <f>AND(Q357&gt;=zakresy_produkcyjne!J$2,Q357&lt;=zakresy_produkcyjne!J$3)</f>
        <v>1</v>
      </c>
      <c r="AS357" s="5" t="b">
        <f>AND(R357&gt;=zakresy_produkcyjne!K$2,R357&lt;=zakresy_produkcyjne!K$3)</f>
        <v>1</v>
      </c>
      <c r="AT357" s="5" t="b">
        <f>AND(S357&gt;=zakresy_produkcyjne!L$2,S357&lt;=zakresy_produkcyjne!L$3)</f>
        <v>0</v>
      </c>
      <c r="AU357" s="5" t="b">
        <f t="shared" si="64"/>
        <v>0</v>
      </c>
      <c r="AV357" s="5" t="b">
        <f t="shared" si="65"/>
        <v>0</v>
      </c>
      <c r="AW357" s="5" t="b">
        <f t="shared" si="66"/>
        <v>0</v>
      </c>
      <c r="AX357" s="5">
        <f>AJ357*zakresy_produkcyjne!B$4+AK357*zakresy_produkcyjne!C$4+AL357*zakresy_produkcyjne!D$4+AM357*zakresy_produkcyjne!E$4+AN357*zakresy_produkcyjne!F$4+AO357*zakresy_produkcyjne!G$4+AP357*zakresy_produkcyjne!H$4+AQ357*zakresy_produkcyjne!I$4+AR357*zakresy_produkcyjne!J$4+AS357*zakresy_produkcyjne!K$4+AT357*zakresy_produkcyjne!L$4</f>
        <v>49</v>
      </c>
      <c r="BK357" s="5">
        <f t="shared" si="67"/>
        <v>0</v>
      </c>
      <c r="BL357" s="5">
        <f t="shared" si="68"/>
        <v>0</v>
      </c>
      <c r="BM357" s="5">
        <f t="shared" si="69"/>
        <v>0</v>
      </c>
      <c r="BN357" s="5">
        <f t="shared" si="70"/>
        <v>0</v>
      </c>
      <c r="BO357" s="5">
        <f t="shared" si="71"/>
        <v>87</v>
      </c>
      <c r="BP357" s="5">
        <f t="shared" si="72"/>
        <v>0</v>
      </c>
      <c r="BQ357" s="5" t="b">
        <f>IF(T357&lt;&gt;"",POWER((#REF!*R357+#REF!)-T357,2))</f>
        <v>0</v>
      </c>
    </row>
    <row r="358" spans="1:69" ht="13.9" customHeight="1" x14ac:dyDescent="0.2">
      <c r="A358" s="153">
        <v>3.3</v>
      </c>
      <c r="B358" s="153">
        <v>2.5</v>
      </c>
      <c r="C358" s="153">
        <f t="shared" si="73"/>
        <v>4.1366666666666667</v>
      </c>
      <c r="D358" s="153">
        <v>0.21</v>
      </c>
      <c r="E358" s="153">
        <v>0.06</v>
      </c>
      <c r="F358" s="153">
        <v>1.6</v>
      </c>
      <c r="G358" s="153">
        <v>1.6</v>
      </c>
      <c r="H358" s="153">
        <v>0</v>
      </c>
      <c r="I358" s="153">
        <v>8.0000000000000002E-3</v>
      </c>
      <c r="J358" s="153">
        <v>0.01</v>
      </c>
      <c r="K358" s="153">
        <v>0</v>
      </c>
      <c r="L358" s="153">
        <v>0</v>
      </c>
      <c r="M358" s="153">
        <v>0</v>
      </c>
      <c r="N358" s="153">
        <v>0</v>
      </c>
      <c r="O358" s="153">
        <v>0</v>
      </c>
      <c r="P358" s="153">
        <v>950</v>
      </c>
      <c r="Q358" s="153">
        <v>120</v>
      </c>
      <c r="R358" s="153">
        <v>325</v>
      </c>
      <c r="S358" s="153">
        <v>30</v>
      </c>
      <c r="T358" s="153"/>
      <c r="U358" s="153"/>
      <c r="V358" s="153"/>
      <c r="W358" s="153"/>
      <c r="X358" s="153"/>
      <c r="Y358" s="153">
        <v>12</v>
      </c>
      <c r="Z358" s="153">
        <v>40</v>
      </c>
      <c r="AA358" s="153"/>
      <c r="AB358" s="153"/>
      <c r="AC358" s="153"/>
      <c r="AD358" s="153"/>
      <c r="AE358" s="153"/>
      <c r="AF358" s="153"/>
      <c r="AG358" s="5" t="b">
        <f t="shared" si="62"/>
        <v>0</v>
      </c>
      <c r="AH358" s="5">
        <v>25</v>
      </c>
      <c r="AI358" s="5">
        <f t="shared" si="63"/>
        <v>1</v>
      </c>
      <c r="AJ358" s="5" t="b">
        <f>AND(A358&gt;=zakresy_produkcyjne!B$2,A358&lt;=zakresy_produkcyjne!B$3)</f>
        <v>1</v>
      </c>
      <c r="AK358" s="5" t="b">
        <f>AND(B358&gt;=zakresy_produkcyjne!C$2,B358&lt;=zakresy_produkcyjne!C$3)</f>
        <v>1</v>
      </c>
      <c r="AL358" s="5" t="b">
        <f>AND(D358&gt;=zakresy_produkcyjne!D$2,D358&lt;=zakresy_produkcyjne!D$3)</f>
        <v>1</v>
      </c>
      <c r="AM358" s="5" t="b">
        <f>AND(E358&gt;=zakresy_produkcyjne!E$2,E358&lt;=zakresy_produkcyjne!E$3)</f>
        <v>1</v>
      </c>
      <c r="AN358" s="5" t="b">
        <f>AND(F358&gt;=zakresy_produkcyjne!F$2,F358&lt;=zakresy_produkcyjne!F$3)</f>
        <v>0</v>
      </c>
      <c r="AO358" s="5" t="b">
        <f>AND(G358&gt;=zakresy_produkcyjne!G$2,G358&lt;=zakresy_produkcyjne!G$3)</f>
        <v>1</v>
      </c>
      <c r="AP358" s="5" t="b">
        <f>AND(H358&gt;=zakresy_produkcyjne!H$2,H358&lt;=zakresy_produkcyjne!H$3)</f>
        <v>1</v>
      </c>
      <c r="AQ358" s="5" t="b">
        <f>AND(P358&gt;=zakresy_produkcyjne!I$2,P358&lt;=zakresy_produkcyjne!I$3)</f>
        <v>1</v>
      </c>
      <c r="AR358" s="5" t="b">
        <f>AND(Q358&gt;=zakresy_produkcyjne!J$2,Q358&lt;=zakresy_produkcyjne!J$3)</f>
        <v>1</v>
      </c>
      <c r="AS358" s="5" t="b">
        <f>AND(R358&gt;=zakresy_produkcyjne!K$2,R358&lt;=zakresy_produkcyjne!K$3)</f>
        <v>1</v>
      </c>
      <c r="AT358" s="5" t="b">
        <f>AND(S358&gt;=zakresy_produkcyjne!L$2,S358&lt;=zakresy_produkcyjne!L$3)</f>
        <v>1</v>
      </c>
      <c r="AU358" s="5" t="b">
        <f t="shared" si="64"/>
        <v>0</v>
      </c>
      <c r="AV358" s="5" t="b">
        <f t="shared" si="65"/>
        <v>1</v>
      </c>
      <c r="AW358" s="5" t="b">
        <f t="shared" si="66"/>
        <v>0</v>
      </c>
      <c r="AX358" s="5">
        <f>AJ358*zakresy_produkcyjne!B$4+AK358*zakresy_produkcyjne!C$4+AL358*zakresy_produkcyjne!D$4+AM358*zakresy_produkcyjne!E$4+AN358*zakresy_produkcyjne!F$4+AO358*zakresy_produkcyjne!G$4+AP358*zakresy_produkcyjne!H$4+AQ358*zakresy_produkcyjne!I$4+AR358*zakresy_produkcyjne!J$4+AS358*zakresy_produkcyjne!K$4+AT358*zakresy_produkcyjne!L$4</f>
        <v>59</v>
      </c>
      <c r="BK358" s="5">
        <f t="shared" si="67"/>
        <v>0</v>
      </c>
      <c r="BL358" s="5">
        <f t="shared" si="68"/>
        <v>0</v>
      </c>
      <c r="BM358" s="5">
        <f t="shared" si="69"/>
        <v>0</v>
      </c>
      <c r="BN358" s="5">
        <f t="shared" si="70"/>
        <v>0</v>
      </c>
      <c r="BO358" s="5">
        <f t="shared" si="71"/>
        <v>12</v>
      </c>
      <c r="BP358" s="5">
        <f t="shared" si="72"/>
        <v>0</v>
      </c>
      <c r="BQ358" s="5" t="b">
        <f>IF(T358&lt;&gt;"",POWER((#REF!*R358+#REF!)-T358,2))</f>
        <v>0</v>
      </c>
    </row>
    <row r="359" spans="1:69" ht="13.9" customHeight="1" x14ac:dyDescent="0.2">
      <c r="A359" s="153">
        <v>3.3</v>
      </c>
      <c r="B359" s="153">
        <v>2.5</v>
      </c>
      <c r="C359" s="153">
        <f t="shared" si="73"/>
        <v>4.1366666666666667</v>
      </c>
      <c r="D359" s="153">
        <v>0.21</v>
      </c>
      <c r="E359" s="153">
        <v>0.06</v>
      </c>
      <c r="F359" s="153">
        <v>1.6</v>
      </c>
      <c r="G359" s="153">
        <v>1.6</v>
      </c>
      <c r="H359" s="153">
        <v>0</v>
      </c>
      <c r="I359" s="153">
        <v>8.0000000000000002E-3</v>
      </c>
      <c r="J359" s="153">
        <v>0.01</v>
      </c>
      <c r="K359" s="153">
        <v>0</v>
      </c>
      <c r="L359" s="153">
        <v>0</v>
      </c>
      <c r="M359" s="153">
        <v>0</v>
      </c>
      <c r="N359" s="153">
        <v>0</v>
      </c>
      <c r="O359" s="153">
        <v>0</v>
      </c>
      <c r="P359" s="153">
        <v>950</v>
      </c>
      <c r="Q359" s="153">
        <v>120</v>
      </c>
      <c r="R359" s="153">
        <v>325</v>
      </c>
      <c r="S359" s="153">
        <v>60</v>
      </c>
      <c r="T359" s="153"/>
      <c r="U359" s="153"/>
      <c r="V359" s="153"/>
      <c r="W359" s="153"/>
      <c r="X359" s="153"/>
      <c r="Y359" s="153">
        <v>26.5</v>
      </c>
      <c r="Z359" s="153">
        <v>40</v>
      </c>
      <c r="AA359" s="153"/>
      <c r="AB359" s="153"/>
      <c r="AC359" s="153"/>
      <c r="AD359" s="153"/>
      <c r="AE359" s="153"/>
      <c r="AF359" s="153"/>
      <c r="AG359" s="5" t="b">
        <f t="shared" si="62"/>
        <v>0</v>
      </c>
      <c r="AH359" s="5">
        <v>25</v>
      </c>
      <c r="AI359" s="5">
        <f t="shared" si="63"/>
        <v>1</v>
      </c>
      <c r="AJ359" s="5" t="b">
        <f>AND(A359&gt;=zakresy_produkcyjne!B$2,A359&lt;=zakresy_produkcyjne!B$3)</f>
        <v>1</v>
      </c>
      <c r="AK359" s="5" t="b">
        <f>AND(B359&gt;=zakresy_produkcyjne!C$2,B359&lt;=zakresy_produkcyjne!C$3)</f>
        <v>1</v>
      </c>
      <c r="AL359" s="5" t="b">
        <f>AND(D359&gt;=zakresy_produkcyjne!D$2,D359&lt;=zakresy_produkcyjne!D$3)</f>
        <v>1</v>
      </c>
      <c r="AM359" s="5" t="b">
        <f>AND(E359&gt;=zakresy_produkcyjne!E$2,E359&lt;=zakresy_produkcyjne!E$3)</f>
        <v>1</v>
      </c>
      <c r="AN359" s="5" t="b">
        <f>AND(F359&gt;=zakresy_produkcyjne!F$2,F359&lt;=zakresy_produkcyjne!F$3)</f>
        <v>0</v>
      </c>
      <c r="AO359" s="5" t="b">
        <f>AND(G359&gt;=zakresy_produkcyjne!G$2,G359&lt;=zakresy_produkcyjne!G$3)</f>
        <v>1</v>
      </c>
      <c r="AP359" s="5" t="b">
        <f>AND(H359&gt;=zakresy_produkcyjne!H$2,H359&lt;=zakresy_produkcyjne!H$3)</f>
        <v>1</v>
      </c>
      <c r="AQ359" s="5" t="b">
        <f>AND(P359&gt;=zakresy_produkcyjne!I$2,P359&lt;=zakresy_produkcyjne!I$3)</f>
        <v>1</v>
      </c>
      <c r="AR359" s="5" t="b">
        <f>AND(Q359&gt;=zakresy_produkcyjne!J$2,Q359&lt;=zakresy_produkcyjne!J$3)</f>
        <v>1</v>
      </c>
      <c r="AS359" s="5" t="b">
        <f>AND(R359&gt;=zakresy_produkcyjne!K$2,R359&lt;=zakresy_produkcyjne!K$3)</f>
        <v>1</v>
      </c>
      <c r="AT359" s="5" t="b">
        <f>AND(S359&gt;=zakresy_produkcyjne!L$2,S359&lt;=zakresy_produkcyjne!L$3)</f>
        <v>1</v>
      </c>
      <c r="AU359" s="5" t="b">
        <f t="shared" si="64"/>
        <v>0</v>
      </c>
      <c r="AV359" s="5" t="b">
        <f t="shared" si="65"/>
        <v>1</v>
      </c>
      <c r="AW359" s="5" t="b">
        <f t="shared" si="66"/>
        <v>0</v>
      </c>
      <c r="AX359" s="5">
        <f>AJ359*zakresy_produkcyjne!B$4+AK359*zakresy_produkcyjne!C$4+AL359*zakresy_produkcyjne!D$4+AM359*zakresy_produkcyjne!E$4+AN359*zakresy_produkcyjne!F$4+AO359*zakresy_produkcyjne!G$4+AP359*zakresy_produkcyjne!H$4+AQ359*zakresy_produkcyjne!I$4+AR359*zakresy_produkcyjne!J$4+AS359*zakresy_produkcyjne!K$4+AT359*zakresy_produkcyjne!L$4</f>
        <v>59</v>
      </c>
      <c r="BK359" s="5">
        <f t="shared" si="67"/>
        <v>0</v>
      </c>
      <c r="BL359" s="5">
        <f t="shared" si="68"/>
        <v>0</v>
      </c>
      <c r="BM359" s="5">
        <f t="shared" si="69"/>
        <v>0</v>
      </c>
      <c r="BN359" s="5">
        <f t="shared" si="70"/>
        <v>0</v>
      </c>
      <c r="BO359" s="5">
        <f t="shared" si="71"/>
        <v>26.5</v>
      </c>
      <c r="BP359" s="5">
        <f t="shared" si="72"/>
        <v>0</v>
      </c>
      <c r="BQ359" s="5" t="b">
        <f>IF(T359&lt;&gt;"",POWER((#REF!*R359+#REF!)-T359,2))</f>
        <v>0</v>
      </c>
    </row>
    <row r="360" spans="1:69" ht="13.9" customHeight="1" x14ac:dyDescent="0.2">
      <c r="A360" s="153">
        <v>3.3</v>
      </c>
      <c r="B360" s="153">
        <v>2.5</v>
      </c>
      <c r="C360" s="153">
        <f t="shared" si="73"/>
        <v>4.1366666666666667</v>
      </c>
      <c r="D360" s="153">
        <v>0.21</v>
      </c>
      <c r="E360" s="153">
        <v>0.06</v>
      </c>
      <c r="F360" s="153">
        <v>1.6</v>
      </c>
      <c r="G360" s="153">
        <v>1.6</v>
      </c>
      <c r="H360" s="153">
        <v>0</v>
      </c>
      <c r="I360" s="153">
        <v>8.0000000000000002E-3</v>
      </c>
      <c r="J360" s="153">
        <v>0.01</v>
      </c>
      <c r="K360" s="153">
        <v>0</v>
      </c>
      <c r="L360" s="153">
        <v>0</v>
      </c>
      <c r="M360" s="153">
        <v>0</v>
      </c>
      <c r="N360" s="153">
        <v>0</v>
      </c>
      <c r="O360" s="153">
        <v>0</v>
      </c>
      <c r="P360" s="153">
        <v>950</v>
      </c>
      <c r="Q360" s="153">
        <v>120</v>
      </c>
      <c r="R360" s="153">
        <v>325</v>
      </c>
      <c r="S360" s="153">
        <v>120</v>
      </c>
      <c r="T360" s="153"/>
      <c r="U360" s="153"/>
      <c r="V360" s="153"/>
      <c r="W360" s="153"/>
      <c r="X360" s="153"/>
      <c r="Y360" s="153">
        <v>75</v>
      </c>
      <c r="Z360" s="153">
        <v>40</v>
      </c>
      <c r="AA360" s="153"/>
      <c r="AB360" s="153"/>
      <c r="AC360" s="153"/>
      <c r="AD360" s="153"/>
      <c r="AE360" s="153"/>
      <c r="AF360" s="153"/>
      <c r="AG360" s="5" t="b">
        <f t="shared" si="62"/>
        <v>0</v>
      </c>
      <c r="AH360" s="5">
        <v>25</v>
      </c>
      <c r="AI360" s="5">
        <f t="shared" si="63"/>
        <v>1</v>
      </c>
      <c r="AJ360" s="5" t="b">
        <f>AND(A360&gt;=zakresy_produkcyjne!B$2,A360&lt;=zakresy_produkcyjne!B$3)</f>
        <v>1</v>
      </c>
      <c r="AK360" s="5" t="b">
        <f>AND(B360&gt;=zakresy_produkcyjne!C$2,B360&lt;=zakresy_produkcyjne!C$3)</f>
        <v>1</v>
      </c>
      <c r="AL360" s="5" t="b">
        <f>AND(D360&gt;=zakresy_produkcyjne!D$2,D360&lt;=zakresy_produkcyjne!D$3)</f>
        <v>1</v>
      </c>
      <c r="AM360" s="5" t="b">
        <f>AND(E360&gt;=zakresy_produkcyjne!E$2,E360&lt;=zakresy_produkcyjne!E$3)</f>
        <v>1</v>
      </c>
      <c r="AN360" s="5" t="b">
        <f>AND(F360&gt;=zakresy_produkcyjne!F$2,F360&lt;=zakresy_produkcyjne!F$3)</f>
        <v>0</v>
      </c>
      <c r="AO360" s="5" t="b">
        <f>AND(G360&gt;=zakresy_produkcyjne!G$2,G360&lt;=zakresy_produkcyjne!G$3)</f>
        <v>1</v>
      </c>
      <c r="AP360" s="5" t="b">
        <f>AND(H360&gt;=zakresy_produkcyjne!H$2,H360&lt;=zakresy_produkcyjne!H$3)</f>
        <v>1</v>
      </c>
      <c r="AQ360" s="5" t="b">
        <f>AND(P360&gt;=zakresy_produkcyjne!I$2,P360&lt;=zakresy_produkcyjne!I$3)</f>
        <v>1</v>
      </c>
      <c r="AR360" s="5" t="b">
        <f>AND(Q360&gt;=zakresy_produkcyjne!J$2,Q360&lt;=zakresy_produkcyjne!J$3)</f>
        <v>1</v>
      </c>
      <c r="AS360" s="5" t="b">
        <f>AND(R360&gt;=zakresy_produkcyjne!K$2,R360&lt;=zakresy_produkcyjne!K$3)</f>
        <v>1</v>
      </c>
      <c r="AT360" s="5" t="b">
        <f>AND(S360&gt;=zakresy_produkcyjne!L$2,S360&lt;=zakresy_produkcyjne!L$3)</f>
        <v>1</v>
      </c>
      <c r="AU360" s="5" t="b">
        <f t="shared" si="64"/>
        <v>0</v>
      </c>
      <c r="AV360" s="5" t="b">
        <f t="shared" si="65"/>
        <v>1</v>
      </c>
      <c r="AW360" s="5" t="b">
        <f t="shared" si="66"/>
        <v>0</v>
      </c>
      <c r="AX360" s="5">
        <f>AJ360*zakresy_produkcyjne!B$4+AK360*zakresy_produkcyjne!C$4+AL360*zakresy_produkcyjne!D$4+AM360*zakresy_produkcyjne!E$4+AN360*zakresy_produkcyjne!F$4+AO360*zakresy_produkcyjne!G$4+AP360*zakresy_produkcyjne!H$4+AQ360*zakresy_produkcyjne!I$4+AR360*zakresy_produkcyjne!J$4+AS360*zakresy_produkcyjne!K$4+AT360*zakresy_produkcyjne!L$4</f>
        <v>59</v>
      </c>
      <c r="BK360" s="5">
        <f t="shared" si="67"/>
        <v>0</v>
      </c>
      <c r="BL360" s="5">
        <f t="shared" si="68"/>
        <v>0</v>
      </c>
      <c r="BM360" s="5">
        <f t="shared" si="69"/>
        <v>0</v>
      </c>
      <c r="BN360" s="5">
        <f t="shared" si="70"/>
        <v>0</v>
      </c>
      <c r="BO360" s="5">
        <f t="shared" si="71"/>
        <v>75</v>
      </c>
      <c r="BP360" s="5">
        <f t="shared" si="72"/>
        <v>0</v>
      </c>
      <c r="BQ360" s="5" t="b">
        <f>IF(T360&lt;&gt;"",POWER((#REF!*R360+#REF!)-T360,2))</f>
        <v>0</v>
      </c>
    </row>
    <row r="361" spans="1:69" ht="13.9" customHeight="1" x14ac:dyDescent="0.2">
      <c r="A361" s="153">
        <v>3.3</v>
      </c>
      <c r="B361" s="153">
        <v>2.5</v>
      </c>
      <c r="C361" s="153">
        <f t="shared" si="73"/>
        <v>4.1366666666666667</v>
      </c>
      <c r="D361" s="153">
        <v>0.21</v>
      </c>
      <c r="E361" s="153">
        <v>0.06</v>
      </c>
      <c r="F361" s="153">
        <v>1.6</v>
      </c>
      <c r="G361" s="153">
        <v>1.6</v>
      </c>
      <c r="H361" s="153">
        <v>0</v>
      </c>
      <c r="I361" s="153">
        <v>8.0000000000000002E-3</v>
      </c>
      <c r="J361" s="153">
        <v>0.01</v>
      </c>
      <c r="K361" s="153">
        <v>0</v>
      </c>
      <c r="L361" s="153">
        <v>0</v>
      </c>
      <c r="M361" s="153">
        <v>0</v>
      </c>
      <c r="N361" s="153">
        <v>0</v>
      </c>
      <c r="O361" s="153">
        <v>0</v>
      </c>
      <c r="P361" s="153">
        <v>950</v>
      </c>
      <c r="Q361" s="153">
        <v>120</v>
      </c>
      <c r="R361" s="153">
        <v>325</v>
      </c>
      <c r="S361" s="153">
        <v>180</v>
      </c>
      <c r="T361" s="153"/>
      <c r="U361" s="153"/>
      <c r="V361" s="153"/>
      <c r="W361" s="153"/>
      <c r="X361" s="153"/>
      <c r="Y361" s="153">
        <v>85</v>
      </c>
      <c r="Z361" s="153">
        <v>40</v>
      </c>
      <c r="AA361" s="153"/>
      <c r="AB361" s="153"/>
      <c r="AC361" s="153"/>
      <c r="AD361" s="153"/>
      <c r="AE361" s="153"/>
      <c r="AF361" s="153"/>
      <c r="AG361" s="5" t="b">
        <f t="shared" si="62"/>
        <v>0</v>
      </c>
      <c r="AH361" s="5">
        <v>25</v>
      </c>
      <c r="AI361" s="5">
        <f t="shared" si="63"/>
        <v>1</v>
      </c>
      <c r="AJ361" s="5" t="b">
        <f>AND(A361&gt;=zakresy_produkcyjne!B$2,A361&lt;=zakresy_produkcyjne!B$3)</f>
        <v>1</v>
      </c>
      <c r="AK361" s="5" t="b">
        <f>AND(B361&gt;=zakresy_produkcyjne!C$2,B361&lt;=zakresy_produkcyjne!C$3)</f>
        <v>1</v>
      </c>
      <c r="AL361" s="5" t="b">
        <f>AND(D361&gt;=zakresy_produkcyjne!D$2,D361&lt;=zakresy_produkcyjne!D$3)</f>
        <v>1</v>
      </c>
      <c r="AM361" s="5" t="b">
        <f>AND(E361&gt;=zakresy_produkcyjne!E$2,E361&lt;=zakresy_produkcyjne!E$3)</f>
        <v>1</v>
      </c>
      <c r="AN361" s="5" t="b">
        <f>AND(F361&gt;=zakresy_produkcyjne!F$2,F361&lt;=zakresy_produkcyjne!F$3)</f>
        <v>0</v>
      </c>
      <c r="AO361" s="5" t="b">
        <f>AND(G361&gt;=zakresy_produkcyjne!G$2,G361&lt;=zakresy_produkcyjne!G$3)</f>
        <v>1</v>
      </c>
      <c r="AP361" s="5" t="b">
        <f>AND(H361&gt;=zakresy_produkcyjne!H$2,H361&lt;=zakresy_produkcyjne!H$3)</f>
        <v>1</v>
      </c>
      <c r="AQ361" s="5" t="b">
        <f>AND(P361&gt;=zakresy_produkcyjne!I$2,P361&lt;=zakresy_produkcyjne!I$3)</f>
        <v>1</v>
      </c>
      <c r="AR361" s="5" t="b">
        <f>AND(Q361&gt;=zakresy_produkcyjne!J$2,Q361&lt;=zakresy_produkcyjne!J$3)</f>
        <v>1</v>
      </c>
      <c r="AS361" s="5" t="b">
        <f>AND(R361&gt;=zakresy_produkcyjne!K$2,R361&lt;=zakresy_produkcyjne!K$3)</f>
        <v>1</v>
      </c>
      <c r="AT361" s="5" t="b">
        <f>AND(S361&gt;=zakresy_produkcyjne!L$2,S361&lt;=zakresy_produkcyjne!L$3)</f>
        <v>1</v>
      </c>
      <c r="AU361" s="5" t="b">
        <f t="shared" si="64"/>
        <v>0</v>
      </c>
      <c r="AV361" s="5" t="b">
        <f t="shared" si="65"/>
        <v>1</v>
      </c>
      <c r="AW361" s="5" t="b">
        <f t="shared" si="66"/>
        <v>0</v>
      </c>
      <c r="AX361" s="5">
        <f>AJ361*zakresy_produkcyjne!B$4+AK361*zakresy_produkcyjne!C$4+AL361*zakresy_produkcyjne!D$4+AM361*zakresy_produkcyjne!E$4+AN361*zakresy_produkcyjne!F$4+AO361*zakresy_produkcyjne!G$4+AP361*zakresy_produkcyjne!H$4+AQ361*zakresy_produkcyjne!I$4+AR361*zakresy_produkcyjne!J$4+AS361*zakresy_produkcyjne!K$4+AT361*zakresy_produkcyjne!L$4</f>
        <v>59</v>
      </c>
      <c r="BK361" s="5">
        <f t="shared" si="67"/>
        <v>0</v>
      </c>
      <c r="BL361" s="5">
        <f t="shared" si="68"/>
        <v>0</v>
      </c>
      <c r="BM361" s="5">
        <f t="shared" si="69"/>
        <v>0</v>
      </c>
      <c r="BN361" s="5">
        <f t="shared" si="70"/>
        <v>0</v>
      </c>
      <c r="BO361" s="5">
        <f t="shared" si="71"/>
        <v>85</v>
      </c>
      <c r="BP361" s="5">
        <f t="shared" si="72"/>
        <v>0</v>
      </c>
      <c r="BQ361" s="5" t="b">
        <f>IF(T361&lt;&gt;"",POWER((#REF!*R361+#REF!)-T361,2))</f>
        <v>0</v>
      </c>
    </row>
    <row r="362" spans="1:69" ht="13.9" customHeight="1" x14ac:dyDescent="0.2">
      <c r="A362" s="153">
        <v>3.3</v>
      </c>
      <c r="B362" s="153">
        <v>2.5</v>
      </c>
      <c r="C362" s="153">
        <f t="shared" si="73"/>
        <v>4.1366666666666667</v>
      </c>
      <c r="D362" s="153">
        <v>0.21</v>
      </c>
      <c r="E362" s="153">
        <v>0.06</v>
      </c>
      <c r="F362" s="153">
        <v>1.6</v>
      </c>
      <c r="G362" s="153">
        <v>1.6</v>
      </c>
      <c r="H362" s="153">
        <v>0</v>
      </c>
      <c r="I362" s="153">
        <v>8.0000000000000002E-3</v>
      </c>
      <c r="J362" s="153">
        <v>0.01</v>
      </c>
      <c r="K362" s="153">
        <v>0</v>
      </c>
      <c r="L362" s="153">
        <v>0</v>
      </c>
      <c r="M362" s="153">
        <v>0</v>
      </c>
      <c r="N362" s="153">
        <v>0</v>
      </c>
      <c r="O362" s="153">
        <v>0</v>
      </c>
      <c r="P362" s="153">
        <v>950</v>
      </c>
      <c r="Q362" s="153">
        <v>120</v>
      </c>
      <c r="R362" s="153">
        <v>325</v>
      </c>
      <c r="S362" s="153">
        <v>240</v>
      </c>
      <c r="T362" s="153"/>
      <c r="U362" s="153"/>
      <c r="V362" s="153"/>
      <c r="W362" s="153"/>
      <c r="X362" s="153"/>
      <c r="Y362" s="153">
        <v>99.5</v>
      </c>
      <c r="Z362" s="153">
        <v>40</v>
      </c>
      <c r="AA362" s="153"/>
      <c r="AB362" s="153"/>
      <c r="AC362" s="153"/>
      <c r="AD362" s="153"/>
      <c r="AE362" s="153"/>
      <c r="AF362" s="153"/>
      <c r="AG362" s="5" t="b">
        <f t="shared" si="62"/>
        <v>0</v>
      </c>
      <c r="AH362" s="5">
        <v>25</v>
      </c>
      <c r="AI362" s="5">
        <f t="shared" si="63"/>
        <v>1</v>
      </c>
      <c r="AJ362" s="5" t="b">
        <f>AND(A362&gt;=zakresy_produkcyjne!B$2,A362&lt;=zakresy_produkcyjne!B$3)</f>
        <v>1</v>
      </c>
      <c r="AK362" s="5" t="b">
        <f>AND(B362&gt;=zakresy_produkcyjne!C$2,B362&lt;=zakresy_produkcyjne!C$3)</f>
        <v>1</v>
      </c>
      <c r="AL362" s="5" t="b">
        <f>AND(D362&gt;=zakresy_produkcyjne!D$2,D362&lt;=zakresy_produkcyjne!D$3)</f>
        <v>1</v>
      </c>
      <c r="AM362" s="5" t="b">
        <f>AND(E362&gt;=zakresy_produkcyjne!E$2,E362&lt;=zakresy_produkcyjne!E$3)</f>
        <v>1</v>
      </c>
      <c r="AN362" s="5" t="b">
        <f>AND(F362&gt;=zakresy_produkcyjne!F$2,F362&lt;=zakresy_produkcyjne!F$3)</f>
        <v>0</v>
      </c>
      <c r="AO362" s="5" t="b">
        <f>AND(G362&gt;=zakresy_produkcyjne!G$2,G362&lt;=zakresy_produkcyjne!G$3)</f>
        <v>1</v>
      </c>
      <c r="AP362" s="5" t="b">
        <f>AND(H362&gt;=zakresy_produkcyjne!H$2,H362&lt;=zakresy_produkcyjne!H$3)</f>
        <v>1</v>
      </c>
      <c r="AQ362" s="5" t="b">
        <f>AND(P362&gt;=zakresy_produkcyjne!I$2,P362&lt;=zakresy_produkcyjne!I$3)</f>
        <v>1</v>
      </c>
      <c r="AR362" s="5" t="b">
        <f>AND(Q362&gt;=zakresy_produkcyjne!J$2,Q362&lt;=zakresy_produkcyjne!J$3)</f>
        <v>1</v>
      </c>
      <c r="AS362" s="5" t="b">
        <f>AND(R362&gt;=zakresy_produkcyjne!K$2,R362&lt;=zakresy_produkcyjne!K$3)</f>
        <v>1</v>
      </c>
      <c r="AT362" s="5" t="b">
        <f>AND(S362&gt;=zakresy_produkcyjne!L$2,S362&lt;=zakresy_produkcyjne!L$3)</f>
        <v>0</v>
      </c>
      <c r="AU362" s="5" t="b">
        <f t="shared" si="64"/>
        <v>0</v>
      </c>
      <c r="AV362" s="5" t="b">
        <f t="shared" si="65"/>
        <v>0</v>
      </c>
      <c r="AW362" s="5" t="b">
        <f t="shared" si="66"/>
        <v>0</v>
      </c>
      <c r="AX362" s="5">
        <f>AJ362*zakresy_produkcyjne!B$4+AK362*zakresy_produkcyjne!C$4+AL362*zakresy_produkcyjne!D$4+AM362*zakresy_produkcyjne!E$4+AN362*zakresy_produkcyjne!F$4+AO362*zakresy_produkcyjne!G$4+AP362*zakresy_produkcyjne!H$4+AQ362*zakresy_produkcyjne!I$4+AR362*zakresy_produkcyjne!J$4+AS362*zakresy_produkcyjne!K$4+AT362*zakresy_produkcyjne!L$4</f>
        <v>49</v>
      </c>
      <c r="BK362" s="5">
        <f t="shared" si="67"/>
        <v>0</v>
      </c>
      <c r="BL362" s="5">
        <f t="shared" si="68"/>
        <v>0</v>
      </c>
      <c r="BM362" s="5">
        <f t="shared" si="69"/>
        <v>0</v>
      </c>
      <c r="BN362" s="5">
        <f t="shared" si="70"/>
        <v>0</v>
      </c>
      <c r="BO362" s="5">
        <f t="shared" si="71"/>
        <v>99.5</v>
      </c>
      <c r="BP362" s="5">
        <f t="shared" si="72"/>
        <v>0</v>
      </c>
      <c r="BQ362" s="5" t="b">
        <f>IF(T362&lt;&gt;"",POWER((#REF!*R362+#REF!)-T362,2))</f>
        <v>0</v>
      </c>
    </row>
    <row r="363" spans="1:69" ht="13.9" customHeight="1" x14ac:dyDescent="0.2">
      <c r="A363" s="153">
        <v>3.3</v>
      </c>
      <c r="B363" s="153">
        <v>2.5</v>
      </c>
      <c r="C363" s="153">
        <f t="shared" si="73"/>
        <v>4.1366666666666667</v>
      </c>
      <c r="D363" s="153">
        <v>0.21</v>
      </c>
      <c r="E363" s="153">
        <v>0.06</v>
      </c>
      <c r="F363" s="153">
        <v>1.6</v>
      </c>
      <c r="G363" s="153">
        <v>1.6</v>
      </c>
      <c r="H363" s="153">
        <v>0</v>
      </c>
      <c r="I363" s="153">
        <v>8.0000000000000002E-3</v>
      </c>
      <c r="J363" s="153">
        <v>0.01</v>
      </c>
      <c r="K363" s="153">
        <v>0</v>
      </c>
      <c r="L363" s="153">
        <v>0</v>
      </c>
      <c r="M363" s="153">
        <v>0</v>
      </c>
      <c r="N363" s="153">
        <v>0</v>
      </c>
      <c r="O363" s="153">
        <v>0</v>
      </c>
      <c r="P363" s="153">
        <v>950</v>
      </c>
      <c r="Q363" s="153">
        <v>120</v>
      </c>
      <c r="R363" s="153">
        <v>325</v>
      </c>
      <c r="S363" s="153">
        <v>300</v>
      </c>
      <c r="T363" s="153"/>
      <c r="U363" s="153"/>
      <c r="V363" s="153"/>
      <c r="W363" s="153"/>
      <c r="X363" s="153"/>
      <c r="Y363" s="153">
        <v>87.5</v>
      </c>
      <c r="Z363" s="153">
        <v>40</v>
      </c>
      <c r="AA363" s="153"/>
      <c r="AB363" s="153"/>
      <c r="AC363" s="153"/>
      <c r="AD363" s="153"/>
      <c r="AE363" s="153"/>
      <c r="AF363" s="153"/>
      <c r="AG363" s="5" t="b">
        <f t="shared" si="62"/>
        <v>0</v>
      </c>
      <c r="AH363" s="5">
        <v>25</v>
      </c>
      <c r="AI363" s="5">
        <f t="shared" si="63"/>
        <v>1</v>
      </c>
      <c r="AJ363" s="5" t="b">
        <f>AND(A363&gt;=zakresy_produkcyjne!B$2,A363&lt;=zakresy_produkcyjne!B$3)</f>
        <v>1</v>
      </c>
      <c r="AK363" s="5" t="b">
        <f>AND(B363&gt;=zakresy_produkcyjne!C$2,B363&lt;=zakresy_produkcyjne!C$3)</f>
        <v>1</v>
      </c>
      <c r="AL363" s="5" t="b">
        <f>AND(D363&gt;=zakresy_produkcyjne!D$2,D363&lt;=zakresy_produkcyjne!D$3)</f>
        <v>1</v>
      </c>
      <c r="AM363" s="5" t="b">
        <f>AND(E363&gt;=zakresy_produkcyjne!E$2,E363&lt;=zakresy_produkcyjne!E$3)</f>
        <v>1</v>
      </c>
      <c r="AN363" s="5" t="b">
        <f>AND(F363&gt;=zakresy_produkcyjne!F$2,F363&lt;=zakresy_produkcyjne!F$3)</f>
        <v>0</v>
      </c>
      <c r="AO363" s="5" t="b">
        <f>AND(G363&gt;=zakresy_produkcyjne!G$2,G363&lt;=zakresy_produkcyjne!G$3)</f>
        <v>1</v>
      </c>
      <c r="AP363" s="5" t="b">
        <f>AND(H363&gt;=zakresy_produkcyjne!H$2,H363&lt;=zakresy_produkcyjne!H$3)</f>
        <v>1</v>
      </c>
      <c r="AQ363" s="5" t="b">
        <f>AND(P363&gt;=zakresy_produkcyjne!I$2,P363&lt;=zakresy_produkcyjne!I$3)</f>
        <v>1</v>
      </c>
      <c r="AR363" s="5" t="b">
        <f>AND(Q363&gt;=zakresy_produkcyjne!J$2,Q363&lt;=zakresy_produkcyjne!J$3)</f>
        <v>1</v>
      </c>
      <c r="AS363" s="5" t="b">
        <f>AND(R363&gt;=zakresy_produkcyjne!K$2,R363&lt;=zakresy_produkcyjne!K$3)</f>
        <v>1</v>
      </c>
      <c r="AT363" s="5" t="b">
        <f>AND(S363&gt;=zakresy_produkcyjne!L$2,S363&lt;=zakresy_produkcyjne!L$3)</f>
        <v>0</v>
      </c>
      <c r="AU363" s="5" t="b">
        <f t="shared" si="64"/>
        <v>0</v>
      </c>
      <c r="AV363" s="5" t="b">
        <f t="shared" si="65"/>
        <v>0</v>
      </c>
      <c r="AW363" s="5" t="b">
        <f t="shared" si="66"/>
        <v>0</v>
      </c>
      <c r="AX363" s="5">
        <f>AJ363*zakresy_produkcyjne!B$4+AK363*zakresy_produkcyjne!C$4+AL363*zakresy_produkcyjne!D$4+AM363*zakresy_produkcyjne!E$4+AN363*zakresy_produkcyjne!F$4+AO363*zakresy_produkcyjne!G$4+AP363*zakresy_produkcyjne!H$4+AQ363*zakresy_produkcyjne!I$4+AR363*zakresy_produkcyjne!J$4+AS363*zakresy_produkcyjne!K$4+AT363*zakresy_produkcyjne!L$4</f>
        <v>49</v>
      </c>
      <c r="BK363" s="5">
        <f t="shared" si="67"/>
        <v>0</v>
      </c>
      <c r="BL363" s="5">
        <f t="shared" si="68"/>
        <v>0</v>
      </c>
      <c r="BM363" s="5">
        <f t="shared" si="69"/>
        <v>0</v>
      </c>
      <c r="BN363" s="5">
        <f t="shared" si="70"/>
        <v>0</v>
      </c>
      <c r="BO363" s="5">
        <f t="shared" si="71"/>
        <v>87.5</v>
      </c>
      <c r="BP363" s="5">
        <f t="shared" si="72"/>
        <v>0</v>
      </c>
      <c r="BQ363" s="5" t="b">
        <f>IF(T363&lt;&gt;"",POWER((#REF!*R363+#REF!)-T363,2))</f>
        <v>0</v>
      </c>
    </row>
    <row r="364" spans="1:69" ht="13.9" customHeight="1" x14ac:dyDescent="0.2">
      <c r="A364" s="153">
        <v>3.3</v>
      </c>
      <c r="B364" s="153">
        <v>2.5</v>
      </c>
      <c r="C364" s="153">
        <f t="shared" si="73"/>
        <v>4.1366666666666667</v>
      </c>
      <c r="D364" s="153">
        <v>0.21</v>
      </c>
      <c r="E364" s="153">
        <v>0.06</v>
      </c>
      <c r="F364" s="153">
        <v>1.6</v>
      </c>
      <c r="G364" s="153">
        <v>1.6</v>
      </c>
      <c r="H364" s="153">
        <v>0</v>
      </c>
      <c r="I364" s="153">
        <v>8.0000000000000002E-3</v>
      </c>
      <c r="J364" s="153">
        <v>0.01</v>
      </c>
      <c r="K364" s="153">
        <v>0</v>
      </c>
      <c r="L364" s="153">
        <v>0</v>
      </c>
      <c r="M364" s="153">
        <v>0</v>
      </c>
      <c r="N364" s="153">
        <v>0</v>
      </c>
      <c r="O364" s="153">
        <v>0</v>
      </c>
      <c r="P364" s="153">
        <v>950</v>
      </c>
      <c r="Q364" s="153">
        <v>120</v>
      </c>
      <c r="R364" s="153">
        <v>325</v>
      </c>
      <c r="S364" s="153">
        <v>360</v>
      </c>
      <c r="T364" s="153"/>
      <c r="U364" s="153"/>
      <c r="V364" s="153"/>
      <c r="W364" s="153"/>
      <c r="X364" s="153"/>
      <c r="Y364" s="153">
        <v>83</v>
      </c>
      <c r="Z364" s="153">
        <v>40</v>
      </c>
      <c r="AA364" s="153"/>
      <c r="AB364" s="153"/>
      <c r="AC364" s="153"/>
      <c r="AD364" s="153"/>
      <c r="AE364" s="153"/>
      <c r="AF364" s="153"/>
      <c r="AG364" s="5" t="b">
        <f t="shared" si="62"/>
        <v>0</v>
      </c>
      <c r="AH364" s="5">
        <v>25</v>
      </c>
      <c r="AI364" s="5">
        <f t="shared" si="63"/>
        <v>1</v>
      </c>
      <c r="AJ364" s="5" t="b">
        <f>AND(A364&gt;=zakresy_produkcyjne!B$2,A364&lt;=zakresy_produkcyjne!B$3)</f>
        <v>1</v>
      </c>
      <c r="AK364" s="5" t="b">
        <f>AND(B364&gt;=zakresy_produkcyjne!C$2,B364&lt;=zakresy_produkcyjne!C$3)</f>
        <v>1</v>
      </c>
      <c r="AL364" s="5" t="b">
        <f>AND(D364&gt;=zakresy_produkcyjne!D$2,D364&lt;=zakresy_produkcyjne!D$3)</f>
        <v>1</v>
      </c>
      <c r="AM364" s="5" t="b">
        <f>AND(E364&gt;=zakresy_produkcyjne!E$2,E364&lt;=zakresy_produkcyjne!E$3)</f>
        <v>1</v>
      </c>
      <c r="AN364" s="5" t="b">
        <f>AND(F364&gt;=zakresy_produkcyjne!F$2,F364&lt;=zakresy_produkcyjne!F$3)</f>
        <v>0</v>
      </c>
      <c r="AO364" s="5" t="b">
        <f>AND(G364&gt;=zakresy_produkcyjne!G$2,G364&lt;=zakresy_produkcyjne!G$3)</f>
        <v>1</v>
      </c>
      <c r="AP364" s="5" t="b">
        <f>AND(H364&gt;=zakresy_produkcyjne!H$2,H364&lt;=zakresy_produkcyjne!H$3)</f>
        <v>1</v>
      </c>
      <c r="AQ364" s="5" t="b">
        <f>AND(P364&gt;=zakresy_produkcyjne!I$2,P364&lt;=zakresy_produkcyjne!I$3)</f>
        <v>1</v>
      </c>
      <c r="AR364" s="5" t="b">
        <f>AND(Q364&gt;=zakresy_produkcyjne!J$2,Q364&lt;=zakresy_produkcyjne!J$3)</f>
        <v>1</v>
      </c>
      <c r="AS364" s="5" t="b">
        <f>AND(R364&gt;=zakresy_produkcyjne!K$2,R364&lt;=zakresy_produkcyjne!K$3)</f>
        <v>1</v>
      </c>
      <c r="AT364" s="5" t="b">
        <f>AND(S364&gt;=zakresy_produkcyjne!L$2,S364&lt;=zakresy_produkcyjne!L$3)</f>
        <v>0</v>
      </c>
      <c r="AU364" s="5" t="b">
        <f t="shared" si="64"/>
        <v>0</v>
      </c>
      <c r="AV364" s="5" t="b">
        <f t="shared" si="65"/>
        <v>0</v>
      </c>
      <c r="AW364" s="5" t="b">
        <f t="shared" si="66"/>
        <v>0</v>
      </c>
      <c r="AX364" s="5">
        <f>AJ364*zakresy_produkcyjne!B$4+AK364*zakresy_produkcyjne!C$4+AL364*zakresy_produkcyjne!D$4+AM364*zakresy_produkcyjne!E$4+AN364*zakresy_produkcyjne!F$4+AO364*zakresy_produkcyjne!G$4+AP364*zakresy_produkcyjne!H$4+AQ364*zakresy_produkcyjne!I$4+AR364*zakresy_produkcyjne!J$4+AS364*zakresy_produkcyjne!K$4+AT364*zakresy_produkcyjne!L$4</f>
        <v>49</v>
      </c>
      <c r="BK364" s="5">
        <f t="shared" si="67"/>
        <v>0</v>
      </c>
      <c r="BL364" s="5">
        <f t="shared" si="68"/>
        <v>0</v>
      </c>
      <c r="BM364" s="5">
        <f t="shared" si="69"/>
        <v>0</v>
      </c>
      <c r="BN364" s="5">
        <f t="shared" si="70"/>
        <v>0</v>
      </c>
      <c r="BO364" s="5">
        <f t="shared" si="71"/>
        <v>83</v>
      </c>
      <c r="BP364" s="5">
        <f t="shared" si="72"/>
        <v>0</v>
      </c>
      <c r="BQ364" s="5" t="b">
        <f>IF(T364&lt;&gt;"",POWER((#REF!*R364+#REF!)-T364,2))</f>
        <v>0</v>
      </c>
    </row>
    <row r="365" spans="1:69" ht="13.9" customHeight="1" x14ac:dyDescent="0.2">
      <c r="A365" s="153">
        <v>3.3</v>
      </c>
      <c r="B365" s="153">
        <v>2.5</v>
      </c>
      <c r="C365" s="153">
        <f t="shared" si="73"/>
        <v>4.1366666666666667</v>
      </c>
      <c r="D365" s="153">
        <v>0.21</v>
      </c>
      <c r="E365" s="153">
        <v>0.06</v>
      </c>
      <c r="F365" s="153">
        <v>1.6</v>
      </c>
      <c r="G365" s="153">
        <v>1.6</v>
      </c>
      <c r="H365" s="153">
        <v>0</v>
      </c>
      <c r="I365" s="153">
        <v>8.0000000000000002E-3</v>
      </c>
      <c r="J365" s="153">
        <v>0.01</v>
      </c>
      <c r="K365" s="153">
        <v>0</v>
      </c>
      <c r="L365" s="153">
        <v>0</v>
      </c>
      <c r="M365" s="153">
        <v>0</v>
      </c>
      <c r="N365" s="153">
        <v>0</v>
      </c>
      <c r="O365" s="153">
        <v>0</v>
      </c>
      <c r="P365" s="153">
        <v>950</v>
      </c>
      <c r="Q365" s="153">
        <v>120</v>
      </c>
      <c r="R365" s="153">
        <v>350</v>
      </c>
      <c r="S365" s="153">
        <v>30</v>
      </c>
      <c r="T365" s="153"/>
      <c r="U365" s="153"/>
      <c r="V365" s="153"/>
      <c r="W365" s="153"/>
      <c r="X365" s="153"/>
      <c r="Y365" s="153">
        <v>5</v>
      </c>
      <c r="Z365" s="153">
        <v>40</v>
      </c>
      <c r="AA365" s="153"/>
      <c r="AB365" s="153"/>
      <c r="AC365" s="153"/>
      <c r="AD365" s="153"/>
      <c r="AE365" s="153"/>
      <c r="AF365" s="153"/>
      <c r="AG365" s="5" t="b">
        <f t="shared" si="62"/>
        <v>0</v>
      </c>
      <c r="AH365" s="5">
        <v>25</v>
      </c>
      <c r="AI365" s="5">
        <f t="shared" si="63"/>
        <v>1</v>
      </c>
      <c r="AJ365" s="5" t="b">
        <f>AND(A365&gt;=zakresy_produkcyjne!B$2,A365&lt;=zakresy_produkcyjne!B$3)</f>
        <v>1</v>
      </c>
      <c r="AK365" s="5" t="b">
        <f>AND(B365&gt;=zakresy_produkcyjne!C$2,B365&lt;=zakresy_produkcyjne!C$3)</f>
        <v>1</v>
      </c>
      <c r="AL365" s="5" t="b">
        <f>AND(D365&gt;=zakresy_produkcyjne!D$2,D365&lt;=zakresy_produkcyjne!D$3)</f>
        <v>1</v>
      </c>
      <c r="AM365" s="5" t="b">
        <f>AND(E365&gt;=zakresy_produkcyjne!E$2,E365&lt;=zakresy_produkcyjne!E$3)</f>
        <v>1</v>
      </c>
      <c r="AN365" s="5" t="b">
        <f>AND(F365&gt;=zakresy_produkcyjne!F$2,F365&lt;=zakresy_produkcyjne!F$3)</f>
        <v>0</v>
      </c>
      <c r="AO365" s="5" t="b">
        <f>AND(G365&gt;=zakresy_produkcyjne!G$2,G365&lt;=zakresy_produkcyjne!G$3)</f>
        <v>1</v>
      </c>
      <c r="AP365" s="5" t="b">
        <f>AND(H365&gt;=zakresy_produkcyjne!H$2,H365&lt;=zakresy_produkcyjne!H$3)</f>
        <v>1</v>
      </c>
      <c r="AQ365" s="5" t="b">
        <f>AND(P365&gt;=zakresy_produkcyjne!I$2,P365&lt;=zakresy_produkcyjne!I$3)</f>
        <v>1</v>
      </c>
      <c r="AR365" s="5" t="b">
        <f>AND(Q365&gt;=zakresy_produkcyjne!J$2,Q365&lt;=zakresy_produkcyjne!J$3)</f>
        <v>1</v>
      </c>
      <c r="AS365" s="5" t="b">
        <f>AND(R365&gt;=zakresy_produkcyjne!K$2,R365&lt;=zakresy_produkcyjne!K$3)</f>
        <v>1</v>
      </c>
      <c r="AT365" s="5" t="b">
        <f>AND(S365&gt;=zakresy_produkcyjne!L$2,S365&lt;=zakresy_produkcyjne!L$3)</f>
        <v>1</v>
      </c>
      <c r="AU365" s="5" t="b">
        <f t="shared" si="64"/>
        <v>0</v>
      </c>
      <c r="AV365" s="5" t="b">
        <f t="shared" si="65"/>
        <v>1</v>
      </c>
      <c r="AW365" s="5" t="b">
        <f t="shared" si="66"/>
        <v>0</v>
      </c>
      <c r="AX365" s="5">
        <f>AJ365*zakresy_produkcyjne!B$4+AK365*zakresy_produkcyjne!C$4+AL365*zakresy_produkcyjne!D$4+AM365*zakresy_produkcyjne!E$4+AN365*zakresy_produkcyjne!F$4+AO365*zakresy_produkcyjne!G$4+AP365*zakresy_produkcyjne!H$4+AQ365*zakresy_produkcyjne!I$4+AR365*zakresy_produkcyjne!J$4+AS365*zakresy_produkcyjne!K$4+AT365*zakresy_produkcyjne!L$4</f>
        <v>59</v>
      </c>
      <c r="BK365" s="5">
        <f t="shared" si="67"/>
        <v>0</v>
      </c>
      <c r="BL365" s="5">
        <f t="shared" si="68"/>
        <v>0</v>
      </c>
      <c r="BM365" s="5">
        <f t="shared" si="69"/>
        <v>0</v>
      </c>
      <c r="BN365" s="5">
        <f t="shared" si="70"/>
        <v>0</v>
      </c>
      <c r="BO365" s="5">
        <f t="shared" si="71"/>
        <v>5</v>
      </c>
      <c r="BP365" s="5">
        <f t="shared" si="72"/>
        <v>0</v>
      </c>
      <c r="BQ365" s="5" t="b">
        <f>IF(T365&lt;&gt;"",POWER((#REF!*R365+#REF!)-T365,2))</f>
        <v>0</v>
      </c>
    </row>
    <row r="366" spans="1:69" ht="13.9" customHeight="1" x14ac:dyDescent="0.2">
      <c r="A366" s="153">
        <v>3.3</v>
      </c>
      <c r="B366" s="153">
        <v>2.5</v>
      </c>
      <c r="C366" s="153">
        <f t="shared" si="73"/>
        <v>4.1366666666666667</v>
      </c>
      <c r="D366" s="153">
        <v>0.21</v>
      </c>
      <c r="E366" s="153">
        <v>0.06</v>
      </c>
      <c r="F366" s="153">
        <v>1.6</v>
      </c>
      <c r="G366" s="153">
        <v>1.6</v>
      </c>
      <c r="H366" s="153">
        <v>0</v>
      </c>
      <c r="I366" s="153">
        <v>8.0000000000000002E-3</v>
      </c>
      <c r="J366" s="153">
        <v>0.01</v>
      </c>
      <c r="K366" s="153">
        <v>0</v>
      </c>
      <c r="L366" s="153">
        <v>0</v>
      </c>
      <c r="M366" s="153">
        <v>0</v>
      </c>
      <c r="N366" s="153">
        <v>0</v>
      </c>
      <c r="O366" s="153">
        <v>0</v>
      </c>
      <c r="P366" s="153">
        <v>950</v>
      </c>
      <c r="Q366" s="153">
        <v>120</v>
      </c>
      <c r="R366" s="153">
        <v>350</v>
      </c>
      <c r="S366" s="153">
        <v>60</v>
      </c>
      <c r="T366" s="153"/>
      <c r="U366" s="153"/>
      <c r="V366" s="153"/>
      <c r="W366" s="153"/>
      <c r="X366" s="153"/>
      <c r="Y366" s="153">
        <v>11</v>
      </c>
      <c r="Z366" s="153">
        <v>40</v>
      </c>
      <c r="AA366" s="153"/>
      <c r="AB366" s="153"/>
      <c r="AC366" s="153"/>
      <c r="AD366" s="153"/>
      <c r="AE366" s="153"/>
      <c r="AF366" s="153"/>
      <c r="AG366" s="5" t="b">
        <f t="shared" si="62"/>
        <v>0</v>
      </c>
      <c r="AH366" s="5">
        <v>25</v>
      </c>
      <c r="AI366" s="5">
        <f t="shared" si="63"/>
        <v>1</v>
      </c>
      <c r="AJ366" s="5" t="b">
        <f>AND(A366&gt;=zakresy_produkcyjne!B$2,A366&lt;=zakresy_produkcyjne!B$3)</f>
        <v>1</v>
      </c>
      <c r="AK366" s="5" t="b">
        <f>AND(B366&gt;=zakresy_produkcyjne!C$2,B366&lt;=zakresy_produkcyjne!C$3)</f>
        <v>1</v>
      </c>
      <c r="AL366" s="5" t="b">
        <f>AND(D366&gt;=zakresy_produkcyjne!D$2,D366&lt;=zakresy_produkcyjne!D$3)</f>
        <v>1</v>
      </c>
      <c r="AM366" s="5" t="b">
        <f>AND(E366&gt;=zakresy_produkcyjne!E$2,E366&lt;=zakresy_produkcyjne!E$3)</f>
        <v>1</v>
      </c>
      <c r="AN366" s="5" t="b">
        <f>AND(F366&gt;=zakresy_produkcyjne!F$2,F366&lt;=zakresy_produkcyjne!F$3)</f>
        <v>0</v>
      </c>
      <c r="AO366" s="5" t="b">
        <f>AND(G366&gt;=zakresy_produkcyjne!G$2,G366&lt;=zakresy_produkcyjne!G$3)</f>
        <v>1</v>
      </c>
      <c r="AP366" s="5" t="b">
        <f>AND(H366&gt;=zakresy_produkcyjne!H$2,H366&lt;=zakresy_produkcyjne!H$3)</f>
        <v>1</v>
      </c>
      <c r="AQ366" s="5" t="b">
        <f>AND(P366&gt;=zakresy_produkcyjne!I$2,P366&lt;=zakresy_produkcyjne!I$3)</f>
        <v>1</v>
      </c>
      <c r="AR366" s="5" t="b">
        <f>AND(Q366&gt;=zakresy_produkcyjne!J$2,Q366&lt;=zakresy_produkcyjne!J$3)</f>
        <v>1</v>
      </c>
      <c r="AS366" s="5" t="b">
        <f>AND(R366&gt;=zakresy_produkcyjne!K$2,R366&lt;=zakresy_produkcyjne!K$3)</f>
        <v>1</v>
      </c>
      <c r="AT366" s="5" t="b">
        <f>AND(S366&gt;=zakresy_produkcyjne!L$2,S366&lt;=zakresy_produkcyjne!L$3)</f>
        <v>1</v>
      </c>
      <c r="AU366" s="5" t="b">
        <f t="shared" si="64"/>
        <v>0</v>
      </c>
      <c r="AV366" s="5" t="b">
        <f t="shared" si="65"/>
        <v>1</v>
      </c>
      <c r="AW366" s="5" t="b">
        <f t="shared" si="66"/>
        <v>0</v>
      </c>
      <c r="AX366" s="5">
        <f>AJ366*zakresy_produkcyjne!B$4+AK366*zakresy_produkcyjne!C$4+AL366*zakresy_produkcyjne!D$4+AM366*zakresy_produkcyjne!E$4+AN366*zakresy_produkcyjne!F$4+AO366*zakresy_produkcyjne!G$4+AP366*zakresy_produkcyjne!H$4+AQ366*zakresy_produkcyjne!I$4+AR366*zakresy_produkcyjne!J$4+AS366*zakresy_produkcyjne!K$4+AT366*zakresy_produkcyjne!L$4</f>
        <v>59</v>
      </c>
      <c r="BK366" s="5">
        <f t="shared" si="67"/>
        <v>0</v>
      </c>
      <c r="BL366" s="5">
        <f t="shared" si="68"/>
        <v>0</v>
      </c>
      <c r="BM366" s="5">
        <f t="shared" si="69"/>
        <v>0</v>
      </c>
      <c r="BN366" s="5">
        <f t="shared" si="70"/>
        <v>0</v>
      </c>
      <c r="BO366" s="5">
        <f t="shared" si="71"/>
        <v>11</v>
      </c>
      <c r="BP366" s="5">
        <f t="shared" si="72"/>
        <v>0</v>
      </c>
      <c r="BQ366" s="5" t="b">
        <f>IF(T366&lt;&gt;"",POWER((#REF!*R366+#REF!)-T366,2))</f>
        <v>0</v>
      </c>
    </row>
    <row r="367" spans="1:69" ht="13.9" customHeight="1" x14ac:dyDescent="0.2">
      <c r="A367" s="153">
        <v>3.3</v>
      </c>
      <c r="B367" s="153">
        <v>2.5</v>
      </c>
      <c r="C367" s="153">
        <f t="shared" si="73"/>
        <v>4.1366666666666667</v>
      </c>
      <c r="D367" s="153">
        <v>0.21</v>
      </c>
      <c r="E367" s="153">
        <v>0.06</v>
      </c>
      <c r="F367" s="153">
        <v>1.6</v>
      </c>
      <c r="G367" s="153">
        <v>1.6</v>
      </c>
      <c r="H367" s="153">
        <v>0</v>
      </c>
      <c r="I367" s="153">
        <v>8.0000000000000002E-3</v>
      </c>
      <c r="J367" s="153">
        <v>0.01</v>
      </c>
      <c r="K367" s="153">
        <v>0</v>
      </c>
      <c r="L367" s="153">
        <v>0</v>
      </c>
      <c r="M367" s="153">
        <v>0</v>
      </c>
      <c r="N367" s="153">
        <v>0</v>
      </c>
      <c r="O367" s="153">
        <v>0</v>
      </c>
      <c r="P367" s="153">
        <v>950</v>
      </c>
      <c r="Q367" s="153">
        <v>120</v>
      </c>
      <c r="R367" s="153">
        <v>350</v>
      </c>
      <c r="S367" s="153">
        <v>120</v>
      </c>
      <c r="T367" s="153"/>
      <c r="U367" s="153"/>
      <c r="V367" s="153"/>
      <c r="W367" s="153"/>
      <c r="X367" s="153"/>
      <c r="Y367" s="153">
        <v>38.5</v>
      </c>
      <c r="Z367" s="153">
        <v>40</v>
      </c>
      <c r="AA367" s="153"/>
      <c r="AB367" s="153"/>
      <c r="AC367" s="153"/>
      <c r="AD367" s="153"/>
      <c r="AE367" s="153"/>
      <c r="AF367" s="153"/>
      <c r="AG367" s="5" t="b">
        <f t="shared" si="62"/>
        <v>0</v>
      </c>
      <c r="AH367" s="5">
        <v>25</v>
      </c>
      <c r="AI367" s="5">
        <f t="shared" si="63"/>
        <v>1</v>
      </c>
      <c r="AJ367" s="5" t="b">
        <f>AND(A367&gt;=zakresy_produkcyjne!B$2,A367&lt;=zakresy_produkcyjne!B$3)</f>
        <v>1</v>
      </c>
      <c r="AK367" s="5" t="b">
        <f>AND(B367&gt;=zakresy_produkcyjne!C$2,B367&lt;=zakresy_produkcyjne!C$3)</f>
        <v>1</v>
      </c>
      <c r="AL367" s="5" t="b">
        <f>AND(D367&gt;=zakresy_produkcyjne!D$2,D367&lt;=zakresy_produkcyjne!D$3)</f>
        <v>1</v>
      </c>
      <c r="AM367" s="5" t="b">
        <f>AND(E367&gt;=zakresy_produkcyjne!E$2,E367&lt;=zakresy_produkcyjne!E$3)</f>
        <v>1</v>
      </c>
      <c r="AN367" s="5" t="b">
        <f>AND(F367&gt;=zakresy_produkcyjne!F$2,F367&lt;=zakresy_produkcyjne!F$3)</f>
        <v>0</v>
      </c>
      <c r="AO367" s="5" t="b">
        <f>AND(G367&gt;=zakresy_produkcyjne!G$2,G367&lt;=zakresy_produkcyjne!G$3)</f>
        <v>1</v>
      </c>
      <c r="AP367" s="5" t="b">
        <f>AND(H367&gt;=zakresy_produkcyjne!H$2,H367&lt;=zakresy_produkcyjne!H$3)</f>
        <v>1</v>
      </c>
      <c r="AQ367" s="5" t="b">
        <f>AND(P367&gt;=zakresy_produkcyjne!I$2,P367&lt;=zakresy_produkcyjne!I$3)</f>
        <v>1</v>
      </c>
      <c r="AR367" s="5" t="b">
        <f>AND(Q367&gt;=zakresy_produkcyjne!J$2,Q367&lt;=zakresy_produkcyjne!J$3)</f>
        <v>1</v>
      </c>
      <c r="AS367" s="5" t="b">
        <f>AND(R367&gt;=zakresy_produkcyjne!K$2,R367&lt;=zakresy_produkcyjne!K$3)</f>
        <v>1</v>
      </c>
      <c r="AT367" s="5" t="b">
        <f>AND(S367&gt;=zakresy_produkcyjne!L$2,S367&lt;=zakresy_produkcyjne!L$3)</f>
        <v>1</v>
      </c>
      <c r="AU367" s="5" t="b">
        <f t="shared" si="64"/>
        <v>0</v>
      </c>
      <c r="AV367" s="5" t="b">
        <f t="shared" si="65"/>
        <v>1</v>
      </c>
      <c r="AW367" s="5" t="b">
        <f t="shared" si="66"/>
        <v>0</v>
      </c>
      <c r="AX367" s="5">
        <f>AJ367*zakresy_produkcyjne!B$4+AK367*zakresy_produkcyjne!C$4+AL367*zakresy_produkcyjne!D$4+AM367*zakresy_produkcyjne!E$4+AN367*zakresy_produkcyjne!F$4+AO367*zakresy_produkcyjne!G$4+AP367*zakresy_produkcyjne!H$4+AQ367*zakresy_produkcyjne!I$4+AR367*zakresy_produkcyjne!J$4+AS367*zakresy_produkcyjne!K$4+AT367*zakresy_produkcyjne!L$4</f>
        <v>59</v>
      </c>
      <c r="BK367" s="5">
        <f t="shared" si="67"/>
        <v>0</v>
      </c>
      <c r="BL367" s="5">
        <f t="shared" si="68"/>
        <v>0</v>
      </c>
      <c r="BM367" s="5">
        <f t="shared" si="69"/>
        <v>0</v>
      </c>
      <c r="BN367" s="5">
        <f t="shared" si="70"/>
        <v>0</v>
      </c>
      <c r="BO367" s="5">
        <f t="shared" si="71"/>
        <v>38.5</v>
      </c>
      <c r="BP367" s="5">
        <f t="shared" si="72"/>
        <v>0</v>
      </c>
      <c r="BQ367" s="5" t="b">
        <f>IF(T367&lt;&gt;"",POWER((#REF!*R367+#REF!)-T367,2))</f>
        <v>0</v>
      </c>
    </row>
    <row r="368" spans="1:69" ht="13.9" customHeight="1" x14ac:dyDescent="0.2">
      <c r="A368" s="153">
        <v>3.3</v>
      </c>
      <c r="B368" s="153">
        <v>2.5</v>
      </c>
      <c r="C368" s="153">
        <f t="shared" si="73"/>
        <v>4.1366666666666667</v>
      </c>
      <c r="D368" s="153">
        <v>0.21</v>
      </c>
      <c r="E368" s="153">
        <v>0.06</v>
      </c>
      <c r="F368" s="153">
        <v>1.6</v>
      </c>
      <c r="G368" s="153">
        <v>1.6</v>
      </c>
      <c r="H368" s="153">
        <v>0</v>
      </c>
      <c r="I368" s="153">
        <v>8.0000000000000002E-3</v>
      </c>
      <c r="J368" s="153">
        <v>0.01</v>
      </c>
      <c r="K368" s="153">
        <v>0</v>
      </c>
      <c r="L368" s="153">
        <v>0</v>
      </c>
      <c r="M368" s="153">
        <v>0</v>
      </c>
      <c r="N368" s="153">
        <v>0</v>
      </c>
      <c r="O368" s="153">
        <v>0</v>
      </c>
      <c r="P368" s="153">
        <v>950</v>
      </c>
      <c r="Q368" s="153">
        <v>120</v>
      </c>
      <c r="R368" s="153">
        <v>350</v>
      </c>
      <c r="S368" s="153">
        <v>180</v>
      </c>
      <c r="T368" s="153"/>
      <c r="U368" s="153"/>
      <c r="V368" s="153"/>
      <c r="W368" s="153"/>
      <c r="X368" s="153"/>
      <c r="Y368" s="153">
        <v>74.5</v>
      </c>
      <c r="Z368" s="153">
        <v>40</v>
      </c>
      <c r="AA368" s="153"/>
      <c r="AB368" s="153"/>
      <c r="AC368" s="153"/>
      <c r="AD368" s="153"/>
      <c r="AE368" s="153"/>
      <c r="AF368" s="153"/>
      <c r="AG368" s="5" t="b">
        <f t="shared" si="62"/>
        <v>0</v>
      </c>
      <c r="AH368" s="5">
        <v>25</v>
      </c>
      <c r="AI368" s="5">
        <f t="shared" si="63"/>
        <v>1</v>
      </c>
      <c r="AJ368" s="5" t="b">
        <f>AND(A368&gt;=zakresy_produkcyjne!B$2,A368&lt;=zakresy_produkcyjne!B$3)</f>
        <v>1</v>
      </c>
      <c r="AK368" s="5" t="b">
        <f>AND(B368&gt;=zakresy_produkcyjne!C$2,B368&lt;=zakresy_produkcyjne!C$3)</f>
        <v>1</v>
      </c>
      <c r="AL368" s="5" t="b">
        <f>AND(D368&gt;=zakresy_produkcyjne!D$2,D368&lt;=zakresy_produkcyjne!D$3)</f>
        <v>1</v>
      </c>
      <c r="AM368" s="5" t="b">
        <f>AND(E368&gt;=zakresy_produkcyjne!E$2,E368&lt;=zakresy_produkcyjne!E$3)</f>
        <v>1</v>
      </c>
      <c r="AN368" s="5" t="b">
        <f>AND(F368&gt;=zakresy_produkcyjne!F$2,F368&lt;=zakresy_produkcyjne!F$3)</f>
        <v>0</v>
      </c>
      <c r="AO368" s="5" t="b">
        <f>AND(G368&gt;=zakresy_produkcyjne!G$2,G368&lt;=zakresy_produkcyjne!G$3)</f>
        <v>1</v>
      </c>
      <c r="AP368" s="5" t="b">
        <f>AND(H368&gt;=zakresy_produkcyjne!H$2,H368&lt;=zakresy_produkcyjne!H$3)</f>
        <v>1</v>
      </c>
      <c r="AQ368" s="5" t="b">
        <f>AND(P368&gt;=zakresy_produkcyjne!I$2,P368&lt;=zakresy_produkcyjne!I$3)</f>
        <v>1</v>
      </c>
      <c r="AR368" s="5" t="b">
        <f>AND(Q368&gt;=zakresy_produkcyjne!J$2,Q368&lt;=zakresy_produkcyjne!J$3)</f>
        <v>1</v>
      </c>
      <c r="AS368" s="5" t="b">
        <f>AND(R368&gt;=zakresy_produkcyjne!K$2,R368&lt;=zakresy_produkcyjne!K$3)</f>
        <v>1</v>
      </c>
      <c r="AT368" s="5" t="b">
        <f>AND(S368&gt;=zakresy_produkcyjne!L$2,S368&lt;=zakresy_produkcyjne!L$3)</f>
        <v>1</v>
      </c>
      <c r="AU368" s="5" t="b">
        <f t="shared" si="64"/>
        <v>0</v>
      </c>
      <c r="AV368" s="5" t="b">
        <f t="shared" si="65"/>
        <v>1</v>
      </c>
      <c r="AW368" s="5" t="b">
        <f t="shared" si="66"/>
        <v>0</v>
      </c>
      <c r="AX368" s="5">
        <f>AJ368*zakresy_produkcyjne!B$4+AK368*zakresy_produkcyjne!C$4+AL368*zakresy_produkcyjne!D$4+AM368*zakresy_produkcyjne!E$4+AN368*zakresy_produkcyjne!F$4+AO368*zakresy_produkcyjne!G$4+AP368*zakresy_produkcyjne!H$4+AQ368*zakresy_produkcyjne!I$4+AR368*zakresy_produkcyjne!J$4+AS368*zakresy_produkcyjne!K$4+AT368*zakresy_produkcyjne!L$4</f>
        <v>59</v>
      </c>
      <c r="BK368" s="5">
        <f t="shared" si="67"/>
        <v>0</v>
      </c>
      <c r="BL368" s="5">
        <f t="shared" si="68"/>
        <v>0</v>
      </c>
      <c r="BM368" s="5">
        <f t="shared" si="69"/>
        <v>0</v>
      </c>
      <c r="BN368" s="5">
        <f t="shared" si="70"/>
        <v>0</v>
      </c>
      <c r="BO368" s="5">
        <f t="shared" si="71"/>
        <v>74.5</v>
      </c>
      <c r="BP368" s="5">
        <f t="shared" si="72"/>
        <v>0</v>
      </c>
      <c r="BQ368" s="5" t="b">
        <f>IF(T368&lt;&gt;"",POWER((#REF!*R368+#REF!)-T368,2))</f>
        <v>0</v>
      </c>
    </row>
    <row r="369" spans="1:69" ht="13.9" customHeight="1" x14ac:dyDescent="0.2">
      <c r="A369" s="153">
        <v>3.3</v>
      </c>
      <c r="B369" s="153">
        <v>2.5</v>
      </c>
      <c r="C369" s="153">
        <f t="shared" si="73"/>
        <v>4.1366666666666667</v>
      </c>
      <c r="D369" s="153">
        <v>0.21</v>
      </c>
      <c r="E369" s="153">
        <v>0.06</v>
      </c>
      <c r="F369" s="153">
        <v>1.6</v>
      </c>
      <c r="G369" s="153">
        <v>1.6</v>
      </c>
      <c r="H369" s="153">
        <v>0</v>
      </c>
      <c r="I369" s="153">
        <v>8.0000000000000002E-3</v>
      </c>
      <c r="J369" s="153">
        <v>0.01</v>
      </c>
      <c r="K369" s="153">
        <v>0</v>
      </c>
      <c r="L369" s="153">
        <v>0</v>
      </c>
      <c r="M369" s="153">
        <v>0</v>
      </c>
      <c r="N369" s="153">
        <v>0</v>
      </c>
      <c r="O369" s="153">
        <v>0</v>
      </c>
      <c r="P369" s="153">
        <v>950</v>
      </c>
      <c r="Q369" s="153">
        <v>120</v>
      </c>
      <c r="R369" s="153">
        <v>350</v>
      </c>
      <c r="S369" s="153">
        <v>240</v>
      </c>
      <c r="T369" s="153">
        <v>956</v>
      </c>
      <c r="U369" s="154"/>
      <c r="V369" s="153">
        <v>7.2</v>
      </c>
      <c r="W369" s="153">
        <v>418.25</v>
      </c>
      <c r="X369" s="153"/>
      <c r="Y369" s="153">
        <v>75</v>
      </c>
      <c r="Z369" s="153">
        <v>40</v>
      </c>
      <c r="AA369" s="153"/>
      <c r="AB369" s="153"/>
      <c r="AC369" s="153"/>
      <c r="AD369" s="153"/>
      <c r="AE369" s="153"/>
      <c r="AF369" s="153">
        <v>443</v>
      </c>
      <c r="AG369" s="5" t="b">
        <f t="shared" si="62"/>
        <v>0</v>
      </c>
      <c r="AH369" s="5">
        <v>25</v>
      </c>
      <c r="AI369" s="5">
        <f t="shared" si="63"/>
        <v>1</v>
      </c>
      <c r="AJ369" s="5" t="b">
        <f>AND(A369&gt;=zakresy_produkcyjne!B$2,A369&lt;=zakresy_produkcyjne!B$3)</f>
        <v>1</v>
      </c>
      <c r="AK369" s="5" t="b">
        <f>AND(B369&gt;=zakresy_produkcyjne!C$2,B369&lt;=zakresy_produkcyjne!C$3)</f>
        <v>1</v>
      </c>
      <c r="AL369" s="5" t="b">
        <f>AND(D369&gt;=zakresy_produkcyjne!D$2,D369&lt;=zakresy_produkcyjne!D$3)</f>
        <v>1</v>
      </c>
      <c r="AM369" s="5" t="b">
        <f>AND(E369&gt;=zakresy_produkcyjne!E$2,E369&lt;=zakresy_produkcyjne!E$3)</f>
        <v>1</v>
      </c>
      <c r="AN369" s="5" t="b">
        <f>AND(F369&gt;=zakresy_produkcyjne!F$2,F369&lt;=zakresy_produkcyjne!F$3)</f>
        <v>0</v>
      </c>
      <c r="AO369" s="5" t="b">
        <f>AND(G369&gt;=zakresy_produkcyjne!G$2,G369&lt;=zakresy_produkcyjne!G$3)</f>
        <v>1</v>
      </c>
      <c r="AP369" s="5" t="b">
        <f>AND(H369&gt;=zakresy_produkcyjne!H$2,H369&lt;=zakresy_produkcyjne!H$3)</f>
        <v>1</v>
      </c>
      <c r="AQ369" s="5" t="b">
        <f>AND(P369&gt;=zakresy_produkcyjne!I$2,P369&lt;=zakresy_produkcyjne!I$3)</f>
        <v>1</v>
      </c>
      <c r="AR369" s="5" t="b">
        <f>AND(Q369&gt;=zakresy_produkcyjne!J$2,Q369&lt;=zakresy_produkcyjne!J$3)</f>
        <v>1</v>
      </c>
      <c r="AS369" s="5" t="b">
        <f>AND(R369&gt;=zakresy_produkcyjne!K$2,R369&lt;=zakresy_produkcyjne!K$3)</f>
        <v>1</v>
      </c>
      <c r="AT369" s="5" t="b">
        <f>AND(S369&gt;=zakresy_produkcyjne!L$2,S369&lt;=zakresy_produkcyjne!L$3)</f>
        <v>0</v>
      </c>
      <c r="AU369" s="5" t="b">
        <f t="shared" si="64"/>
        <v>0</v>
      </c>
      <c r="AV369" s="5" t="b">
        <f t="shared" si="65"/>
        <v>0</v>
      </c>
      <c r="AW369" s="5" t="b">
        <f t="shared" si="66"/>
        <v>0</v>
      </c>
      <c r="AX369" s="5">
        <f>AJ369*zakresy_produkcyjne!B$4+AK369*zakresy_produkcyjne!C$4+AL369*zakresy_produkcyjne!D$4+AM369*zakresy_produkcyjne!E$4+AN369*zakresy_produkcyjne!F$4+AO369*zakresy_produkcyjne!G$4+AP369*zakresy_produkcyjne!H$4+AQ369*zakresy_produkcyjne!I$4+AR369*zakresy_produkcyjne!J$4+AS369*zakresy_produkcyjne!K$4+AT369*zakresy_produkcyjne!L$4</f>
        <v>49</v>
      </c>
      <c r="BK369" s="5">
        <f t="shared" si="67"/>
        <v>956</v>
      </c>
      <c r="BL369" s="5">
        <f t="shared" si="68"/>
        <v>0</v>
      </c>
      <c r="BM369" s="5">
        <f t="shared" si="69"/>
        <v>7.2</v>
      </c>
      <c r="BN369" s="5">
        <f t="shared" si="70"/>
        <v>418.25</v>
      </c>
      <c r="BO369" s="5">
        <f t="shared" si="71"/>
        <v>75</v>
      </c>
      <c r="BP369" s="5">
        <f t="shared" si="72"/>
        <v>956</v>
      </c>
      <c r="BQ369" s="5" t="e">
        <f>IF(T369&lt;&gt;"",POWER((#REF!*R369+#REF!)-T369,2))</f>
        <v>#REF!</v>
      </c>
    </row>
    <row r="370" spans="1:69" ht="13.9" customHeight="1" x14ac:dyDescent="0.2">
      <c r="A370" s="153">
        <v>3.3</v>
      </c>
      <c r="B370" s="153">
        <v>2.5</v>
      </c>
      <c r="C370" s="153">
        <f t="shared" si="73"/>
        <v>4.1366666666666667</v>
      </c>
      <c r="D370" s="153">
        <v>0.21</v>
      </c>
      <c r="E370" s="153">
        <v>0.06</v>
      </c>
      <c r="F370" s="153">
        <v>1.6</v>
      </c>
      <c r="G370" s="153">
        <v>1.6</v>
      </c>
      <c r="H370" s="153">
        <v>0</v>
      </c>
      <c r="I370" s="153">
        <v>8.0000000000000002E-3</v>
      </c>
      <c r="J370" s="153">
        <v>0.01</v>
      </c>
      <c r="K370" s="153">
        <v>0</v>
      </c>
      <c r="L370" s="153">
        <v>0</v>
      </c>
      <c r="M370" s="153">
        <v>0</v>
      </c>
      <c r="N370" s="153">
        <v>0</v>
      </c>
      <c r="O370" s="153">
        <v>0</v>
      </c>
      <c r="P370" s="153">
        <v>950</v>
      </c>
      <c r="Q370" s="153">
        <v>120</v>
      </c>
      <c r="R370" s="153">
        <v>350</v>
      </c>
      <c r="S370" s="153">
        <v>300</v>
      </c>
      <c r="T370" s="153"/>
      <c r="U370" s="153"/>
      <c r="V370" s="153"/>
      <c r="W370" s="153"/>
      <c r="X370" s="153"/>
      <c r="Y370" s="153">
        <v>70</v>
      </c>
      <c r="Z370" s="153">
        <v>40</v>
      </c>
      <c r="AA370" s="153"/>
      <c r="AB370" s="153"/>
      <c r="AC370" s="153"/>
      <c r="AD370" s="153"/>
      <c r="AE370" s="153"/>
      <c r="AF370" s="153"/>
      <c r="AG370" s="5" t="b">
        <f t="shared" si="62"/>
        <v>0</v>
      </c>
      <c r="AH370" s="5">
        <v>25</v>
      </c>
      <c r="AI370" s="5">
        <f t="shared" si="63"/>
        <v>1</v>
      </c>
      <c r="AJ370" s="5" t="b">
        <f>AND(A370&gt;=zakresy_produkcyjne!B$2,A370&lt;=zakresy_produkcyjne!B$3)</f>
        <v>1</v>
      </c>
      <c r="AK370" s="5" t="b">
        <f>AND(B370&gt;=zakresy_produkcyjne!C$2,B370&lt;=zakresy_produkcyjne!C$3)</f>
        <v>1</v>
      </c>
      <c r="AL370" s="5" t="b">
        <f>AND(D370&gt;=zakresy_produkcyjne!D$2,D370&lt;=zakresy_produkcyjne!D$3)</f>
        <v>1</v>
      </c>
      <c r="AM370" s="5" t="b">
        <f>AND(E370&gt;=zakresy_produkcyjne!E$2,E370&lt;=zakresy_produkcyjne!E$3)</f>
        <v>1</v>
      </c>
      <c r="AN370" s="5" t="b">
        <f>AND(F370&gt;=zakresy_produkcyjne!F$2,F370&lt;=zakresy_produkcyjne!F$3)</f>
        <v>0</v>
      </c>
      <c r="AO370" s="5" t="b">
        <f>AND(G370&gt;=zakresy_produkcyjne!G$2,G370&lt;=zakresy_produkcyjne!G$3)</f>
        <v>1</v>
      </c>
      <c r="AP370" s="5" t="b">
        <f>AND(H370&gt;=zakresy_produkcyjne!H$2,H370&lt;=zakresy_produkcyjne!H$3)</f>
        <v>1</v>
      </c>
      <c r="AQ370" s="5" t="b">
        <f>AND(P370&gt;=zakresy_produkcyjne!I$2,P370&lt;=zakresy_produkcyjne!I$3)</f>
        <v>1</v>
      </c>
      <c r="AR370" s="5" t="b">
        <f>AND(Q370&gt;=zakresy_produkcyjne!J$2,Q370&lt;=zakresy_produkcyjne!J$3)</f>
        <v>1</v>
      </c>
      <c r="AS370" s="5" t="b">
        <f>AND(R370&gt;=zakresy_produkcyjne!K$2,R370&lt;=zakresy_produkcyjne!K$3)</f>
        <v>1</v>
      </c>
      <c r="AT370" s="5" t="b">
        <f>AND(S370&gt;=zakresy_produkcyjne!L$2,S370&lt;=zakresy_produkcyjne!L$3)</f>
        <v>0</v>
      </c>
      <c r="AU370" s="5" t="b">
        <f t="shared" si="64"/>
        <v>0</v>
      </c>
      <c r="AV370" s="5" t="b">
        <f t="shared" si="65"/>
        <v>0</v>
      </c>
      <c r="AW370" s="5" t="b">
        <f t="shared" si="66"/>
        <v>0</v>
      </c>
      <c r="AX370" s="5">
        <f>AJ370*zakresy_produkcyjne!B$4+AK370*zakresy_produkcyjne!C$4+AL370*zakresy_produkcyjne!D$4+AM370*zakresy_produkcyjne!E$4+AN370*zakresy_produkcyjne!F$4+AO370*zakresy_produkcyjne!G$4+AP370*zakresy_produkcyjne!H$4+AQ370*zakresy_produkcyjne!I$4+AR370*zakresy_produkcyjne!J$4+AS370*zakresy_produkcyjne!K$4+AT370*zakresy_produkcyjne!L$4</f>
        <v>49</v>
      </c>
      <c r="BK370" s="5">
        <f t="shared" si="67"/>
        <v>0</v>
      </c>
      <c r="BL370" s="5">
        <f t="shared" si="68"/>
        <v>0</v>
      </c>
      <c r="BM370" s="5">
        <f t="shared" si="69"/>
        <v>0</v>
      </c>
      <c r="BN370" s="5">
        <f t="shared" si="70"/>
        <v>0</v>
      </c>
      <c r="BO370" s="5">
        <f t="shared" si="71"/>
        <v>70</v>
      </c>
      <c r="BP370" s="5">
        <f t="shared" si="72"/>
        <v>0</v>
      </c>
      <c r="BQ370" s="5" t="b">
        <f>IF(T370&lt;&gt;"",POWER((#REF!*R370+#REF!)-T370,2))</f>
        <v>0</v>
      </c>
    </row>
    <row r="371" spans="1:69" ht="13.9" customHeight="1" x14ac:dyDescent="0.2">
      <c r="A371" s="153">
        <v>3.3</v>
      </c>
      <c r="B371" s="153">
        <v>2.5</v>
      </c>
      <c r="C371" s="153">
        <f t="shared" si="73"/>
        <v>4.1366666666666667</v>
      </c>
      <c r="D371" s="153">
        <v>0.21</v>
      </c>
      <c r="E371" s="153">
        <v>0.06</v>
      </c>
      <c r="F371" s="153">
        <v>1.6</v>
      </c>
      <c r="G371" s="153">
        <v>1.6</v>
      </c>
      <c r="H371" s="153">
        <v>0</v>
      </c>
      <c r="I371" s="153">
        <v>8.0000000000000002E-3</v>
      </c>
      <c r="J371" s="153">
        <v>0.01</v>
      </c>
      <c r="K371" s="153">
        <v>0</v>
      </c>
      <c r="L371" s="153">
        <v>0</v>
      </c>
      <c r="M371" s="153">
        <v>0</v>
      </c>
      <c r="N371" s="153">
        <v>0</v>
      </c>
      <c r="O371" s="153">
        <v>0</v>
      </c>
      <c r="P371" s="153">
        <v>950</v>
      </c>
      <c r="Q371" s="153">
        <v>120</v>
      </c>
      <c r="R371" s="153">
        <v>350</v>
      </c>
      <c r="S371" s="153">
        <v>360</v>
      </c>
      <c r="T371" s="153"/>
      <c r="U371" s="153"/>
      <c r="V371" s="153"/>
      <c r="W371" s="153"/>
      <c r="X371" s="153"/>
      <c r="Y371" s="153">
        <v>66.5</v>
      </c>
      <c r="Z371" s="153">
        <v>40</v>
      </c>
      <c r="AA371" s="153"/>
      <c r="AB371" s="153"/>
      <c r="AC371" s="153"/>
      <c r="AD371" s="153"/>
      <c r="AE371" s="153"/>
      <c r="AF371" s="153"/>
      <c r="AG371" s="5" t="b">
        <f t="shared" si="62"/>
        <v>0</v>
      </c>
      <c r="AH371" s="5">
        <v>25</v>
      </c>
      <c r="AI371" s="5">
        <f t="shared" si="63"/>
        <v>1</v>
      </c>
      <c r="AJ371" s="5" t="b">
        <f>AND(A371&gt;=zakresy_produkcyjne!B$2,A371&lt;=zakresy_produkcyjne!B$3)</f>
        <v>1</v>
      </c>
      <c r="AK371" s="5" t="b">
        <f>AND(B371&gt;=zakresy_produkcyjne!C$2,B371&lt;=zakresy_produkcyjne!C$3)</f>
        <v>1</v>
      </c>
      <c r="AL371" s="5" t="b">
        <f>AND(D371&gt;=zakresy_produkcyjne!D$2,D371&lt;=zakresy_produkcyjne!D$3)</f>
        <v>1</v>
      </c>
      <c r="AM371" s="5" t="b">
        <f>AND(E371&gt;=zakresy_produkcyjne!E$2,E371&lt;=zakresy_produkcyjne!E$3)</f>
        <v>1</v>
      </c>
      <c r="AN371" s="5" t="b">
        <f>AND(F371&gt;=zakresy_produkcyjne!F$2,F371&lt;=zakresy_produkcyjne!F$3)</f>
        <v>0</v>
      </c>
      <c r="AO371" s="5" t="b">
        <f>AND(G371&gt;=zakresy_produkcyjne!G$2,G371&lt;=zakresy_produkcyjne!G$3)</f>
        <v>1</v>
      </c>
      <c r="AP371" s="5" t="b">
        <f>AND(H371&gt;=zakresy_produkcyjne!H$2,H371&lt;=zakresy_produkcyjne!H$3)</f>
        <v>1</v>
      </c>
      <c r="AQ371" s="5" t="b">
        <f>AND(P371&gt;=zakresy_produkcyjne!I$2,P371&lt;=zakresy_produkcyjne!I$3)</f>
        <v>1</v>
      </c>
      <c r="AR371" s="5" t="b">
        <f>AND(Q371&gt;=zakresy_produkcyjne!J$2,Q371&lt;=zakresy_produkcyjne!J$3)</f>
        <v>1</v>
      </c>
      <c r="AS371" s="5" t="b">
        <f>AND(R371&gt;=zakresy_produkcyjne!K$2,R371&lt;=zakresy_produkcyjne!K$3)</f>
        <v>1</v>
      </c>
      <c r="AT371" s="5" t="b">
        <f>AND(S371&gt;=zakresy_produkcyjne!L$2,S371&lt;=zakresy_produkcyjne!L$3)</f>
        <v>0</v>
      </c>
      <c r="AU371" s="5" t="b">
        <f t="shared" si="64"/>
        <v>0</v>
      </c>
      <c r="AV371" s="5" t="b">
        <f t="shared" si="65"/>
        <v>0</v>
      </c>
      <c r="AW371" s="5" t="b">
        <f t="shared" si="66"/>
        <v>0</v>
      </c>
      <c r="AX371" s="5">
        <f>AJ371*zakresy_produkcyjne!B$4+AK371*zakresy_produkcyjne!C$4+AL371*zakresy_produkcyjne!D$4+AM371*zakresy_produkcyjne!E$4+AN371*zakresy_produkcyjne!F$4+AO371*zakresy_produkcyjne!G$4+AP371*zakresy_produkcyjne!H$4+AQ371*zakresy_produkcyjne!I$4+AR371*zakresy_produkcyjne!J$4+AS371*zakresy_produkcyjne!K$4+AT371*zakresy_produkcyjne!L$4</f>
        <v>49</v>
      </c>
      <c r="BK371" s="5">
        <f t="shared" si="67"/>
        <v>0</v>
      </c>
      <c r="BL371" s="5">
        <f t="shared" si="68"/>
        <v>0</v>
      </c>
      <c r="BM371" s="5">
        <f t="shared" si="69"/>
        <v>0</v>
      </c>
      <c r="BN371" s="5">
        <f t="shared" si="70"/>
        <v>0</v>
      </c>
      <c r="BO371" s="5">
        <f t="shared" si="71"/>
        <v>66.5</v>
      </c>
      <c r="BP371" s="5">
        <f t="shared" si="72"/>
        <v>0</v>
      </c>
      <c r="BQ371" s="5" t="b">
        <f>IF(T371&lt;&gt;"",POWER((#REF!*R371+#REF!)-T371,2))</f>
        <v>0</v>
      </c>
    </row>
    <row r="372" spans="1:69" ht="13.9" customHeight="1" x14ac:dyDescent="0.2">
      <c r="A372" s="153">
        <v>3.3</v>
      </c>
      <c r="B372" s="153">
        <v>2.5</v>
      </c>
      <c r="C372" s="153">
        <f t="shared" si="73"/>
        <v>4.1366666666666667</v>
      </c>
      <c r="D372" s="153">
        <v>0.21</v>
      </c>
      <c r="E372" s="153">
        <v>0.06</v>
      </c>
      <c r="F372" s="153">
        <v>1.6</v>
      </c>
      <c r="G372" s="153">
        <v>1.6</v>
      </c>
      <c r="H372" s="153">
        <v>0</v>
      </c>
      <c r="I372" s="153">
        <v>8.0000000000000002E-3</v>
      </c>
      <c r="J372" s="153">
        <v>0.01</v>
      </c>
      <c r="K372" s="153">
        <v>0</v>
      </c>
      <c r="L372" s="153">
        <v>0</v>
      </c>
      <c r="M372" s="153">
        <v>0</v>
      </c>
      <c r="N372" s="153">
        <v>0</v>
      </c>
      <c r="O372" s="153">
        <v>0</v>
      </c>
      <c r="P372" s="153">
        <v>950</v>
      </c>
      <c r="Q372" s="153">
        <v>120</v>
      </c>
      <c r="R372" s="153">
        <v>375</v>
      </c>
      <c r="S372" s="153">
        <v>30</v>
      </c>
      <c r="T372" s="153"/>
      <c r="U372" s="153"/>
      <c r="V372" s="153"/>
      <c r="W372" s="153"/>
      <c r="X372" s="153"/>
      <c r="Y372" s="153">
        <v>7</v>
      </c>
      <c r="Z372" s="153">
        <v>40</v>
      </c>
      <c r="AA372" s="153"/>
      <c r="AB372" s="153"/>
      <c r="AC372" s="153"/>
      <c r="AD372" s="153"/>
      <c r="AE372" s="153"/>
      <c r="AF372" s="153"/>
      <c r="AG372" s="5" t="b">
        <f t="shared" si="62"/>
        <v>0</v>
      </c>
      <c r="AH372" s="5">
        <v>25</v>
      </c>
      <c r="AI372" s="5">
        <f t="shared" si="63"/>
        <v>1</v>
      </c>
      <c r="AJ372" s="5" t="b">
        <f>AND(A372&gt;=zakresy_produkcyjne!B$2,A372&lt;=zakresy_produkcyjne!B$3)</f>
        <v>1</v>
      </c>
      <c r="AK372" s="5" t="b">
        <f>AND(B372&gt;=zakresy_produkcyjne!C$2,B372&lt;=zakresy_produkcyjne!C$3)</f>
        <v>1</v>
      </c>
      <c r="AL372" s="5" t="b">
        <f>AND(D372&gt;=zakresy_produkcyjne!D$2,D372&lt;=zakresy_produkcyjne!D$3)</f>
        <v>1</v>
      </c>
      <c r="AM372" s="5" t="b">
        <f>AND(E372&gt;=zakresy_produkcyjne!E$2,E372&lt;=zakresy_produkcyjne!E$3)</f>
        <v>1</v>
      </c>
      <c r="AN372" s="5" t="b">
        <f>AND(F372&gt;=zakresy_produkcyjne!F$2,F372&lt;=zakresy_produkcyjne!F$3)</f>
        <v>0</v>
      </c>
      <c r="AO372" s="5" t="b">
        <f>AND(G372&gt;=zakresy_produkcyjne!G$2,G372&lt;=zakresy_produkcyjne!G$3)</f>
        <v>1</v>
      </c>
      <c r="AP372" s="5" t="b">
        <f>AND(H372&gt;=zakresy_produkcyjne!H$2,H372&lt;=zakresy_produkcyjne!H$3)</f>
        <v>1</v>
      </c>
      <c r="AQ372" s="5" t="b">
        <f>AND(P372&gt;=zakresy_produkcyjne!I$2,P372&lt;=zakresy_produkcyjne!I$3)</f>
        <v>1</v>
      </c>
      <c r="AR372" s="5" t="b">
        <f>AND(Q372&gt;=zakresy_produkcyjne!J$2,Q372&lt;=zakresy_produkcyjne!J$3)</f>
        <v>1</v>
      </c>
      <c r="AS372" s="5" t="b">
        <f>AND(R372&gt;=zakresy_produkcyjne!K$2,R372&lt;=zakresy_produkcyjne!K$3)</f>
        <v>1</v>
      </c>
      <c r="AT372" s="5" t="b">
        <f>AND(S372&gt;=zakresy_produkcyjne!L$2,S372&lt;=zakresy_produkcyjne!L$3)</f>
        <v>1</v>
      </c>
      <c r="AU372" s="5" t="b">
        <f t="shared" si="64"/>
        <v>0</v>
      </c>
      <c r="AV372" s="5" t="b">
        <f t="shared" si="65"/>
        <v>1</v>
      </c>
      <c r="AW372" s="5" t="b">
        <f t="shared" si="66"/>
        <v>0</v>
      </c>
      <c r="AX372" s="5">
        <f>AJ372*zakresy_produkcyjne!B$4+AK372*zakresy_produkcyjne!C$4+AL372*zakresy_produkcyjne!D$4+AM372*zakresy_produkcyjne!E$4+AN372*zakresy_produkcyjne!F$4+AO372*zakresy_produkcyjne!G$4+AP372*zakresy_produkcyjne!H$4+AQ372*zakresy_produkcyjne!I$4+AR372*zakresy_produkcyjne!J$4+AS372*zakresy_produkcyjne!K$4+AT372*zakresy_produkcyjne!L$4</f>
        <v>59</v>
      </c>
      <c r="BK372" s="5">
        <f t="shared" si="67"/>
        <v>0</v>
      </c>
      <c r="BL372" s="5">
        <f t="shared" si="68"/>
        <v>0</v>
      </c>
      <c r="BM372" s="5">
        <f t="shared" si="69"/>
        <v>0</v>
      </c>
      <c r="BN372" s="5">
        <f t="shared" si="70"/>
        <v>0</v>
      </c>
      <c r="BO372" s="5">
        <f t="shared" si="71"/>
        <v>7</v>
      </c>
      <c r="BP372" s="5">
        <f t="shared" si="72"/>
        <v>0</v>
      </c>
      <c r="BQ372" s="5" t="b">
        <f>IF(T372&lt;&gt;"",POWER((#REF!*R372+#REF!)-T372,2))</f>
        <v>0</v>
      </c>
    </row>
    <row r="373" spans="1:69" ht="13.9" customHeight="1" x14ac:dyDescent="0.2">
      <c r="A373" s="153">
        <v>3.3</v>
      </c>
      <c r="B373" s="153">
        <v>2.5</v>
      </c>
      <c r="C373" s="153">
        <f t="shared" si="73"/>
        <v>4.1366666666666667</v>
      </c>
      <c r="D373" s="153">
        <v>0.21</v>
      </c>
      <c r="E373" s="153">
        <v>0.06</v>
      </c>
      <c r="F373" s="153">
        <v>1.6</v>
      </c>
      <c r="G373" s="153">
        <v>1.6</v>
      </c>
      <c r="H373" s="153">
        <v>0</v>
      </c>
      <c r="I373" s="153">
        <v>8.0000000000000002E-3</v>
      </c>
      <c r="J373" s="153">
        <v>0.01</v>
      </c>
      <c r="K373" s="153">
        <v>0</v>
      </c>
      <c r="L373" s="153">
        <v>0</v>
      </c>
      <c r="M373" s="153">
        <v>0</v>
      </c>
      <c r="N373" s="153">
        <v>0</v>
      </c>
      <c r="O373" s="153">
        <v>0</v>
      </c>
      <c r="P373" s="153">
        <v>950</v>
      </c>
      <c r="Q373" s="153">
        <v>120</v>
      </c>
      <c r="R373" s="153">
        <v>375</v>
      </c>
      <c r="S373" s="153">
        <v>60</v>
      </c>
      <c r="T373" s="153"/>
      <c r="U373" s="153"/>
      <c r="V373" s="153"/>
      <c r="W373" s="153"/>
      <c r="X373" s="153"/>
      <c r="Y373" s="153">
        <v>15</v>
      </c>
      <c r="Z373" s="153">
        <v>40</v>
      </c>
      <c r="AA373" s="153"/>
      <c r="AB373" s="153"/>
      <c r="AC373" s="153"/>
      <c r="AD373" s="153"/>
      <c r="AE373" s="153"/>
      <c r="AF373" s="153"/>
      <c r="AG373" s="5" t="b">
        <f t="shared" si="62"/>
        <v>0</v>
      </c>
      <c r="AH373" s="5">
        <v>25</v>
      </c>
      <c r="AI373" s="5">
        <f t="shared" si="63"/>
        <v>1</v>
      </c>
      <c r="AJ373" s="5" t="b">
        <f>AND(A373&gt;=zakresy_produkcyjne!B$2,A373&lt;=zakresy_produkcyjne!B$3)</f>
        <v>1</v>
      </c>
      <c r="AK373" s="5" t="b">
        <f>AND(B373&gt;=zakresy_produkcyjne!C$2,B373&lt;=zakresy_produkcyjne!C$3)</f>
        <v>1</v>
      </c>
      <c r="AL373" s="5" t="b">
        <f>AND(D373&gt;=zakresy_produkcyjne!D$2,D373&lt;=zakresy_produkcyjne!D$3)</f>
        <v>1</v>
      </c>
      <c r="AM373" s="5" t="b">
        <f>AND(E373&gt;=zakresy_produkcyjne!E$2,E373&lt;=zakresy_produkcyjne!E$3)</f>
        <v>1</v>
      </c>
      <c r="AN373" s="5" t="b">
        <f>AND(F373&gt;=zakresy_produkcyjne!F$2,F373&lt;=zakresy_produkcyjne!F$3)</f>
        <v>0</v>
      </c>
      <c r="AO373" s="5" t="b">
        <f>AND(G373&gt;=zakresy_produkcyjne!G$2,G373&lt;=zakresy_produkcyjne!G$3)</f>
        <v>1</v>
      </c>
      <c r="AP373" s="5" t="b">
        <f>AND(H373&gt;=zakresy_produkcyjne!H$2,H373&lt;=zakresy_produkcyjne!H$3)</f>
        <v>1</v>
      </c>
      <c r="AQ373" s="5" t="b">
        <f>AND(P373&gt;=zakresy_produkcyjne!I$2,P373&lt;=zakresy_produkcyjne!I$3)</f>
        <v>1</v>
      </c>
      <c r="AR373" s="5" t="b">
        <f>AND(Q373&gt;=zakresy_produkcyjne!J$2,Q373&lt;=zakresy_produkcyjne!J$3)</f>
        <v>1</v>
      </c>
      <c r="AS373" s="5" t="b">
        <f>AND(R373&gt;=zakresy_produkcyjne!K$2,R373&lt;=zakresy_produkcyjne!K$3)</f>
        <v>1</v>
      </c>
      <c r="AT373" s="5" t="b">
        <f>AND(S373&gt;=zakresy_produkcyjne!L$2,S373&lt;=zakresy_produkcyjne!L$3)</f>
        <v>1</v>
      </c>
      <c r="AU373" s="5" t="b">
        <f t="shared" si="64"/>
        <v>0</v>
      </c>
      <c r="AV373" s="5" t="b">
        <f t="shared" si="65"/>
        <v>1</v>
      </c>
      <c r="AW373" s="5" t="b">
        <f t="shared" si="66"/>
        <v>0</v>
      </c>
      <c r="AX373" s="5">
        <f>AJ373*zakresy_produkcyjne!B$4+AK373*zakresy_produkcyjne!C$4+AL373*zakresy_produkcyjne!D$4+AM373*zakresy_produkcyjne!E$4+AN373*zakresy_produkcyjne!F$4+AO373*zakresy_produkcyjne!G$4+AP373*zakresy_produkcyjne!H$4+AQ373*zakresy_produkcyjne!I$4+AR373*zakresy_produkcyjne!J$4+AS373*zakresy_produkcyjne!K$4+AT373*zakresy_produkcyjne!L$4</f>
        <v>59</v>
      </c>
      <c r="BK373" s="5">
        <f t="shared" si="67"/>
        <v>0</v>
      </c>
      <c r="BL373" s="5">
        <f t="shared" si="68"/>
        <v>0</v>
      </c>
      <c r="BM373" s="5">
        <f t="shared" si="69"/>
        <v>0</v>
      </c>
      <c r="BN373" s="5">
        <f t="shared" si="70"/>
        <v>0</v>
      </c>
      <c r="BO373" s="5">
        <f t="shared" si="71"/>
        <v>15</v>
      </c>
      <c r="BP373" s="5">
        <f t="shared" si="72"/>
        <v>0</v>
      </c>
      <c r="BQ373" s="5" t="b">
        <f>IF(T373&lt;&gt;"",POWER((#REF!*R373+#REF!)-T373,2))</f>
        <v>0</v>
      </c>
    </row>
    <row r="374" spans="1:69" ht="13.9" customHeight="1" x14ac:dyDescent="0.2">
      <c r="A374" s="153">
        <v>3.3</v>
      </c>
      <c r="B374" s="153">
        <v>2.5</v>
      </c>
      <c r="C374" s="153">
        <f t="shared" si="73"/>
        <v>4.1366666666666667</v>
      </c>
      <c r="D374" s="153">
        <v>0.21</v>
      </c>
      <c r="E374" s="153">
        <v>0.06</v>
      </c>
      <c r="F374" s="153">
        <v>1.6</v>
      </c>
      <c r="G374" s="153">
        <v>1.6</v>
      </c>
      <c r="H374" s="153">
        <v>0</v>
      </c>
      <c r="I374" s="153">
        <v>8.0000000000000002E-3</v>
      </c>
      <c r="J374" s="153">
        <v>0.01</v>
      </c>
      <c r="K374" s="153">
        <v>0</v>
      </c>
      <c r="L374" s="153">
        <v>0</v>
      </c>
      <c r="M374" s="153">
        <v>0</v>
      </c>
      <c r="N374" s="153">
        <v>0</v>
      </c>
      <c r="O374" s="153">
        <v>0</v>
      </c>
      <c r="P374" s="153">
        <v>950</v>
      </c>
      <c r="Q374" s="153">
        <v>120</v>
      </c>
      <c r="R374" s="153">
        <v>375</v>
      </c>
      <c r="S374" s="153">
        <v>120</v>
      </c>
      <c r="T374" s="153"/>
      <c r="U374" s="153"/>
      <c r="V374" s="153"/>
      <c r="W374" s="153"/>
      <c r="X374" s="153"/>
      <c r="Y374" s="153">
        <v>36</v>
      </c>
      <c r="Z374" s="153">
        <v>40</v>
      </c>
      <c r="AA374" s="153"/>
      <c r="AB374" s="153"/>
      <c r="AC374" s="153"/>
      <c r="AD374" s="153"/>
      <c r="AE374" s="153"/>
      <c r="AF374" s="153"/>
      <c r="AG374" s="5" t="b">
        <f t="shared" si="62"/>
        <v>0</v>
      </c>
      <c r="AH374" s="5">
        <v>25</v>
      </c>
      <c r="AI374" s="5">
        <f t="shared" si="63"/>
        <v>1</v>
      </c>
      <c r="AJ374" s="5" t="b">
        <f>AND(A374&gt;=zakresy_produkcyjne!B$2,A374&lt;=zakresy_produkcyjne!B$3)</f>
        <v>1</v>
      </c>
      <c r="AK374" s="5" t="b">
        <f>AND(B374&gt;=zakresy_produkcyjne!C$2,B374&lt;=zakresy_produkcyjne!C$3)</f>
        <v>1</v>
      </c>
      <c r="AL374" s="5" t="b">
        <f>AND(D374&gt;=zakresy_produkcyjne!D$2,D374&lt;=zakresy_produkcyjne!D$3)</f>
        <v>1</v>
      </c>
      <c r="AM374" s="5" t="b">
        <f>AND(E374&gt;=zakresy_produkcyjne!E$2,E374&lt;=zakresy_produkcyjne!E$3)</f>
        <v>1</v>
      </c>
      <c r="AN374" s="5" t="b">
        <f>AND(F374&gt;=zakresy_produkcyjne!F$2,F374&lt;=zakresy_produkcyjne!F$3)</f>
        <v>0</v>
      </c>
      <c r="AO374" s="5" t="b">
        <f>AND(G374&gt;=zakresy_produkcyjne!G$2,G374&lt;=zakresy_produkcyjne!G$3)</f>
        <v>1</v>
      </c>
      <c r="AP374" s="5" t="b">
        <f>AND(H374&gt;=zakresy_produkcyjne!H$2,H374&lt;=zakresy_produkcyjne!H$3)</f>
        <v>1</v>
      </c>
      <c r="AQ374" s="5" t="b">
        <f>AND(P374&gt;=zakresy_produkcyjne!I$2,P374&lt;=zakresy_produkcyjne!I$3)</f>
        <v>1</v>
      </c>
      <c r="AR374" s="5" t="b">
        <f>AND(Q374&gt;=zakresy_produkcyjne!J$2,Q374&lt;=zakresy_produkcyjne!J$3)</f>
        <v>1</v>
      </c>
      <c r="AS374" s="5" t="b">
        <f>AND(R374&gt;=zakresy_produkcyjne!K$2,R374&lt;=zakresy_produkcyjne!K$3)</f>
        <v>1</v>
      </c>
      <c r="AT374" s="5" t="b">
        <f>AND(S374&gt;=zakresy_produkcyjne!L$2,S374&lt;=zakresy_produkcyjne!L$3)</f>
        <v>1</v>
      </c>
      <c r="AU374" s="5" t="b">
        <f t="shared" si="64"/>
        <v>0</v>
      </c>
      <c r="AV374" s="5" t="b">
        <f t="shared" si="65"/>
        <v>1</v>
      </c>
      <c r="AW374" s="5" t="b">
        <f t="shared" si="66"/>
        <v>0</v>
      </c>
      <c r="AX374" s="5">
        <f>AJ374*zakresy_produkcyjne!B$4+AK374*zakresy_produkcyjne!C$4+AL374*zakresy_produkcyjne!D$4+AM374*zakresy_produkcyjne!E$4+AN374*zakresy_produkcyjne!F$4+AO374*zakresy_produkcyjne!G$4+AP374*zakresy_produkcyjne!H$4+AQ374*zakresy_produkcyjne!I$4+AR374*zakresy_produkcyjne!J$4+AS374*zakresy_produkcyjne!K$4+AT374*zakresy_produkcyjne!L$4</f>
        <v>59</v>
      </c>
      <c r="BK374" s="5">
        <f t="shared" si="67"/>
        <v>0</v>
      </c>
      <c r="BL374" s="5">
        <f t="shared" si="68"/>
        <v>0</v>
      </c>
      <c r="BM374" s="5">
        <f t="shared" si="69"/>
        <v>0</v>
      </c>
      <c r="BN374" s="5">
        <f t="shared" si="70"/>
        <v>0</v>
      </c>
      <c r="BO374" s="5">
        <f t="shared" si="71"/>
        <v>36</v>
      </c>
      <c r="BP374" s="5">
        <f t="shared" si="72"/>
        <v>0</v>
      </c>
      <c r="BQ374" s="5" t="b">
        <f>IF(T374&lt;&gt;"",POWER((#REF!*R374+#REF!)-T374,2))</f>
        <v>0</v>
      </c>
    </row>
    <row r="375" spans="1:69" ht="13.9" customHeight="1" x14ac:dyDescent="0.2">
      <c r="A375" s="153">
        <v>3.3</v>
      </c>
      <c r="B375" s="153">
        <v>2.5</v>
      </c>
      <c r="C375" s="153">
        <f t="shared" si="73"/>
        <v>4.1366666666666667</v>
      </c>
      <c r="D375" s="153">
        <v>0.21</v>
      </c>
      <c r="E375" s="153">
        <v>0.06</v>
      </c>
      <c r="F375" s="153">
        <v>1.6</v>
      </c>
      <c r="G375" s="153">
        <v>1.6</v>
      </c>
      <c r="H375" s="153">
        <v>0</v>
      </c>
      <c r="I375" s="153">
        <v>8.0000000000000002E-3</v>
      </c>
      <c r="J375" s="153">
        <v>0.01</v>
      </c>
      <c r="K375" s="153">
        <v>0</v>
      </c>
      <c r="L375" s="153">
        <v>0</v>
      </c>
      <c r="M375" s="153">
        <v>0</v>
      </c>
      <c r="N375" s="153">
        <v>0</v>
      </c>
      <c r="O375" s="153">
        <v>0</v>
      </c>
      <c r="P375" s="153">
        <v>950</v>
      </c>
      <c r="Q375" s="153">
        <v>120</v>
      </c>
      <c r="R375" s="153">
        <v>375</v>
      </c>
      <c r="S375" s="153">
        <v>180</v>
      </c>
      <c r="T375" s="153"/>
      <c r="U375" s="153"/>
      <c r="V375" s="153"/>
      <c r="W375" s="153"/>
      <c r="X375" s="153"/>
      <c r="Y375" s="153">
        <v>46</v>
      </c>
      <c r="Z375" s="153">
        <v>40</v>
      </c>
      <c r="AA375" s="153"/>
      <c r="AB375" s="153"/>
      <c r="AC375" s="153"/>
      <c r="AD375" s="153"/>
      <c r="AE375" s="153"/>
      <c r="AF375" s="153"/>
      <c r="AG375" s="5" t="b">
        <f t="shared" si="62"/>
        <v>0</v>
      </c>
      <c r="AH375" s="5">
        <v>25</v>
      </c>
      <c r="AI375" s="5">
        <f t="shared" si="63"/>
        <v>1</v>
      </c>
      <c r="AJ375" s="5" t="b">
        <f>AND(A375&gt;=zakresy_produkcyjne!B$2,A375&lt;=zakresy_produkcyjne!B$3)</f>
        <v>1</v>
      </c>
      <c r="AK375" s="5" t="b">
        <f>AND(B375&gt;=zakresy_produkcyjne!C$2,B375&lt;=zakresy_produkcyjne!C$3)</f>
        <v>1</v>
      </c>
      <c r="AL375" s="5" t="b">
        <f>AND(D375&gt;=zakresy_produkcyjne!D$2,D375&lt;=zakresy_produkcyjne!D$3)</f>
        <v>1</v>
      </c>
      <c r="AM375" s="5" t="b">
        <f>AND(E375&gt;=zakresy_produkcyjne!E$2,E375&lt;=zakresy_produkcyjne!E$3)</f>
        <v>1</v>
      </c>
      <c r="AN375" s="5" t="b">
        <f>AND(F375&gt;=zakresy_produkcyjne!F$2,F375&lt;=zakresy_produkcyjne!F$3)</f>
        <v>0</v>
      </c>
      <c r="AO375" s="5" t="b">
        <f>AND(G375&gt;=zakresy_produkcyjne!G$2,G375&lt;=zakresy_produkcyjne!G$3)</f>
        <v>1</v>
      </c>
      <c r="AP375" s="5" t="b">
        <f>AND(H375&gt;=zakresy_produkcyjne!H$2,H375&lt;=zakresy_produkcyjne!H$3)</f>
        <v>1</v>
      </c>
      <c r="AQ375" s="5" t="b">
        <f>AND(P375&gt;=zakresy_produkcyjne!I$2,P375&lt;=zakresy_produkcyjne!I$3)</f>
        <v>1</v>
      </c>
      <c r="AR375" s="5" t="b">
        <f>AND(Q375&gt;=zakresy_produkcyjne!J$2,Q375&lt;=zakresy_produkcyjne!J$3)</f>
        <v>1</v>
      </c>
      <c r="AS375" s="5" t="b">
        <f>AND(R375&gt;=zakresy_produkcyjne!K$2,R375&lt;=zakresy_produkcyjne!K$3)</f>
        <v>1</v>
      </c>
      <c r="AT375" s="5" t="b">
        <f>AND(S375&gt;=zakresy_produkcyjne!L$2,S375&lt;=zakresy_produkcyjne!L$3)</f>
        <v>1</v>
      </c>
      <c r="AU375" s="5" t="b">
        <f t="shared" si="64"/>
        <v>0</v>
      </c>
      <c r="AV375" s="5" t="b">
        <f t="shared" si="65"/>
        <v>1</v>
      </c>
      <c r="AW375" s="5" t="b">
        <f t="shared" si="66"/>
        <v>0</v>
      </c>
      <c r="AX375" s="5">
        <f>AJ375*zakresy_produkcyjne!B$4+AK375*zakresy_produkcyjne!C$4+AL375*zakresy_produkcyjne!D$4+AM375*zakresy_produkcyjne!E$4+AN375*zakresy_produkcyjne!F$4+AO375*zakresy_produkcyjne!G$4+AP375*zakresy_produkcyjne!H$4+AQ375*zakresy_produkcyjne!I$4+AR375*zakresy_produkcyjne!J$4+AS375*zakresy_produkcyjne!K$4+AT375*zakresy_produkcyjne!L$4</f>
        <v>59</v>
      </c>
      <c r="BK375" s="5">
        <f t="shared" si="67"/>
        <v>0</v>
      </c>
      <c r="BL375" s="5">
        <f t="shared" si="68"/>
        <v>0</v>
      </c>
      <c r="BM375" s="5">
        <f t="shared" si="69"/>
        <v>0</v>
      </c>
      <c r="BN375" s="5">
        <f t="shared" si="70"/>
        <v>0</v>
      </c>
      <c r="BO375" s="5">
        <f t="shared" si="71"/>
        <v>46</v>
      </c>
      <c r="BP375" s="5">
        <f t="shared" si="72"/>
        <v>0</v>
      </c>
      <c r="BQ375" s="5" t="b">
        <f>IF(T375&lt;&gt;"",POWER((#REF!*R375+#REF!)-T375,2))</f>
        <v>0</v>
      </c>
    </row>
    <row r="376" spans="1:69" ht="13.9" customHeight="1" x14ac:dyDescent="0.2">
      <c r="A376" s="153">
        <v>3.3</v>
      </c>
      <c r="B376" s="153">
        <v>2.5</v>
      </c>
      <c r="C376" s="153">
        <f t="shared" si="73"/>
        <v>4.1366666666666667</v>
      </c>
      <c r="D376" s="153">
        <v>0.21</v>
      </c>
      <c r="E376" s="153">
        <v>0.06</v>
      </c>
      <c r="F376" s="153">
        <v>1.6</v>
      </c>
      <c r="G376" s="153">
        <v>1.6</v>
      </c>
      <c r="H376" s="153">
        <v>0</v>
      </c>
      <c r="I376" s="153">
        <v>8.0000000000000002E-3</v>
      </c>
      <c r="J376" s="153">
        <v>0.01</v>
      </c>
      <c r="K376" s="153">
        <v>0</v>
      </c>
      <c r="L376" s="153">
        <v>0</v>
      </c>
      <c r="M376" s="153">
        <v>0</v>
      </c>
      <c r="N376" s="153">
        <v>0</v>
      </c>
      <c r="O376" s="153">
        <v>0</v>
      </c>
      <c r="P376" s="153">
        <v>950</v>
      </c>
      <c r="Q376" s="153">
        <v>120</v>
      </c>
      <c r="R376" s="153">
        <v>375</v>
      </c>
      <c r="S376" s="153">
        <v>240</v>
      </c>
      <c r="T376" s="153"/>
      <c r="U376" s="153"/>
      <c r="V376" s="153"/>
      <c r="W376" s="153"/>
      <c r="X376" s="153"/>
      <c r="Y376" s="153">
        <v>52</v>
      </c>
      <c r="Z376" s="153">
        <v>40</v>
      </c>
      <c r="AA376" s="153"/>
      <c r="AB376" s="153"/>
      <c r="AC376" s="153"/>
      <c r="AD376" s="153"/>
      <c r="AE376" s="153"/>
      <c r="AF376" s="153"/>
      <c r="AG376" s="5" t="b">
        <f t="shared" si="62"/>
        <v>0</v>
      </c>
      <c r="AH376" s="5">
        <v>25</v>
      </c>
      <c r="AI376" s="5">
        <f t="shared" si="63"/>
        <v>1</v>
      </c>
      <c r="AJ376" s="5" t="b">
        <f>AND(A376&gt;=zakresy_produkcyjne!B$2,A376&lt;=zakresy_produkcyjne!B$3)</f>
        <v>1</v>
      </c>
      <c r="AK376" s="5" t="b">
        <f>AND(B376&gt;=zakresy_produkcyjne!C$2,B376&lt;=zakresy_produkcyjne!C$3)</f>
        <v>1</v>
      </c>
      <c r="AL376" s="5" t="b">
        <f>AND(D376&gt;=zakresy_produkcyjne!D$2,D376&lt;=zakresy_produkcyjne!D$3)</f>
        <v>1</v>
      </c>
      <c r="AM376" s="5" t="b">
        <f>AND(E376&gt;=zakresy_produkcyjne!E$2,E376&lt;=zakresy_produkcyjne!E$3)</f>
        <v>1</v>
      </c>
      <c r="AN376" s="5" t="b">
        <f>AND(F376&gt;=zakresy_produkcyjne!F$2,F376&lt;=zakresy_produkcyjne!F$3)</f>
        <v>0</v>
      </c>
      <c r="AO376" s="5" t="b">
        <f>AND(G376&gt;=zakresy_produkcyjne!G$2,G376&lt;=zakresy_produkcyjne!G$3)</f>
        <v>1</v>
      </c>
      <c r="AP376" s="5" t="b">
        <f>AND(H376&gt;=zakresy_produkcyjne!H$2,H376&lt;=zakresy_produkcyjne!H$3)</f>
        <v>1</v>
      </c>
      <c r="AQ376" s="5" t="b">
        <f>AND(P376&gt;=zakresy_produkcyjne!I$2,P376&lt;=zakresy_produkcyjne!I$3)</f>
        <v>1</v>
      </c>
      <c r="AR376" s="5" t="b">
        <f>AND(Q376&gt;=zakresy_produkcyjne!J$2,Q376&lt;=zakresy_produkcyjne!J$3)</f>
        <v>1</v>
      </c>
      <c r="AS376" s="5" t="b">
        <f>AND(R376&gt;=zakresy_produkcyjne!K$2,R376&lt;=zakresy_produkcyjne!K$3)</f>
        <v>1</v>
      </c>
      <c r="AT376" s="5" t="b">
        <f>AND(S376&gt;=zakresy_produkcyjne!L$2,S376&lt;=zakresy_produkcyjne!L$3)</f>
        <v>0</v>
      </c>
      <c r="AU376" s="5" t="b">
        <f t="shared" si="64"/>
        <v>0</v>
      </c>
      <c r="AV376" s="5" t="b">
        <f t="shared" si="65"/>
        <v>0</v>
      </c>
      <c r="AW376" s="5" t="b">
        <f t="shared" si="66"/>
        <v>0</v>
      </c>
      <c r="AX376" s="5">
        <f>AJ376*zakresy_produkcyjne!B$4+AK376*zakresy_produkcyjne!C$4+AL376*zakresy_produkcyjne!D$4+AM376*zakresy_produkcyjne!E$4+AN376*zakresy_produkcyjne!F$4+AO376*zakresy_produkcyjne!G$4+AP376*zakresy_produkcyjne!H$4+AQ376*zakresy_produkcyjne!I$4+AR376*zakresy_produkcyjne!J$4+AS376*zakresy_produkcyjne!K$4+AT376*zakresy_produkcyjne!L$4</f>
        <v>49</v>
      </c>
      <c r="BK376" s="5">
        <f t="shared" si="67"/>
        <v>0</v>
      </c>
      <c r="BL376" s="5">
        <f t="shared" si="68"/>
        <v>0</v>
      </c>
      <c r="BM376" s="5">
        <f t="shared" si="69"/>
        <v>0</v>
      </c>
      <c r="BN376" s="5">
        <f t="shared" si="70"/>
        <v>0</v>
      </c>
      <c r="BO376" s="5">
        <f t="shared" si="71"/>
        <v>52</v>
      </c>
      <c r="BP376" s="5">
        <f t="shared" si="72"/>
        <v>0</v>
      </c>
      <c r="BQ376" s="5" t="b">
        <f>IF(T376&lt;&gt;"",POWER((#REF!*R376+#REF!)-T376,2))</f>
        <v>0</v>
      </c>
    </row>
    <row r="377" spans="1:69" ht="13.9" customHeight="1" x14ac:dyDescent="0.2">
      <c r="A377" s="153">
        <v>3.3</v>
      </c>
      <c r="B377" s="153">
        <v>2.5</v>
      </c>
      <c r="C377" s="153">
        <f t="shared" si="73"/>
        <v>4.1366666666666667</v>
      </c>
      <c r="D377" s="153">
        <v>0.21</v>
      </c>
      <c r="E377" s="153">
        <v>0.06</v>
      </c>
      <c r="F377" s="153">
        <v>1.6</v>
      </c>
      <c r="G377" s="153">
        <v>1.6</v>
      </c>
      <c r="H377" s="153">
        <v>0</v>
      </c>
      <c r="I377" s="153">
        <v>8.0000000000000002E-3</v>
      </c>
      <c r="J377" s="153">
        <v>0.01</v>
      </c>
      <c r="K377" s="153">
        <v>0</v>
      </c>
      <c r="L377" s="153">
        <v>0</v>
      </c>
      <c r="M377" s="153">
        <v>0</v>
      </c>
      <c r="N377" s="153">
        <v>0</v>
      </c>
      <c r="O377" s="153">
        <v>0</v>
      </c>
      <c r="P377" s="153">
        <v>950</v>
      </c>
      <c r="Q377" s="153">
        <v>120</v>
      </c>
      <c r="R377" s="153">
        <v>375</v>
      </c>
      <c r="S377" s="153">
        <v>300</v>
      </c>
      <c r="T377" s="153"/>
      <c r="U377" s="153"/>
      <c r="V377" s="153"/>
      <c r="W377" s="153"/>
      <c r="X377" s="153"/>
      <c r="Y377" s="153">
        <v>53</v>
      </c>
      <c r="Z377" s="153">
        <v>40</v>
      </c>
      <c r="AA377" s="153"/>
      <c r="AB377" s="153"/>
      <c r="AC377" s="153"/>
      <c r="AD377" s="153"/>
      <c r="AE377" s="153"/>
      <c r="AF377" s="153"/>
      <c r="AG377" s="5" t="b">
        <f t="shared" si="62"/>
        <v>0</v>
      </c>
      <c r="AH377" s="5">
        <v>25</v>
      </c>
      <c r="AI377" s="5">
        <f t="shared" si="63"/>
        <v>1</v>
      </c>
      <c r="AJ377" s="5" t="b">
        <f>AND(A377&gt;=zakresy_produkcyjne!B$2,A377&lt;=zakresy_produkcyjne!B$3)</f>
        <v>1</v>
      </c>
      <c r="AK377" s="5" t="b">
        <f>AND(B377&gt;=zakresy_produkcyjne!C$2,B377&lt;=zakresy_produkcyjne!C$3)</f>
        <v>1</v>
      </c>
      <c r="AL377" s="5" t="b">
        <f>AND(D377&gt;=zakresy_produkcyjne!D$2,D377&lt;=zakresy_produkcyjne!D$3)</f>
        <v>1</v>
      </c>
      <c r="AM377" s="5" t="b">
        <f>AND(E377&gt;=zakresy_produkcyjne!E$2,E377&lt;=zakresy_produkcyjne!E$3)</f>
        <v>1</v>
      </c>
      <c r="AN377" s="5" t="b">
        <f>AND(F377&gt;=zakresy_produkcyjne!F$2,F377&lt;=zakresy_produkcyjne!F$3)</f>
        <v>0</v>
      </c>
      <c r="AO377" s="5" t="b">
        <f>AND(G377&gt;=zakresy_produkcyjne!G$2,G377&lt;=zakresy_produkcyjne!G$3)</f>
        <v>1</v>
      </c>
      <c r="AP377" s="5" t="b">
        <f>AND(H377&gt;=zakresy_produkcyjne!H$2,H377&lt;=zakresy_produkcyjne!H$3)</f>
        <v>1</v>
      </c>
      <c r="AQ377" s="5" t="b">
        <f>AND(P377&gt;=zakresy_produkcyjne!I$2,P377&lt;=zakresy_produkcyjne!I$3)</f>
        <v>1</v>
      </c>
      <c r="AR377" s="5" t="b">
        <f>AND(Q377&gt;=zakresy_produkcyjne!J$2,Q377&lt;=zakresy_produkcyjne!J$3)</f>
        <v>1</v>
      </c>
      <c r="AS377" s="5" t="b">
        <f>AND(R377&gt;=zakresy_produkcyjne!K$2,R377&lt;=zakresy_produkcyjne!K$3)</f>
        <v>1</v>
      </c>
      <c r="AT377" s="5" t="b">
        <f>AND(S377&gt;=zakresy_produkcyjne!L$2,S377&lt;=zakresy_produkcyjne!L$3)</f>
        <v>0</v>
      </c>
      <c r="AU377" s="5" t="b">
        <f t="shared" si="64"/>
        <v>0</v>
      </c>
      <c r="AV377" s="5" t="b">
        <f t="shared" si="65"/>
        <v>0</v>
      </c>
      <c r="AW377" s="5" t="b">
        <f t="shared" si="66"/>
        <v>0</v>
      </c>
      <c r="AX377" s="5">
        <f>AJ377*zakresy_produkcyjne!B$4+AK377*zakresy_produkcyjne!C$4+AL377*zakresy_produkcyjne!D$4+AM377*zakresy_produkcyjne!E$4+AN377*zakresy_produkcyjne!F$4+AO377*zakresy_produkcyjne!G$4+AP377*zakresy_produkcyjne!H$4+AQ377*zakresy_produkcyjne!I$4+AR377*zakresy_produkcyjne!J$4+AS377*zakresy_produkcyjne!K$4+AT377*zakresy_produkcyjne!L$4</f>
        <v>49</v>
      </c>
      <c r="BK377" s="5">
        <f t="shared" si="67"/>
        <v>0</v>
      </c>
      <c r="BL377" s="5">
        <f t="shared" si="68"/>
        <v>0</v>
      </c>
      <c r="BM377" s="5">
        <f t="shared" si="69"/>
        <v>0</v>
      </c>
      <c r="BN377" s="5">
        <f t="shared" si="70"/>
        <v>0</v>
      </c>
      <c r="BO377" s="5">
        <f t="shared" si="71"/>
        <v>53</v>
      </c>
      <c r="BP377" s="5">
        <f t="shared" si="72"/>
        <v>0</v>
      </c>
      <c r="BQ377" s="5" t="b">
        <f>IF(T377&lt;&gt;"",POWER((#REF!*R377+#REF!)-T377,2))</f>
        <v>0</v>
      </c>
    </row>
    <row r="378" spans="1:69" ht="13.9" customHeight="1" x14ac:dyDescent="0.2">
      <c r="A378" s="153">
        <v>3.3</v>
      </c>
      <c r="B378" s="153">
        <v>2.5</v>
      </c>
      <c r="C378" s="153">
        <f t="shared" si="73"/>
        <v>4.1366666666666667</v>
      </c>
      <c r="D378" s="153">
        <v>0.21</v>
      </c>
      <c r="E378" s="153">
        <v>0.06</v>
      </c>
      <c r="F378" s="153">
        <v>1.6</v>
      </c>
      <c r="G378" s="153">
        <v>1.6</v>
      </c>
      <c r="H378" s="153">
        <v>0</v>
      </c>
      <c r="I378" s="153">
        <v>8.0000000000000002E-3</v>
      </c>
      <c r="J378" s="153">
        <v>0.01</v>
      </c>
      <c r="K378" s="153">
        <v>0</v>
      </c>
      <c r="L378" s="153">
        <v>0</v>
      </c>
      <c r="M378" s="153">
        <v>0</v>
      </c>
      <c r="N378" s="153">
        <v>0</v>
      </c>
      <c r="O378" s="153">
        <v>0</v>
      </c>
      <c r="P378" s="153">
        <v>950</v>
      </c>
      <c r="Q378" s="153">
        <v>120</v>
      </c>
      <c r="R378" s="153">
        <v>375</v>
      </c>
      <c r="S378" s="153">
        <v>360</v>
      </c>
      <c r="T378" s="153"/>
      <c r="U378" s="153"/>
      <c r="V378" s="153"/>
      <c r="W378" s="153"/>
      <c r="X378" s="153"/>
      <c r="Y378" s="153">
        <v>53</v>
      </c>
      <c r="Z378" s="153">
        <v>40</v>
      </c>
      <c r="AA378" s="153"/>
      <c r="AB378" s="153"/>
      <c r="AC378" s="153"/>
      <c r="AD378" s="153"/>
      <c r="AE378" s="153"/>
      <c r="AF378" s="153"/>
      <c r="AG378" s="5" t="b">
        <f t="shared" si="62"/>
        <v>0</v>
      </c>
      <c r="AH378" s="5">
        <v>25</v>
      </c>
      <c r="AI378" s="5">
        <f t="shared" si="63"/>
        <v>1</v>
      </c>
      <c r="AJ378" s="5" t="b">
        <f>AND(A378&gt;=zakresy_produkcyjne!B$2,A378&lt;=zakresy_produkcyjne!B$3)</f>
        <v>1</v>
      </c>
      <c r="AK378" s="5" t="b">
        <f>AND(B378&gt;=zakresy_produkcyjne!C$2,B378&lt;=zakresy_produkcyjne!C$3)</f>
        <v>1</v>
      </c>
      <c r="AL378" s="5" t="b">
        <f>AND(D378&gt;=zakresy_produkcyjne!D$2,D378&lt;=zakresy_produkcyjne!D$3)</f>
        <v>1</v>
      </c>
      <c r="AM378" s="5" t="b">
        <f>AND(E378&gt;=zakresy_produkcyjne!E$2,E378&lt;=zakresy_produkcyjne!E$3)</f>
        <v>1</v>
      </c>
      <c r="AN378" s="5" t="b">
        <f>AND(F378&gt;=zakresy_produkcyjne!F$2,F378&lt;=zakresy_produkcyjne!F$3)</f>
        <v>0</v>
      </c>
      <c r="AO378" s="5" t="b">
        <f>AND(G378&gt;=zakresy_produkcyjne!G$2,G378&lt;=zakresy_produkcyjne!G$3)</f>
        <v>1</v>
      </c>
      <c r="AP378" s="5" t="b">
        <f>AND(H378&gt;=zakresy_produkcyjne!H$2,H378&lt;=zakresy_produkcyjne!H$3)</f>
        <v>1</v>
      </c>
      <c r="AQ378" s="5" t="b">
        <f>AND(P378&gt;=zakresy_produkcyjne!I$2,P378&lt;=zakresy_produkcyjne!I$3)</f>
        <v>1</v>
      </c>
      <c r="AR378" s="5" t="b">
        <f>AND(Q378&gt;=zakresy_produkcyjne!J$2,Q378&lt;=zakresy_produkcyjne!J$3)</f>
        <v>1</v>
      </c>
      <c r="AS378" s="5" t="b">
        <f>AND(R378&gt;=zakresy_produkcyjne!K$2,R378&lt;=zakresy_produkcyjne!K$3)</f>
        <v>1</v>
      </c>
      <c r="AT378" s="5" t="b">
        <f>AND(S378&gt;=zakresy_produkcyjne!L$2,S378&lt;=zakresy_produkcyjne!L$3)</f>
        <v>0</v>
      </c>
      <c r="AU378" s="5" t="b">
        <f t="shared" si="64"/>
        <v>0</v>
      </c>
      <c r="AV378" s="5" t="b">
        <f t="shared" si="65"/>
        <v>0</v>
      </c>
      <c r="AW378" s="5" t="b">
        <f t="shared" si="66"/>
        <v>0</v>
      </c>
      <c r="AX378" s="5">
        <f>AJ378*zakresy_produkcyjne!B$4+AK378*zakresy_produkcyjne!C$4+AL378*zakresy_produkcyjne!D$4+AM378*zakresy_produkcyjne!E$4+AN378*zakresy_produkcyjne!F$4+AO378*zakresy_produkcyjne!G$4+AP378*zakresy_produkcyjne!H$4+AQ378*zakresy_produkcyjne!I$4+AR378*zakresy_produkcyjne!J$4+AS378*zakresy_produkcyjne!K$4+AT378*zakresy_produkcyjne!L$4</f>
        <v>49</v>
      </c>
      <c r="BK378" s="5">
        <f t="shared" si="67"/>
        <v>0</v>
      </c>
      <c r="BL378" s="5">
        <f t="shared" si="68"/>
        <v>0</v>
      </c>
      <c r="BM378" s="5">
        <f t="shared" si="69"/>
        <v>0</v>
      </c>
      <c r="BN378" s="5">
        <f t="shared" si="70"/>
        <v>0</v>
      </c>
      <c r="BO378" s="5">
        <f t="shared" si="71"/>
        <v>53</v>
      </c>
      <c r="BP378" s="5">
        <f t="shared" si="72"/>
        <v>0</v>
      </c>
      <c r="BQ378" s="5" t="b">
        <f>IF(T378&lt;&gt;"",POWER((#REF!*R378+#REF!)-T378,2))</f>
        <v>0</v>
      </c>
    </row>
    <row r="379" spans="1:69" ht="13.9" customHeight="1" x14ac:dyDescent="0.2">
      <c r="A379" s="153">
        <v>3.3</v>
      </c>
      <c r="B379" s="153">
        <v>2.5</v>
      </c>
      <c r="C379" s="153">
        <f t="shared" si="73"/>
        <v>4.1366666666666667</v>
      </c>
      <c r="D379" s="153">
        <v>0.21</v>
      </c>
      <c r="E379" s="153">
        <v>0.06</v>
      </c>
      <c r="F379" s="153">
        <v>1.6</v>
      </c>
      <c r="G379" s="153">
        <v>1.6</v>
      </c>
      <c r="H379" s="153">
        <v>0</v>
      </c>
      <c r="I379" s="153">
        <v>8.0000000000000002E-3</v>
      </c>
      <c r="J379" s="153">
        <v>0.01</v>
      </c>
      <c r="K379" s="153">
        <v>0</v>
      </c>
      <c r="L379" s="153">
        <v>0</v>
      </c>
      <c r="M379" s="153">
        <v>0</v>
      </c>
      <c r="N379" s="153">
        <v>0</v>
      </c>
      <c r="O379" s="153">
        <v>0</v>
      </c>
      <c r="P379" s="153">
        <v>950</v>
      </c>
      <c r="Q379" s="153">
        <v>120</v>
      </c>
      <c r="R379" s="153">
        <v>400</v>
      </c>
      <c r="S379" s="153">
        <v>30</v>
      </c>
      <c r="T379" s="153"/>
      <c r="U379" s="153"/>
      <c r="V379" s="153"/>
      <c r="W379" s="153"/>
      <c r="X379" s="153"/>
      <c r="Y379" s="153">
        <v>8.5</v>
      </c>
      <c r="Z379" s="153">
        <v>40</v>
      </c>
      <c r="AA379" s="153"/>
      <c r="AB379" s="153"/>
      <c r="AC379" s="153"/>
      <c r="AD379" s="153"/>
      <c r="AE379" s="153"/>
      <c r="AF379" s="153"/>
      <c r="AG379" s="5" t="b">
        <f t="shared" si="62"/>
        <v>0</v>
      </c>
      <c r="AH379" s="5">
        <v>25</v>
      </c>
      <c r="AI379" s="5">
        <f t="shared" si="63"/>
        <v>1</v>
      </c>
      <c r="AJ379" s="5" t="b">
        <f>AND(A379&gt;=zakresy_produkcyjne!B$2,A379&lt;=zakresy_produkcyjne!B$3)</f>
        <v>1</v>
      </c>
      <c r="AK379" s="5" t="b">
        <f>AND(B379&gt;=zakresy_produkcyjne!C$2,B379&lt;=zakresy_produkcyjne!C$3)</f>
        <v>1</v>
      </c>
      <c r="AL379" s="5" t="b">
        <f>AND(D379&gt;=zakresy_produkcyjne!D$2,D379&lt;=zakresy_produkcyjne!D$3)</f>
        <v>1</v>
      </c>
      <c r="AM379" s="5" t="b">
        <f>AND(E379&gt;=zakresy_produkcyjne!E$2,E379&lt;=zakresy_produkcyjne!E$3)</f>
        <v>1</v>
      </c>
      <c r="AN379" s="5" t="b">
        <f>AND(F379&gt;=zakresy_produkcyjne!F$2,F379&lt;=zakresy_produkcyjne!F$3)</f>
        <v>0</v>
      </c>
      <c r="AO379" s="5" t="b">
        <f>AND(G379&gt;=zakresy_produkcyjne!G$2,G379&lt;=zakresy_produkcyjne!G$3)</f>
        <v>1</v>
      </c>
      <c r="AP379" s="5" t="b">
        <f>AND(H379&gt;=zakresy_produkcyjne!H$2,H379&lt;=zakresy_produkcyjne!H$3)</f>
        <v>1</v>
      </c>
      <c r="AQ379" s="5" t="b">
        <f>AND(P379&gt;=zakresy_produkcyjne!I$2,P379&lt;=zakresy_produkcyjne!I$3)</f>
        <v>1</v>
      </c>
      <c r="AR379" s="5" t="b">
        <f>AND(Q379&gt;=zakresy_produkcyjne!J$2,Q379&lt;=zakresy_produkcyjne!J$3)</f>
        <v>1</v>
      </c>
      <c r="AS379" s="5" t="b">
        <f>AND(R379&gt;=zakresy_produkcyjne!K$2,R379&lt;=zakresy_produkcyjne!K$3)</f>
        <v>1</v>
      </c>
      <c r="AT379" s="5" t="b">
        <f>AND(S379&gt;=zakresy_produkcyjne!L$2,S379&lt;=zakresy_produkcyjne!L$3)</f>
        <v>1</v>
      </c>
      <c r="AU379" s="5" t="b">
        <f t="shared" si="64"/>
        <v>0</v>
      </c>
      <c r="AV379" s="5" t="b">
        <f t="shared" si="65"/>
        <v>1</v>
      </c>
      <c r="AW379" s="5" t="b">
        <f t="shared" si="66"/>
        <v>0</v>
      </c>
      <c r="AX379" s="5">
        <f>AJ379*zakresy_produkcyjne!B$4+AK379*zakresy_produkcyjne!C$4+AL379*zakresy_produkcyjne!D$4+AM379*zakresy_produkcyjne!E$4+AN379*zakresy_produkcyjne!F$4+AO379*zakresy_produkcyjne!G$4+AP379*zakresy_produkcyjne!H$4+AQ379*zakresy_produkcyjne!I$4+AR379*zakresy_produkcyjne!J$4+AS379*zakresy_produkcyjne!K$4+AT379*zakresy_produkcyjne!L$4</f>
        <v>59</v>
      </c>
      <c r="BK379" s="5">
        <f t="shared" si="67"/>
        <v>0</v>
      </c>
      <c r="BL379" s="5">
        <f t="shared" si="68"/>
        <v>0</v>
      </c>
      <c r="BM379" s="5">
        <f t="shared" si="69"/>
        <v>0</v>
      </c>
      <c r="BN379" s="5">
        <f t="shared" si="70"/>
        <v>0</v>
      </c>
      <c r="BO379" s="5">
        <f t="shared" si="71"/>
        <v>8.5</v>
      </c>
      <c r="BP379" s="5">
        <f t="shared" si="72"/>
        <v>0</v>
      </c>
      <c r="BQ379" s="5" t="b">
        <f>IF(T379&lt;&gt;"",POWER((#REF!*R379+#REF!)-T379,2))</f>
        <v>0</v>
      </c>
    </row>
    <row r="380" spans="1:69" ht="13.9" customHeight="1" x14ac:dyDescent="0.2">
      <c r="A380" s="153">
        <v>3.3</v>
      </c>
      <c r="B380" s="153">
        <v>2.5</v>
      </c>
      <c r="C380" s="153">
        <f t="shared" si="73"/>
        <v>4.1366666666666667</v>
      </c>
      <c r="D380" s="153">
        <v>0.21</v>
      </c>
      <c r="E380" s="153">
        <v>0.06</v>
      </c>
      <c r="F380" s="153">
        <v>1.6</v>
      </c>
      <c r="G380" s="153">
        <v>1.6</v>
      </c>
      <c r="H380" s="153">
        <v>0</v>
      </c>
      <c r="I380" s="153">
        <v>8.0000000000000002E-3</v>
      </c>
      <c r="J380" s="153">
        <v>0.01</v>
      </c>
      <c r="K380" s="153">
        <v>0</v>
      </c>
      <c r="L380" s="153">
        <v>0</v>
      </c>
      <c r="M380" s="153">
        <v>0</v>
      </c>
      <c r="N380" s="153">
        <v>0</v>
      </c>
      <c r="O380" s="153">
        <v>0</v>
      </c>
      <c r="P380" s="153">
        <v>950</v>
      </c>
      <c r="Q380" s="153">
        <v>120</v>
      </c>
      <c r="R380" s="153">
        <v>400</v>
      </c>
      <c r="S380" s="153">
        <v>60</v>
      </c>
      <c r="T380" s="153"/>
      <c r="U380" s="153"/>
      <c r="V380" s="153"/>
      <c r="W380" s="153"/>
      <c r="X380" s="153"/>
      <c r="Y380" s="153">
        <v>22</v>
      </c>
      <c r="Z380" s="153">
        <v>40</v>
      </c>
      <c r="AA380" s="153"/>
      <c r="AB380" s="153"/>
      <c r="AC380" s="153"/>
      <c r="AD380" s="153"/>
      <c r="AE380" s="153"/>
      <c r="AF380" s="153"/>
      <c r="AG380" s="5" t="b">
        <f t="shared" si="62"/>
        <v>0</v>
      </c>
      <c r="AH380" s="5">
        <v>25</v>
      </c>
      <c r="AI380" s="5">
        <f t="shared" si="63"/>
        <v>1</v>
      </c>
      <c r="AJ380" s="5" t="b">
        <f>AND(A380&gt;=zakresy_produkcyjne!B$2,A380&lt;=zakresy_produkcyjne!B$3)</f>
        <v>1</v>
      </c>
      <c r="AK380" s="5" t="b">
        <f>AND(B380&gt;=zakresy_produkcyjne!C$2,B380&lt;=zakresy_produkcyjne!C$3)</f>
        <v>1</v>
      </c>
      <c r="AL380" s="5" t="b">
        <f>AND(D380&gt;=zakresy_produkcyjne!D$2,D380&lt;=zakresy_produkcyjne!D$3)</f>
        <v>1</v>
      </c>
      <c r="AM380" s="5" t="b">
        <f>AND(E380&gt;=zakresy_produkcyjne!E$2,E380&lt;=zakresy_produkcyjne!E$3)</f>
        <v>1</v>
      </c>
      <c r="AN380" s="5" t="b">
        <f>AND(F380&gt;=zakresy_produkcyjne!F$2,F380&lt;=zakresy_produkcyjne!F$3)</f>
        <v>0</v>
      </c>
      <c r="AO380" s="5" t="b">
        <f>AND(G380&gt;=zakresy_produkcyjne!G$2,G380&lt;=zakresy_produkcyjne!G$3)</f>
        <v>1</v>
      </c>
      <c r="AP380" s="5" t="b">
        <f>AND(H380&gt;=zakresy_produkcyjne!H$2,H380&lt;=zakresy_produkcyjne!H$3)</f>
        <v>1</v>
      </c>
      <c r="AQ380" s="5" t="b">
        <f>AND(P380&gt;=zakresy_produkcyjne!I$2,P380&lt;=zakresy_produkcyjne!I$3)</f>
        <v>1</v>
      </c>
      <c r="AR380" s="5" t="b">
        <f>AND(Q380&gt;=zakresy_produkcyjne!J$2,Q380&lt;=zakresy_produkcyjne!J$3)</f>
        <v>1</v>
      </c>
      <c r="AS380" s="5" t="b">
        <f>AND(R380&gt;=zakresy_produkcyjne!K$2,R380&lt;=zakresy_produkcyjne!K$3)</f>
        <v>1</v>
      </c>
      <c r="AT380" s="5" t="b">
        <f>AND(S380&gt;=zakresy_produkcyjne!L$2,S380&lt;=zakresy_produkcyjne!L$3)</f>
        <v>1</v>
      </c>
      <c r="AU380" s="5" t="b">
        <f t="shared" si="64"/>
        <v>0</v>
      </c>
      <c r="AV380" s="5" t="b">
        <f t="shared" si="65"/>
        <v>1</v>
      </c>
      <c r="AW380" s="5" t="b">
        <f t="shared" si="66"/>
        <v>0</v>
      </c>
      <c r="AX380" s="5">
        <f>AJ380*zakresy_produkcyjne!B$4+AK380*zakresy_produkcyjne!C$4+AL380*zakresy_produkcyjne!D$4+AM380*zakresy_produkcyjne!E$4+AN380*zakresy_produkcyjne!F$4+AO380*zakresy_produkcyjne!G$4+AP380*zakresy_produkcyjne!H$4+AQ380*zakresy_produkcyjne!I$4+AR380*zakresy_produkcyjne!J$4+AS380*zakresy_produkcyjne!K$4+AT380*zakresy_produkcyjne!L$4</f>
        <v>59</v>
      </c>
      <c r="BK380" s="5">
        <f t="shared" si="67"/>
        <v>0</v>
      </c>
      <c r="BL380" s="5">
        <f t="shared" si="68"/>
        <v>0</v>
      </c>
      <c r="BM380" s="5">
        <f t="shared" si="69"/>
        <v>0</v>
      </c>
      <c r="BN380" s="5">
        <f t="shared" si="70"/>
        <v>0</v>
      </c>
      <c r="BO380" s="5">
        <f t="shared" si="71"/>
        <v>22</v>
      </c>
      <c r="BP380" s="5">
        <f t="shared" si="72"/>
        <v>0</v>
      </c>
      <c r="BQ380" s="5" t="b">
        <f>IF(T380&lt;&gt;"",POWER((#REF!*R380+#REF!)-T380,2))</f>
        <v>0</v>
      </c>
    </row>
    <row r="381" spans="1:69" ht="13.9" customHeight="1" x14ac:dyDescent="0.2">
      <c r="A381" s="153">
        <v>3.3</v>
      </c>
      <c r="B381" s="153">
        <v>2.5</v>
      </c>
      <c r="C381" s="153">
        <f t="shared" si="73"/>
        <v>4.1366666666666667</v>
      </c>
      <c r="D381" s="153">
        <v>0.21</v>
      </c>
      <c r="E381" s="153">
        <v>0.06</v>
      </c>
      <c r="F381" s="153">
        <v>1.6</v>
      </c>
      <c r="G381" s="153">
        <v>1.6</v>
      </c>
      <c r="H381" s="153">
        <v>0</v>
      </c>
      <c r="I381" s="153">
        <v>8.0000000000000002E-3</v>
      </c>
      <c r="J381" s="153">
        <v>0.01</v>
      </c>
      <c r="K381" s="153">
        <v>0</v>
      </c>
      <c r="L381" s="153">
        <v>0</v>
      </c>
      <c r="M381" s="153">
        <v>0</v>
      </c>
      <c r="N381" s="153">
        <v>0</v>
      </c>
      <c r="O381" s="153">
        <v>0</v>
      </c>
      <c r="P381" s="153">
        <v>950</v>
      </c>
      <c r="Q381" s="153">
        <v>120</v>
      </c>
      <c r="R381" s="153">
        <v>400</v>
      </c>
      <c r="S381" s="153">
        <v>120</v>
      </c>
      <c r="T381" s="153"/>
      <c r="U381" s="153"/>
      <c r="V381" s="153"/>
      <c r="W381" s="153"/>
      <c r="X381" s="153"/>
      <c r="Y381" s="153">
        <v>36</v>
      </c>
      <c r="Z381" s="153">
        <v>40</v>
      </c>
      <c r="AA381" s="153"/>
      <c r="AB381" s="153"/>
      <c r="AC381" s="153"/>
      <c r="AD381" s="153"/>
      <c r="AE381" s="153"/>
      <c r="AF381" s="153"/>
      <c r="AG381" s="5" t="b">
        <f t="shared" si="62"/>
        <v>0</v>
      </c>
      <c r="AH381" s="5">
        <v>25</v>
      </c>
      <c r="AI381" s="5">
        <f t="shared" si="63"/>
        <v>1</v>
      </c>
      <c r="AJ381" s="5" t="b">
        <f>AND(A381&gt;=zakresy_produkcyjne!B$2,A381&lt;=zakresy_produkcyjne!B$3)</f>
        <v>1</v>
      </c>
      <c r="AK381" s="5" t="b">
        <f>AND(B381&gt;=zakresy_produkcyjne!C$2,B381&lt;=zakresy_produkcyjne!C$3)</f>
        <v>1</v>
      </c>
      <c r="AL381" s="5" t="b">
        <f>AND(D381&gt;=zakresy_produkcyjne!D$2,D381&lt;=zakresy_produkcyjne!D$3)</f>
        <v>1</v>
      </c>
      <c r="AM381" s="5" t="b">
        <f>AND(E381&gt;=zakresy_produkcyjne!E$2,E381&lt;=zakresy_produkcyjne!E$3)</f>
        <v>1</v>
      </c>
      <c r="AN381" s="5" t="b">
        <f>AND(F381&gt;=zakresy_produkcyjne!F$2,F381&lt;=zakresy_produkcyjne!F$3)</f>
        <v>0</v>
      </c>
      <c r="AO381" s="5" t="b">
        <f>AND(G381&gt;=zakresy_produkcyjne!G$2,G381&lt;=zakresy_produkcyjne!G$3)</f>
        <v>1</v>
      </c>
      <c r="AP381" s="5" t="b">
        <f>AND(H381&gt;=zakresy_produkcyjne!H$2,H381&lt;=zakresy_produkcyjne!H$3)</f>
        <v>1</v>
      </c>
      <c r="AQ381" s="5" t="b">
        <f>AND(P381&gt;=zakresy_produkcyjne!I$2,P381&lt;=zakresy_produkcyjne!I$3)</f>
        <v>1</v>
      </c>
      <c r="AR381" s="5" t="b">
        <f>AND(Q381&gt;=zakresy_produkcyjne!J$2,Q381&lt;=zakresy_produkcyjne!J$3)</f>
        <v>1</v>
      </c>
      <c r="AS381" s="5" t="b">
        <f>AND(R381&gt;=zakresy_produkcyjne!K$2,R381&lt;=zakresy_produkcyjne!K$3)</f>
        <v>1</v>
      </c>
      <c r="AT381" s="5" t="b">
        <f>AND(S381&gt;=zakresy_produkcyjne!L$2,S381&lt;=zakresy_produkcyjne!L$3)</f>
        <v>1</v>
      </c>
      <c r="AU381" s="5" t="b">
        <f t="shared" si="64"/>
        <v>0</v>
      </c>
      <c r="AV381" s="5" t="b">
        <f t="shared" si="65"/>
        <v>1</v>
      </c>
      <c r="AW381" s="5" t="b">
        <f t="shared" si="66"/>
        <v>0</v>
      </c>
      <c r="AX381" s="5">
        <f>AJ381*zakresy_produkcyjne!B$4+AK381*zakresy_produkcyjne!C$4+AL381*zakresy_produkcyjne!D$4+AM381*zakresy_produkcyjne!E$4+AN381*zakresy_produkcyjne!F$4+AO381*zakresy_produkcyjne!G$4+AP381*zakresy_produkcyjne!H$4+AQ381*zakresy_produkcyjne!I$4+AR381*zakresy_produkcyjne!J$4+AS381*zakresy_produkcyjne!K$4+AT381*zakresy_produkcyjne!L$4</f>
        <v>59</v>
      </c>
      <c r="BK381" s="5">
        <f t="shared" si="67"/>
        <v>0</v>
      </c>
      <c r="BL381" s="5">
        <f t="shared" si="68"/>
        <v>0</v>
      </c>
      <c r="BM381" s="5">
        <f t="shared" si="69"/>
        <v>0</v>
      </c>
      <c r="BN381" s="5">
        <f t="shared" si="70"/>
        <v>0</v>
      </c>
      <c r="BO381" s="5">
        <f t="shared" si="71"/>
        <v>36</v>
      </c>
      <c r="BP381" s="5">
        <f t="shared" si="72"/>
        <v>0</v>
      </c>
      <c r="BQ381" s="5" t="b">
        <f>IF(T381&lt;&gt;"",POWER((#REF!*R381+#REF!)-T381,2))</f>
        <v>0</v>
      </c>
    </row>
    <row r="382" spans="1:69" ht="13.9" customHeight="1" x14ac:dyDescent="0.2">
      <c r="A382" s="153">
        <v>3.3</v>
      </c>
      <c r="B382" s="153">
        <v>2.5</v>
      </c>
      <c r="C382" s="153">
        <f t="shared" si="73"/>
        <v>4.1366666666666667</v>
      </c>
      <c r="D382" s="153">
        <v>0.21</v>
      </c>
      <c r="E382" s="153">
        <v>0.06</v>
      </c>
      <c r="F382" s="153">
        <v>1.6</v>
      </c>
      <c r="G382" s="153">
        <v>1.6</v>
      </c>
      <c r="H382" s="153">
        <v>0</v>
      </c>
      <c r="I382" s="153">
        <v>8.0000000000000002E-3</v>
      </c>
      <c r="J382" s="153">
        <v>0.01</v>
      </c>
      <c r="K382" s="153">
        <v>0</v>
      </c>
      <c r="L382" s="153">
        <v>0</v>
      </c>
      <c r="M382" s="153">
        <v>0</v>
      </c>
      <c r="N382" s="153">
        <v>0</v>
      </c>
      <c r="O382" s="153">
        <v>0</v>
      </c>
      <c r="P382" s="153">
        <v>950</v>
      </c>
      <c r="Q382" s="153">
        <v>120</v>
      </c>
      <c r="R382" s="153">
        <v>400</v>
      </c>
      <c r="S382" s="153">
        <v>180</v>
      </c>
      <c r="T382" s="153"/>
      <c r="U382" s="153"/>
      <c r="V382" s="153"/>
      <c r="W382" s="153"/>
      <c r="X382" s="153"/>
      <c r="Y382" s="153">
        <v>36.5</v>
      </c>
      <c r="Z382" s="153">
        <v>40</v>
      </c>
      <c r="AA382" s="153"/>
      <c r="AB382" s="153"/>
      <c r="AC382" s="153"/>
      <c r="AD382" s="153"/>
      <c r="AE382" s="153"/>
      <c r="AF382" s="153"/>
      <c r="AG382" s="5" t="b">
        <f t="shared" si="62"/>
        <v>0</v>
      </c>
      <c r="AH382" s="5">
        <v>25</v>
      </c>
      <c r="AI382" s="5">
        <f t="shared" si="63"/>
        <v>1</v>
      </c>
      <c r="AJ382" s="5" t="b">
        <f>AND(A382&gt;=zakresy_produkcyjne!B$2,A382&lt;=zakresy_produkcyjne!B$3)</f>
        <v>1</v>
      </c>
      <c r="AK382" s="5" t="b">
        <f>AND(B382&gt;=zakresy_produkcyjne!C$2,B382&lt;=zakresy_produkcyjne!C$3)</f>
        <v>1</v>
      </c>
      <c r="AL382" s="5" t="b">
        <f>AND(D382&gt;=zakresy_produkcyjne!D$2,D382&lt;=zakresy_produkcyjne!D$3)</f>
        <v>1</v>
      </c>
      <c r="AM382" s="5" t="b">
        <f>AND(E382&gt;=zakresy_produkcyjne!E$2,E382&lt;=zakresy_produkcyjne!E$3)</f>
        <v>1</v>
      </c>
      <c r="AN382" s="5" t="b">
        <f>AND(F382&gt;=zakresy_produkcyjne!F$2,F382&lt;=zakresy_produkcyjne!F$3)</f>
        <v>0</v>
      </c>
      <c r="AO382" s="5" t="b">
        <f>AND(G382&gt;=zakresy_produkcyjne!G$2,G382&lt;=zakresy_produkcyjne!G$3)</f>
        <v>1</v>
      </c>
      <c r="AP382" s="5" t="b">
        <f>AND(H382&gt;=zakresy_produkcyjne!H$2,H382&lt;=zakresy_produkcyjne!H$3)</f>
        <v>1</v>
      </c>
      <c r="AQ382" s="5" t="b">
        <f>AND(P382&gt;=zakresy_produkcyjne!I$2,P382&lt;=zakresy_produkcyjne!I$3)</f>
        <v>1</v>
      </c>
      <c r="AR382" s="5" t="b">
        <f>AND(Q382&gt;=zakresy_produkcyjne!J$2,Q382&lt;=zakresy_produkcyjne!J$3)</f>
        <v>1</v>
      </c>
      <c r="AS382" s="5" t="b">
        <f>AND(R382&gt;=zakresy_produkcyjne!K$2,R382&lt;=zakresy_produkcyjne!K$3)</f>
        <v>1</v>
      </c>
      <c r="AT382" s="5" t="b">
        <f>AND(S382&gt;=zakresy_produkcyjne!L$2,S382&lt;=zakresy_produkcyjne!L$3)</f>
        <v>1</v>
      </c>
      <c r="AU382" s="5" t="b">
        <f t="shared" si="64"/>
        <v>0</v>
      </c>
      <c r="AV382" s="5" t="b">
        <f t="shared" si="65"/>
        <v>1</v>
      </c>
      <c r="AW382" s="5" t="b">
        <f t="shared" si="66"/>
        <v>0</v>
      </c>
      <c r="AX382" s="5">
        <f>AJ382*zakresy_produkcyjne!B$4+AK382*zakresy_produkcyjne!C$4+AL382*zakresy_produkcyjne!D$4+AM382*zakresy_produkcyjne!E$4+AN382*zakresy_produkcyjne!F$4+AO382*zakresy_produkcyjne!G$4+AP382*zakresy_produkcyjne!H$4+AQ382*zakresy_produkcyjne!I$4+AR382*zakresy_produkcyjne!J$4+AS382*zakresy_produkcyjne!K$4+AT382*zakresy_produkcyjne!L$4</f>
        <v>59</v>
      </c>
      <c r="BK382" s="5">
        <f t="shared" si="67"/>
        <v>0</v>
      </c>
      <c r="BL382" s="5">
        <f t="shared" si="68"/>
        <v>0</v>
      </c>
      <c r="BM382" s="5">
        <f t="shared" si="69"/>
        <v>0</v>
      </c>
      <c r="BN382" s="5">
        <f t="shared" si="70"/>
        <v>0</v>
      </c>
      <c r="BO382" s="5">
        <f t="shared" si="71"/>
        <v>36.5</v>
      </c>
      <c r="BP382" s="5">
        <f t="shared" si="72"/>
        <v>0</v>
      </c>
      <c r="BQ382" s="5" t="b">
        <f>IF(T382&lt;&gt;"",POWER((#REF!*R382+#REF!)-T382,2))</f>
        <v>0</v>
      </c>
    </row>
    <row r="383" spans="1:69" ht="13.9" customHeight="1" x14ac:dyDescent="0.2">
      <c r="A383" s="153">
        <v>3.3</v>
      </c>
      <c r="B383" s="153">
        <v>2.5</v>
      </c>
      <c r="C383" s="153">
        <f t="shared" si="73"/>
        <v>4.1366666666666667</v>
      </c>
      <c r="D383" s="153">
        <v>0.21</v>
      </c>
      <c r="E383" s="153">
        <v>0.06</v>
      </c>
      <c r="F383" s="153">
        <v>1.6</v>
      </c>
      <c r="G383" s="153">
        <v>1.6</v>
      </c>
      <c r="H383" s="153">
        <v>0</v>
      </c>
      <c r="I383" s="153">
        <v>8.0000000000000002E-3</v>
      </c>
      <c r="J383" s="153">
        <v>0.01</v>
      </c>
      <c r="K383" s="153">
        <v>0</v>
      </c>
      <c r="L383" s="153">
        <v>0</v>
      </c>
      <c r="M383" s="153">
        <v>0</v>
      </c>
      <c r="N383" s="153">
        <v>0</v>
      </c>
      <c r="O383" s="153">
        <v>0</v>
      </c>
      <c r="P383" s="153">
        <v>950</v>
      </c>
      <c r="Q383" s="153">
        <v>120</v>
      </c>
      <c r="R383" s="153">
        <v>400</v>
      </c>
      <c r="S383" s="153">
        <v>240</v>
      </c>
      <c r="T383" s="153"/>
      <c r="U383" s="153"/>
      <c r="V383" s="153"/>
      <c r="W383" s="153"/>
      <c r="X383" s="153"/>
      <c r="Y383" s="153">
        <v>37</v>
      </c>
      <c r="Z383" s="153">
        <v>40</v>
      </c>
      <c r="AA383" s="153"/>
      <c r="AB383" s="153"/>
      <c r="AC383" s="153"/>
      <c r="AD383" s="153"/>
      <c r="AE383" s="153"/>
      <c r="AF383" s="153"/>
      <c r="AG383" s="5" t="b">
        <f t="shared" si="62"/>
        <v>0</v>
      </c>
      <c r="AH383" s="5">
        <v>25</v>
      </c>
      <c r="AI383" s="5">
        <f t="shared" si="63"/>
        <v>1</v>
      </c>
      <c r="AJ383" s="5" t="b">
        <f>AND(A383&gt;=zakresy_produkcyjne!B$2,A383&lt;=zakresy_produkcyjne!B$3)</f>
        <v>1</v>
      </c>
      <c r="AK383" s="5" t="b">
        <f>AND(B383&gt;=zakresy_produkcyjne!C$2,B383&lt;=zakresy_produkcyjne!C$3)</f>
        <v>1</v>
      </c>
      <c r="AL383" s="5" t="b">
        <f>AND(D383&gt;=zakresy_produkcyjne!D$2,D383&lt;=zakresy_produkcyjne!D$3)</f>
        <v>1</v>
      </c>
      <c r="AM383" s="5" t="b">
        <f>AND(E383&gt;=zakresy_produkcyjne!E$2,E383&lt;=zakresy_produkcyjne!E$3)</f>
        <v>1</v>
      </c>
      <c r="AN383" s="5" t="b">
        <f>AND(F383&gt;=zakresy_produkcyjne!F$2,F383&lt;=zakresy_produkcyjne!F$3)</f>
        <v>0</v>
      </c>
      <c r="AO383" s="5" t="b">
        <f>AND(G383&gt;=zakresy_produkcyjne!G$2,G383&lt;=zakresy_produkcyjne!G$3)</f>
        <v>1</v>
      </c>
      <c r="AP383" s="5" t="b">
        <f>AND(H383&gt;=zakresy_produkcyjne!H$2,H383&lt;=zakresy_produkcyjne!H$3)</f>
        <v>1</v>
      </c>
      <c r="AQ383" s="5" t="b">
        <f>AND(P383&gt;=zakresy_produkcyjne!I$2,P383&lt;=zakresy_produkcyjne!I$3)</f>
        <v>1</v>
      </c>
      <c r="AR383" s="5" t="b">
        <f>AND(Q383&gt;=zakresy_produkcyjne!J$2,Q383&lt;=zakresy_produkcyjne!J$3)</f>
        <v>1</v>
      </c>
      <c r="AS383" s="5" t="b">
        <f>AND(R383&gt;=zakresy_produkcyjne!K$2,R383&lt;=zakresy_produkcyjne!K$3)</f>
        <v>1</v>
      </c>
      <c r="AT383" s="5" t="b">
        <f>AND(S383&gt;=zakresy_produkcyjne!L$2,S383&lt;=zakresy_produkcyjne!L$3)</f>
        <v>0</v>
      </c>
      <c r="AU383" s="5" t="b">
        <f t="shared" si="64"/>
        <v>0</v>
      </c>
      <c r="AV383" s="5" t="b">
        <f t="shared" si="65"/>
        <v>0</v>
      </c>
      <c r="AW383" s="5" t="b">
        <f t="shared" si="66"/>
        <v>0</v>
      </c>
      <c r="AX383" s="5">
        <f>AJ383*zakresy_produkcyjne!B$4+AK383*zakresy_produkcyjne!C$4+AL383*zakresy_produkcyjne!D$4+AM383*zakresy_produkcyjne!E$4+AN383*zakresy_produkcyjne!F$4+AO383*zakresy_produkcyjne!G$4+AP383*zakresy_produkcyjne!H$4+AQ383*zakresy_produkcyjne!I$4+AR383*zakresy_produkcyjne!J$4+AS383*zakresy_produkcyjne!K$4+AT383*zakresy_produkcyjne!L$4</f>
        <v>49</v>
      </c>
      <c r="BK383" s="5">
        <f t="shared" si="67"/>
        <v>0</v>
      </c>
      <c r="BL383" s="5">
        <f t="shared" si="68"/>
        <v>0</v>
      </c>
      <c r="BM383" s="5">
        <f t="shared" si="69"/>
        <v>0</v>
      </c>
      <c r="BN383" s="5">
        <f t="shared" si="70"/>
        <v>0</v>
      </c>
      <c r="BO383" s="5">
        <f t="shared" si="71"/>
        <v>37</v>
      </c>
      <c r="BP383" s="5">
        <f t="shared" si="72"/>
        <v>0</v>
      </c>
      <c r="BQ383" s="5" t="b">
        <f>IF(T383&lt;&gt;"",POWER((#REF!*R383+#REF!)-T383,2))</f>
        <v>0</v>
      </c>
    </row>
    <row r="384" spans="1:69" ht="13.9" customHeight="1" x14ac:dyDescent="0.2">
      <c r="A384" s="153">
        <v>3.3</v>
      </c>
      <c r="B384" s="153">
        <v>2.5</v>
      </c>
      <c r="C384" s="153">
        <f t="shared" si="73"/>
        <v>4.1366666666666667</v>
      </c>
      <c r="D384" s="153">
        <v>0.21</v>
      </c>
      <c r="E384" s="153">
        <v>0.06</v>
      </c>
      <c r="F384" s="153">
        <v>1.6</v>
      </c>
      <c r="G384" s="153">
        <v>1.6</v>
      </c>
      <c r="H384" s="153">
        <v>0</v>
      </c>
      <c r="I384" s="153">
        <v>8.0000000000000002E-3</v>
      </c>
      <c r="J384" s="153">
        <v>0.01</v>
      </c>
      <c r="K384" s="153">
        <v>0</v>
      </c>
      <c r="L384" s="153">
        <v>0</v>
      </c>
      <c r="M384" s="153">
        <v>0</v>
      </c>
      <c r="N384" s="153">
        <v>0</v>
      </c>
      <c r="O384" s="153">
        <v>0</v>
      </c>
      <c r="P384" s="153">
        <v>950</v>
      </c>
      <c r="Q384" s="153">
        <v>120</v>
      </c>
      <c r="R384" s="153">
        <v>400</v>
      </c>
      <c r="S384" s="153">
        <v>300</v>
      </c>
      <c r="T384" s="153"/>
      <c r="U384" s="153"/>
      <c r="V384" s="153"/>
      <c r="W384" s="153"/>
      <c r="X384" s="153"/>
      <c r="Y384" s="153">
        <v>33</v>
      </c>
      <c r="Z384" s="153">
        <v>40</v>
      </c>
      <c r="AA384" s="153"/>
      <c r="AB384" s="153"/>
      <c r="AC384" s="153"/>
      <c r="AD384" s="153"/>
      <c r="AE384" s="153"/>
      <c r="AF384" s="153"/>
      <c r="AG384" s="5" t="b">
        <f t="shared" si="62"/>
        <v>0</v>
      </c>
      <c r="AH384" s="5">
        <v>25</v>
      </c>
      <c r="AI384" s="5">
        <f t="shared" si="63"/>
        <v>1</v>
      </c>
      <c r="AJ384" s="5" t="b">
        <f>AND(A384&gt;=zakresy_produkcyjne!B$2,A384&lt;=zakresy_produkcyjne!B$3)</f>
        <v>1</v>
      </c>
      <c r="AK384" s="5" t="b">
        <f>AND(B384&gt;=zakresy_produkcyjne!C$2,B384&lt;=zakresy_produkcyjne!C$3)</f>
        <v>1</v>
      </c>
      <c r="AL384" s="5" t="b">
        <f>AND(D384&gt;=zakresy_produkcyjne!D$2,D384&lt;=zakresy_produkcyjne!D$3)</f>
        <v>1</v>
      </c>
      <c r="AM384" s="5" t="b">
        <f>AND(E384&gt;=zakresy_produkcyjne!E$2,E384&lt;=zakresy_produkcyjne!E$3)</f>
        <v>1</v>
      </c>
      <c r="AN384" s="5" t="b">
        <f>AND(F384&gt;=zakresy_produkcyjne!F$2,F384&lt;=zakresy_produkcyjne!F$3)</f>
        <v>0</v>
      </c>
      <c r="AO384" s="5" t="b">
        <f>AND(G384&gt;=zakresy_produkcyjne!G$2,G384&lt;=zakresy_produkcyjne!G$3)</f>
        <v>1</v>
      </c>
      <c r="AP384" s="5" t="b">
        <f>AND(H384&gt;=zakresy_produkcyjne!H$2,H384&lt;=zakresy_produkcyjne!H$3)</f>
        <v>1</v>
      </c>
      <c r="AQ384" s="5" t="b">
        <f>AND(P384&gt;=zakresy_produkcyjne!I$2,P384&lt;=zakresy_produkcyjne!I$3)</f>
        <v>1</v>
      </c>
      <c r="AR384" s="5" t="b">
        <f>AND(Q384&gt;=zakresy_produkcyjne!J$2,Q384&lt;=zakresy_produkcyjne!J$3)</f>
        <v>1</v>
      </c>
      <c r="AS384" s="5" t="b">
        <f>AND(R384&gt;=zakresy_produkcyjne!K$2,R384&lt;=zakresy_produkcyjne!K$3)</f>
        <v>1</v>
      </c>
      <c r="AT384" s="5" t="b">
        <f>AND(S384&gt;=zakresy_produkcyjne!L$2,S384&lt;=zakresy_produkcyjne!L$3)</f>
        <v>0</v>
      </c>
      <c r="AU384" s="5" t="b">
        <f t="shared" si="64"/>
        <v>0</v>
      </c>
      <c r="AV384" s="5" t="b">
        <f t="shared" si="65"/>
        <v>0</v>
      </c>
      <c r="AW384" s="5" t="b">
        <f t="shared" si="66"/>
        <v>0</v>
      </c>
      <c r="AX384" s="5">
        <f>AJ384*zakresy_produkcyjne!B$4+AK384*zakresy_produkcyjne!C$4+AL384*zakresy_produkcyjne!D$4+AM384*zakresy_produkcyjne!E$4+AN384*zakresy_produkcyjne!F$4+AO384*zakresy_produkcyjne!G$4+AP384*zakresy_produkcyjne!H$4+AQ384*zakresy_produkcyjne!I$4+AR384*zakresy_produkcyjne!J$4+AS384*zakresy_produkcyjne!K$4+AT384*zakresy_produkcyjne!L$4</f>
        <v>49</v>
      </c>
      <c r="BK384" s="5">
        <f t="shared" si="67"/>
        <v>0</v>
      </c>
      <c r="BL384" s="5">
        <f t="shared" si="68"/>
        <v>0</v>
      </c>
      <c r="BM384" s="5">
        <f t="shared" si="69"/>
        <v>0</v>
      </c>
      <c r="BN384" s="5">
        <f t="shared" si="70"/>
        <v>0</v>
      </c>
      <c r="BO384" s="5">
        <f t="shared" si="71"/>
        <v>33</v>
      </c>
      <c r="BP384" s="5">
        <f t="shared" si="72"/>
        <v>0</v>
      </c>
      <c r="BQ384" s="5" t="b">
        <f>IF(T384&lt;&gt;"",POWER((#REF!*R384+#REF!)-T384,2))</f>
        <v>0</v>
      </c>
    </row>
    <row r="385" spans="1:69" ht="13.9" customHeight="1" x14ac:dyDescent="0.2">
      <c r="A385" s="153">
        <v>3.3</v>
      </c>
      <c r="B385" s="153">
        <v>2.5</v>
      </c>
      <c r="C385" s="153">
        <f t="shared" si="73"/>
        <v>4.1366666666666667</v>
      </c>
      <c r="D385" s="153">
        <v>0.21</v>
      </c>
      <c r="E385" s="153">
        <v>0.06</v>
      </c>
      <c r="F385" s="153">
        <v>1.6</v>
      </c>
      <c r="G385" s="153">
        <v>1.6</v>
      </c>
      <c r="H385" s="153">
        <v>0</v>
      </c>
      <c r="I385" s="153">
        <v>8.0000000000000002E-3</v>
      </c>
      <c r="J385" s="153">
        <v>0.01</v>
      </c>
      <c r="K385" s="153">
        <v>0</v>
      </c>
      <c r="L385" s="153">
        <v>0</v>
      </c>
      <c r="M385" s="153">
        <v>0</v>
      </c>
      <c r="N385" s="153">
        <v>0</v>
      </c>
      <c r="O385" s="153">
        <v>0</v>
      </c>
      <c r="P385" s="153">
        <v>950</v>
      </c>
      <c r="Q385" s="153">
        <v>120</v>
      </c>
      <c r="R385" s="153">
        <v>400</v>
      </c>
      <c r="S385" s="153">
        <v>360</v>
      </c>
      <c r="T385" s="153"/>
      <c r="U385" s="153"/>
      <c r="V385" s="153"/>
      <c r="W385" s="153"/>
      <c r="X385" s="153"/>
      <c r="Y385" s="153">
        <v>27.5</v>
      </c>
      <c r="Z385" s="153">
        <v>40</v>
      </c>
      <c r="AA385" s="153"/>
      <c r="AB385" s="153"/>
      <c r="AC385" s="153"/>
      <c r="AD385" s="153"/>
      <c r="AE385" s="153"/>
      <c r="AF385" s="153"/>
      <c r="AG385" s="5" t="b">
        <f t="shared" si="62"/>
        <v>0</v>
      </c>
      <c r="AH385" s="5">
        <v>25</v>
      </c>
      <c r="AI385" s="5">
        <f t="shared" si="63"/>
        <v>1</v>
      </c>
      <c r="AJ385" s="5" t="b">
        <f>AND(A385&gt;=zakresy_produkcyjne!B$2,A385&lt;=zakresy_produkcyjne!B$3)</f>
        <v>1</v>
      </c>
      <c r="AK385" s="5" t="b">
        <f>AND(B385&gt;=zakresy_produkcyjne!C$2,B385&lt;=zakresy_produkcyjne!C$3)</f>
        <v>1</v>
      </c>
      <c r="AL385" s="5" t="b">
        <f>AND(D385&gt;=zakresy_produkcyjne!D$2,D385&lt;=zakresy_produkcyjne!D$3)</f>
        <v>1</v>
      </c>
      <c r="AM385" s="5" t="b">
        <f>AND(E385&gt;=zakresy_produkcyjne!E$2,E385&lt;=zakresy_produkcyjne!E$3)</f>
        <v>1</v>
      </c>
      <c r="AN385" s="5" t="b">
        <f>AND(F385&gt;=zakresy_produkcyjne!F$2,F385&lt;=zakresy_produkcyjne!F$3)</f>
        <v>0</v>
      </c>
      <c r="AO385" s="5" t="b">
        <f>AND(G385&gt;=zakresy_produkcyjne!G$2,G385&lt;=zakresy_produkcyjne!G$3)</f>
        <v>1</v>
      </c>
      <c r="AP385" s="5" t="b">
        <f>AND(H385&gt;=zakresy_produkcyjne!H$2,H385&lt;=zakresy_produkcyjne!H$3)</f>
        <v>1</v>
      </c>
      <c r="AQ385" s="5" t="b">
        <f>AND(P385&gt;=zakresy_produkcyjne!I$2,P385&lt;=zakresy_produkcyjne!I$3)</f>
        <v>1</v>
      </c>
      <c r="AR385" s="5" t="b">
        <f>AND(Q385&gt;=zakresy_produkcyjne!J$2,Q385&lt;=zakresy_produkcyjne!J$3)</f>
        <v>1</v>
      </c>
      <c r="AS385" s="5" t="b">
        <f>AND(R385&gt;=zakresy_produkcyjne!K$2,R385&lt;=zakresy_produkcyjne!K$3)</f>
        <v>1</v>
      </c>
      <c r="AT385" s="5" t="b">
        <f>AND(S385&gt;=zakresy_produkcyjne!L$2,S385&lt;=zakresy_produkcyjne!L$3)</f>
        <v>0</v>
      </c>
      <c r="AU385" s="5" t="b">
        <f t="shared" si="64"/>
        <v>0</v>
      </c>
      <c r="AV385" s="5" t="b">
        <f t="shared" si="65"/>
        <v>0</v>
      </c>
      <c r="AW385" s="5" t="b">
        <f t="shared" si="66"/>
        <v>0</v>
      </c>
      <c r="AX385" s="5">
        <f>AJ385*zakresy_produkcyjne!B$4+AK385*zakresy_produkcyjne!C$4+AL385*zakresy_produkcyjne!D$4+AM385*zakresy_produkcyjne!E$4+AN385*zakresy_produkcyjne!F$4+AO385*zakresy_produkcyjne!G$4+AP385*zakresy_produkcyjne!H$4+AQ385*zakresy_produkcyjne!I$4+AR385*zakresy_produkcyjne!J$4+AS385*zakresy_produkcyjne!K$4+AT385*zakresy_produkcyjne!L$4</f>
        <v>49</v>
      </c>
      <c r="BK385" s="5">
        <f t="shared" si="67"/>
        <v>0</v>
      </c>
      <c r="BL385" s="5">
        <f t="shared" si="68"/>
        <v>0</v>
      </c>
      <c r="BM385" s="5">
        <f t="shared" si="69"/>
        <v>0</v>
      </c>
      <c r="BN385" s="5">
        <f t="shared" si="70"/>
        <v>0</v>
      </c>
      <c r="BO385" s="5">
        <f t="shared" si="71"/>
        <v>27.5</v>
      </c>
      <c r="BP385" s="5">
        <f t="shared" si="72"/>
        <v>0</v>
      </c>
      <c r="BQ385" s="5" t="b">
        <f>IF(T385&lt;&gt;"",POWER((#REF!*R385+#REF!)-T385,2))</f>
        <v>0</v>
      </c>
    </row>
    <row r="386" spans="1:69" ht="13.9" customHeight="1" x14ac:dyDescent="0.2">
      <c r="A386" s="155">
        <v>3.6</v>
      </c>
      <c r="B386" s="155">
        <v>2.6</v>
      </c>
      <c r="C386" s="155">
        <f t="shared" si="73"/>
        <v>4.4833333333333334</v>
      </c>
      <c r="D386" s="155">
        <v>0.13</v>
      </c>
      <c r="E386" s="155">
        <v>8.5000000000000006E-2</v>
      </c>
      <c r="F386" s="155">
        <v>0.52</v>
      </c>
      <c r="G386" s="155">
        <v>0.52</v>
      </c>
      <c r="H386" s="155">
        <v>0</v>
      </c>
      <c r="I386" s="155">
        <v>0.01</v>
      </c>
      <c r="J386" s="155">
        <v>0.05</v>
      </c>
      <c r="K386" s="155">
        <v>0</v>
      </c>
      <c r="L386" s="155">
        <v>0</v>
      </c>
      <c r="M386" s="155">
        <v>0</v>
      </c>
      <c r="N386" s="155">
        <v>0</v>
      </c>
      <c r="O386" s="155">
        <v>0</v>
      </c>
      <c r="P386" s="155">
        <v>870</v>
      </c>
      <c r="Q386" s="155">
        <v>180</v>
      </c>
      <c r="R386" s="155">
        <v>340</v>
      </c>
      <c r="S386" s="155">
        <v>180</v>
      </c>
      <c r="T386" s="155">
        <v>961</v>
      </c>
      <c r="U386" s="156"/>
      <c r="V386" s="155">
        <v>8.3000000000000007</v>
      </c>
      <c r="W386" s="155"/>
      <c r="X386" s="155"/>
      <c r="Y386" s="155"/>
      <c r="Z386" s="157">
        <v>41</v>
      </c>
      <c r="AA386" s="158"/>
      <c r="AB386" s="158"/>
      <c r="AC386" s="158"/>
      <c r="AD386" s="158"/>
      <c r="AE386" s="158"/>
      <c r="AF386" s="158"/>
      <c r="AG386" s="5" t="b">
        <f t="shared" si="62"/>
        <v>0</v>
      </c>
      <c r="AH386" s="5">
        <v>25</v>
      </c>
      <c r="AI386" s="5">
        <f t="shared" si="63"/>
        <v>1</v>
      </c>
      <c r="AJ386" s="5" t="b">
        <f>AND(A386&gt;=zakresy_produkcyjne!B$2,A386&lt;=zakresy_produkcyjne!B$3)</f>
        <v>1</v>
      </c>
      <c r="AK386" s="5" t="b">
        <f>AND(B386&gt;=zakresy_produkcyjne!C$2,B386&lt;=zakresy_produkcyjne!C$3)</f>
        <v>1</v>
      </c>
      <c r="AL386" s="5" t="b">
        <f>AND(D386&gt;=zakresy_produkcyjne!D$2,D386&lt;=zakresy_produkcyjne!D$3)</f>
        <v>1</v>
      </c>
      <c r="AM386" s="5" t="b">
        <f>AND(E386&gt;=zakresy_produkcyjne!E$2,E386&lt;=zakresy_produkcyjne!E$3)</f>
        <v>0</v>
      </c>
      <c r="AN386" s="5" t="b">
        <f>AND(F386&gt;=zakresy_produkcyjne!F$2,F386&lt;=zakresy_produkcyjne!F$3)</f>
        <v>1</v>
      </c>
      <c r="AO386" s="5" t="b">
        <f>AND(G386&gt;=zakresy_produkcyjne!G$2,G386&lt;=zakresy_produkcyjne!G$3)</f>
        <v>1</v>
      </c>
      <c r="AP386" s="5" t="b">
        <f>AND(H386&gt;=zakresy_produkcyjne!H$2,H386&lt;=zakresy_produkcyjne!H$3)</f>
        <v>1</v>
      </c>
      <c r="AQ386" s="5" t="b">
        <f>AND(P386&gt;=zakresy_produkcyjne!I$2,P386&lt;=zakresy_produkcyjne!I$3)</f>
        <v>1</v>
      </c>
      <c r="AR386" s="5" t="b">
        <f>AND(Q386&gt;=zakresy_produkcyjne!J$2,Q386&lt;=zakresy_produkcyjne!J$3)</f>
        <v>1</v>
      </c>
      <c r="AS386" s="5" t="b">
        <f>AND(R386&gt;=zakresy_produkcyjne!K$2,R386&lt;=zakresy_produkcyjne!K$3)</f>
        <v>1</v>
      </c>
      <c r="AT386" s="5" t="b">
        <f>AND(S386&gt;=zakresy_produkcyjne!L$2,S386&lt;=zakresy_produkcyjne!L$3)</f>
        <v>1</v>
      </c>
      <c r="AU386" s="5" t="b">
        <f t="shared" si="64"/>
        <v>0</v>
      </c>
      <c r="AV386" s="5" t="b">
        <f t="shared" si="65"/>
        <v>1</v>
      </c>
      <c r="AW386" s="5" t="b">
        <f t="shared" si="66"/>
        <v>0</v>
      </c>
      <c r="AX386" s="5">
        <f>AJ386*zakresy_produkcyjne!B$4+AK386*zakresy_produkcyjne!C$4+AL386*zakresy_produkcyjne!D$4+AM386*zakresy_produkcyjne!E$4+AN386*zakresy_produkcyjne!F$4+AO386*zakresy_produkcyjne!G$4+AP386*zakresy_produkcyjne!H$4+AQ386*zakresy_produkcyjne!I$4+AR386*zakresy_produkcyjne!J$4+AS386*zakresy_produkcyjne!K$4+AT386*zakresy_produkcyjne!L$4</f>
        <v>64</v>
      </c>
      <c r="BK386" s="5">
        <f t="shared" si="67"/>
        <v>961</v>
      </c>
      <c r="BL386" s="5">
        <f t="shared" si="68"/>
        <v>0</v>
      </c>
      <c r="BM386" s="5">
        <f t="shared" si="69"/>
        <v>8.3000000000000007</v>
      </c>
      <c r="BN386" s="5">
        <f t="shared" si="70"/>
        <v>0</v>
      </c>
      <c r="BO386" s="5">
        <f t="shared" si="71"/>
        <v>0</v>
      </c>
      <c r="BP386" s="5">
        <f t="shared" si="72"/>
        <v>961</v>
      </c>
      <c r="BQ386" s="5" t="e">
        <f>IF(T386&lt;&gt;"",POWER((#REF!*R386+#REF!)-T386,2))</f>
        <v>#REF!</v>
      </c>
    </row>
    <row r="387" spans="1:69" ht="13.9" customHeight="1" x14ac:dyDescent="0.2">
      <c r="A387" s="155">
        <v>3.6</v>
      </c>
      <c r="B387" s="155">
        <v>2.6</v>
      </c>
      <c r="C387" s="155">
        <f t="shared" si="73"/>
        <v>4.4833333333333334</v>
      </c>
      <c r="D387" s="155">
        <v>0.13</v>
      </c>
      <c r="E387" s="155">
        <v>8.5000000000000006E-2</v>
      </c>
      <c r="F387" s="155">
        <v>0.52</v>
      </c>
      <c r="G387" s="155">
        <v>0.52</v>
      </c>
      <c r="H387" s="155">
        <v>0</v>
      </c>
      <c r="I387" s="155">
        <v>0.01</v>
      </c>
      <c r="J387" s="155">
        <v>0.05</v>
      </c>
      <c r="K387" s="155">
        <v>0</v>
      </c>
      <c r="L387" s="155">
        <v>0</v>
      </c>
      <c r="M387" s="155">
        <v>0</v>
      </c>
      <c r="N387" s="155">
        <v>0</v>
      </c>
      <c r="O387" s="155">
        <v>0</v>
      </c>
      <c r="P387" s="155">
        <v>870</v>
      </c>
      <c r="Q387" s="155">
        <v>180</v>
      </c>
      <c r="R387" s="155">
        <v>340</v>
      </c>
      <c r="S387" s="155">
        <v>180</v>
      </c>
      <c r="T387" s="155">
        <v>1065</v>
      </c>
      <c r="U387" s="156"/>
      <c r="V387" s="155">
        <v>6.9</v>
      </c>
      <c r="W387" s="155"/>
      <c r="X387" s="155"/>
      <c r="Y387" s="155"/>
      <c r="Z387" s="157">
        <v>41</v>
      </c>
      <c r="AA387" s="158"/>
      <c r="AB387" s="158"/>
      <c r="AC387" s="158"/>
      <c r="AD387" s="158"/>
      <c r="AE387" s="158"/>
      <c r="AF387" s="158"/>
      <c r="AG387" s="5" t="b">
        <f t="shared" ref="AG387:AG450" si="74">NOT(OR(ISBLANK(T387),ISBLANK(U387),ISBLANK(V387),ISBLANK(W387),AND(ISBLANK(X387),ISBLANK(Y387))))</f>
        <v>0</v>
      </c>
      <c r="AH387" s="5">
        <v>50</v>
      </c>
      <c r="AI387" s="5">
        <f t="shared" ref="AI387:AI450" si="75">IF(AH387&lt;=30,1,IF(AH387&lt;=60,2,IF(AH387&lt;=100,3,"bd")))</f>
        <v>2</v>
      </c>
      <c r="AJ387" s="5" t="b">
        <f>AND(A387&gt;=zakresy_produkcyjne!B$2,A387&lt;=zakresy_produkcyjne!B$3)</f>
        <v>1</v>
      </c>
      <c r="AK387" s="5" t="b">
        <f>AND(B387&gt;=zakresy_produkcyjne!C$2,B387&lt;=zakresy_produkcyjne!C$3)</f>
        <v>1</v>
      </c>
      <c r="AL387" s="5" t="b">
        <f>AND(D387&gt;=zakresy_produkcyjne!D$2,D387&lt;=zakresy_produkcyjne!D$3)</f>
        <v>1</v>
      </c>
      <c r="AM387" s="5" t="b">
        <f>AND(E387&gt;=zakresy_produkcyjne!E$2,E387&lt;=zakresy_produkcyjne!E$3)</f>
        <v>0</v>
      </c>
      <c r="AN387" s="5" t="b">
        <f>AND(F387&gt;=zakresy_produkcyjne!F$2,F387&lt;=zakresy_produkcyjne!F$3)</f>
        <v>1</v>
      </c>
      <c r="AO387" s="5" t="b">
        <f>AND(G387&gt;=zakresy_produkcyjne!G$2,G387&lt;=zakresy_produkcyjne!G$3)</f>
        <v>1</v>
      </c>
      <c r="AP387" s="5" t="b">
        <f>AND(H387&gt;=zakresy_produkcyjne!H$2,H387&lt;=zakresy_produkcyjne!H$3)</f>
        <v>1</v>
      </c>
      <c r="AQ387" s="5" t="b">
        <f>AND(P387&gt;=zakresy_produkcyjne!I$2,P387&lt;=zakresy_produkcyjne!I$3)</f>
        <v>1</v>
      </c>
      <c r="AR387" s="5" t="b">
        <f>AND(Q387&gt;=zakresy_produkcyjne!J$2,Q387&lt;=zakresy_produkcyjne!J$3)</f>
        <v>1</v>
      </c>
      <c r="AS387" s="5" t="b">
        <f>AND(R387&gt;=zakresy_produkcyjne!K$2,R387&lt;=zakresy_produkcyjne!K$3)</f>
        <v>1</v>
      </c>
      <c r="AT387" s="5" t="b">
        <f>AND(S387&gt;=zakresy_produkcyjne!L$2,S387&lt;=zakresy_produkcyjne!L$3)</f>
        <v>1</v>
      </c>
      <c r="AU387" s="5" t="b">
        <f t="shared" ref="AU387:AU450" si="76">AND(AJ387:AP387)</f>
        <v>0</v>
      </c>
      <c r="AV387" s="5" t="b">
        <f t="shared" ref="AV387:AV450" si="77">AND(AQ387:AT387)</f>
        <v>1</v>
      </c>
      <c r="AW387" s="5" t="b">
        <f t="shared" ref="AW387:AW450" si="78">AND(AU387:AV387)</f>
        <v>0</v>
      </c>
      <c r="AX387" s="5">
        <f>AJ387*zakresy_produkcyjne!B$4+AK387*zakresy_produkcyjne!C$4+AL387*zakresy_produkcyjne!D$4+AM387*zakresy_produkcyjne!E$4+AN387*zakresy_produkcyjne!F$4+AO387*zakresy_produkcyjne!G$4+AP387*zakresy_produkcyjne!H$4+AQ387*zakresy_produkcyjne!I$4+AR387*zakresy_produkcyjne!J$4+AS387*zakresy_produkcyjne!K$4+AT387*zakresy_produkcyjne!L$4</f>
        <v>64</v>
      </c>
      <c r="BK387" s="5">
        <f t="shared" ref="BK387:BK439" si="79">IF(T387&lt;&gt;"",T387,BF387)</f>
        <v>1065</v>
      </c>
      <c r="BL387" s="5">
        <f t="shared" ref="BL387:BL439" si="80">IF(U387&lt;&gt;"",U387,BG387)</f>
        <v>0</v>
      </c>
      <c r="BM387" s="5">
        <f t="shared" ref="BM387:BM439" si="81">IF(V387&lt;&gt;"",V387,BH387)</f>
        <v>6.9</v>
      </c>
      <c r="BN387" s="5">
        <f t="shared" ref="BN387:BN439" si="82">IF(W387&lt;&gt;"",W387,BI387)</f>
        <v>0</v>
      </c>
      <c r="BO387" s="5">
        <f t="shared" ref="BO387:BO439" si="83">IF(Y387&lt;&gt;"",Y387,BJ387)</f>
        <v>0</v>
      </c>
      <c r="BP387" s="5">
        <f t="shared" ref="BP387:BP439" si="84">ABS(BF387-BK387)</f>
        <v>1065</v>
      </c>
      <c r="BQ387" s="5" t="e">
        <f>IF(T387&lt;&gt;"",POWER((#REF!*R387+#REF!)-T387,2))</f>
        <v>#REF!</v>
      </c>
    </row>
    <row r="388" spans="1:69" ht="13.9" customHeight="1" x14ac:dyDescent="0.2">
      <c r="A388" s="155">
        <v>3.6</v>
      </c>
      <c r="B388" s="155">
        <v>2.6</v>
      </c>
      <c r="C388" s="155">
        <f t="shared" ref="C388:C451" si="85">A388+(1/3)*(B388+J388)</f>
        <v>4.4833333333333334</v>
      </c>
      <c r="D388" s="155">
        <v>0.13</v>
      </c>
      <c r="E388" s="155">
        <v>8.5000000000000006E-2</v>
      </c>
      <c r="F388" s="155">
        <v>0.52</v>
      </c>
      <c r="G388" s="155">
        <v>0.52</v>
      </c>
      <c r="H388" s="155">
        <v>0</v>
      </c>
      <c r="I388" s="155">
        <v>0.01</v>
      </c>
      <c r="J388" s="155">
        <v>0.05</v>
      </c>
      <c r="K388" s="155">
        <v>0</v>
      </c>
      <c r="L388" s="155">
        <v>0</v>
      </c>
      <c r="M388" s="155">
        <v>0</v>
      </c>
      <c r="N388" s="155">
        <v>0</v>
      </c>
      <c r="O388" s="155">
        <v>0</v>
      </c>
      <c r="P388" s="155">
        <v>870</v>
      </c>
      <c r="Q388" s="155">
        <v>180</v>
      </c>
      <c r="R388" s="155">
        <v>340</v>
      </c>
      <c r="S388" s="155">
        <v>180</v>
      </c>
      <c r="T388" s="155">
        <v>1052</v>
      </c>
      <c r="U388" s="156"/>
      <c r="V388" s="155">
        <v>7.4</v>
      </c>
      <c r="W388" s="155"/>
      <c r="X388" s="155"/>
      <c r="Y388" s="155"/>
      <c r="Z388" s="157">
        <v>41</v>
      </c>
      <c r="AA388" s="158"/>
      <c r="AB388" s="158"/>
      <c r="AC388" s="158"/>
      <c r="AD388" s="158"/>
      <c r="AE388" s="158"/>
      <c r="AF388" s="158"/>
      <c r="AG388" s="5" t="b">
        <f t="shared" si="74"/>
        <v>0</v>
      </c>
      <c r="AH388" s="5">
        <v>75</v>
      </c>
      <c r="AI388" s="5">
        <f t="shared" si="75"/>
        <v>3</v>
      </c>
      <c r="AJ388" s="5" t="b">
        <f>AND(A388&gt;=zakresy_produkcyjne!B$2,A388&lt;=zakresy_produkcyjne!B$3)</f>
        <v>1</v>
      </c>
      <c r="AK388" s="5" t="b">
        <f>AND(B388&gt;=zakresy_produkcyjne!C$2,B388&lt;=zakresy_produkcyjne!C$3)</f>
        <v>1</v>
      </c>
      <c r="AL388" s="5" t="b">
        <f>AND(D388&gt;=zakresy_produkcyjne!D$2,D388&lt;=zakresy_produkcyjne!D$3)</f>
        <v>1</v>
      </c>
      <c r="AM388" s="5" t="b">
        <f>AND(E388&gt;=zakresy_produkcyjne!E$2,E388&lt;=zakresy_produkcyjne!E$3)</f>
        <v>0</v>
      </c>
      <c r="AN388" s="5" t="b">
        <f>AND(F388&gt;=zakresy_produkcyjne!F$2,F388&lt;=zakresy_produkcyjne!F$3)</f>
        <v>1</v>
      </c>
      <c r="AO388" s="5" t="b">
        <f>AND(G388&gt;=zakresy_produkcyjne!G$2,G388&lt;=zakresy_produkcyjne!G$3)</f>
        <v>1</v>
      </c>
      <c r="AP388" s="5" t="b">
        <f>AND(H388&gt;=zakresy_produkcyjne!H$2,H388&lt;=zakresy_produkcyjne!H$3)</f>
        <v>1</v>
      </c>
      <c r="AQ388" s="5" t="b">
        <f>AND(P388&gt;=zakresy_produkcyjne!I$2,P388&lt;=zakresy_produkcyjne!I$3)</f>
        <v>1</v>
      </c>
      <c r="AR388" s="5" t="b">
        <f>AND(Q388&gt;=zakresy_produkcyjne!J$2,Q388&lt;=zakresy_produkcyjne!J$3)</f>
        <v>1</v>
      </c>
      <c r="AS388" s="5" t="b">
        <f>AND(R388&gt;=zakresy_produkcyjne!K$2,R388&lt;=zakresy_produkcyjne!K$3)</f>
        <v>1</v>
      </c>
      <c r="AT388" s="5" t="b">
        <f>AND(S388&gt;=zakresy_produkcyjne!L$2,S388&lt;=zakresy_produkcyjne!L$3)</f>
        <v>1</v>
      </c>
      <c r="AU388" s="5" t="b">
        <f t="shared" si="76"/>
        <v>0</v>
      </c>
      <c r="AV388" s="5" t="b">
        <f t="shared" si="77"/>
        <v>1</v>
      </c>
      <c r="AW388" s="5" t="b">
        <f t="shared" si="78"/>
        <v>0</v>
      </c>
      <c r="AX388" s="5">
        <f>AJ388*zakresy_produkcyjne!B$4+AK388*zakresy_produkcyjne!C$4+AL388*zakresy_produkcyjne!D$4+AM388*zakresy_produkcyjne!E$4+AN388*zakresy_produkcyjne!F$4+AO388*zakresy_produkcyjne!G$4+AP388*zakresy_produkcyjne!H$4+AQ388*zakresy_produkcyjne!I$4+AR388*zakresy_produkcyjne!J$4+AS388*zakresy_produkcyjne!K$4+AT388*zakresy_produkcyjne!L$4</f>
        <v>64</v>
      </c>
      <c r="BK388" s="5">
        <f t="shared" si="79"/>
        <v>1052</v>
      </c>
      <c r="BL388" s="5">
        <f t="shared" si="80"/>
        <v>0</v>
      </c>
      <c r="BM388" s="5">
        <f t="shared" si="81"/>
        <v>7.4</v>
      </c>
      <c r="BN388" s="5">
        <f t="shared" si="82"/>
        <v>0</v>
      </c>
      <c r="BO388" s="5">
        <f t="shared" si="83"/>
        <v>0</v>
      </c>
      <c r="BP388" s="5">
        <f t="shared" si="84"/>
        <v>1052</v>
      </c>
      <c r="BQ388" s="5" t="e">
        <f>IF(T388&lt;&gt;"",POWER((#REF!*R388+#REF!)-T388,2))</f>
        <v>#REF!</v>
      </c>
    </row>
    <row r="389" spans="1:69" ht="13.9" customHeight="1" x14ac:dyDescent="0.2">
      <c r="A389" s="155">
        <v>3.6</v>
      </c>
      <c r="B389" s="155">
        <v>2.6</v>
      </c>
      <c r="C389" s="155">
        <f t="shared" si="85"/>
        <v>4.4833333333333334</v>
      </c>
      <c r="D389" s="155">
        <v>0.13</v>
      </c>
      <c r="E389" s="155">
        <v>8.5000000000000006E-2</v>
      </c>
      <c r="F389" s="155">
        <v>0.52</v>
      </c>
      <c r="G389" s="155">
        <v>0.52</v>
      </c>
      <c r="H389" s="155">
        <v>0</v>
      </c>
      <c r="I389" s="155">
        <v>0.01</v>
      </c>
      <c r="J389" s="155">
        <v>0.05</v>
      </c>
      <c r="K389" s="155">
        <v>0</v>
      </c>
      <c r="L389" s="155">
        <v>0</v>
      </c>
      <c r="M389" s="155">
        <v>0</v>
      </c>
      <c r="N389" s="155">
        <v>0</v>
      </c>
      <c r="O389" s="155">
        <v>0</v>
      </c>
      <c r="P389" s="155">
        <v>870</v>
      </c>
      <c r="Q389" s="155">
        <v>180</v>
      </c>
      <c r="R389" s="155">
        <v>360</v>
      </c>
      <c r="S389" s="155">
        <v>180</v>
      </c>
      <c r="T389" s="155">
        <v>1065</v>
      </c>
      <c r="U389" s="156"/>
      <c r="V389" s="155">
        <v>7.4</v>
      </c>
      <c r="W389" s="155"/>
      <c r="X389" s="155"/>
      <c r="Y389" s="155"/>
      <c r="Z389" s="157">
        <v>41</v>
      </c>
      <c r="AA389" s="158"/>
      <c r="AB389" s="158"/>
      <c r="AC389" s="158"/>
      <c r="AD389" s="158"/>
      <c r="AE389" s="158"/>
      <c r="AF389" s="158"/>
      <c r="AG389" s="5" t="b">
        <f t="shared" si="74"/>
        <v>0</v>
      </c>
      <c r="AH389" s="5">
        <v>25</v>
      </c>
      <c r="AI389" s="5">
        <f t="shared" si="75"/>
        <v>1</v>
      </c>
      <c r="AJ389" s="5" t="b">
        <f>AND(A389&gt;=zakresy_produkcyjne!B$2,A389&lt;=zakresy_produkcyjne!B$3)</f>
        <v>1</v>
      </c>
      <c r="AK389" s="5" t="b">
        <f>AND(B389&gt;=zakresy_produkcyjne!C$2,B389&lt;=zakresy_produkcyjne!C$3)</f>
        <v>1</v>
      </c>
      <c r="AL389" s="5" t="b">
        <f>AND(D389&gt;=zakresy_produkcyjne!D$2,D389&lt;=zakresy_produkcyjne!D$3)</f>
        <v>1</v>
      </c>
      <c r="AM389" s="5" t="b">
        <f>AND(E389&gt;=zakresy_produkcyjne!E$2,E389&lt;=zakresy_produkcyjne!E$3)</f>
        <v>0</v>
      </c>
      <c r="AN389" s="5" t="b">
        <f>AND(F389&gt;=zakresy_produkcyjne!F$2,F389&lt;=zakresy_produkcyjne!F$3)</f>
        <v>1</v>
      </c>
      <c r="AO389" s="5" t="b">
        <f>AND(G389&gt;=zakresy_produkcyjne!G$2,G389&lt;=zakresy_produkcyjne!G$3)</f>
        <v>1</v>
      </c>
      <c r="AP389" s="5" t="b">
        <f>AND(H389&gt;=zakresy_produkcyjne!H$2,H389&lt;=zakresy_produkcyjne!H$3)</f>
        <v>1</v>
      </c>
      <c r="AQ389" s="5" t="b">
        <f>AND(P389&gt;=zakresy_produkcyjne!I$2,P389&lt;=zakresy_produkcyjne!I$3)</f>
        <v>1</v>
      </c>
      <c r="AR389" s="5" t="b">
        <f>AND(Q389&gt;=zakresy_produkcyjne!J$2,Q389&lt;=zakresy_produkcyjne!J$3)</f>
        <v>1</v>
      </c>
      <c r="AS389" s="5" t="b">
        <f>AND(R389&gt;=zakresy_produkcyjne!K$2,R389&lt;=zakresy_produkcyjne!K$3)</f>
        <v>1</v>
      </c>
      <c r="AT389" s="5" t="b">
        <f>AND(S389&gt;=zakresy_produkcyjne!L$2,S389&lt;=zakresy_produkcyjne!L$3)</f>
        <v>1</v>
      </c>
      <c r="AU389" s="5" t="b">
        <f t="shared" si="76"/>
        <v>0</v>
      </c>
      <c r="AV389" s="5" t="b">
        <f t="shared" si="77"/>
        <v>1</v>
      </c>
      <c r="AW389" s="5" t="b">
        <f t="shared" si="78"/>
        <v>0</v>
      </c>
      <c r="AX389" s="5">
        <f>AJ389*zakresy_produkcyjne!B$4+AK389*zakresy_produkcyjne!C$4+AL389*zakresy_produkcyjne!D$4+AM389*zakresy_produkcyjne!E$4+AN389*zakresy_produkcyjne!F$4+AO389*zakresy_produkcyjne!G$4+AP389*zakresy_produkcyjne!H$4+AQ389*zakresy_produkcyjne!I$4+AR389*zakresy_produkcyjne!J$4+AS389*zakresy_produkcyjne!K$4+AT389*zakresy_produkcyjne!L$4</f>
        <v>64</v>
      </c>
      <c r="BK389" s="5">
        <f t="shared" si="79"/>
        <v>1065</v>
      </c>
      <c r="BL389" s="5">
        <f t="shared" si="80"/>
        <v>0</v>
      </c>
      <c r="BM389" s="5">
        <f t="shared" si="81"/>
        <v>7.4</v>
      </c>
      <c r="BN389" s="5">
        <f t="shared" si="82"/>
        <v>0</v>
      </c>
      <c r="BO389" s="5">
        <f t="shared" si="83"/>
        <v>0</v>
      </c>
      <c r="BP389" s="5">
        <f t="shared" si="84"/>
        <v>1065</v>
      </c>
      <c r="BQ389" s="5" t="e">
        <f>IF(T389&lt;&gt;"",POWER((#REF!*R389+#REF!)-T389,2))</f>
        <v>#REF!</v>
      </c>
    </row>
    <row r="390" spans="1:69" ht="13.9" customHeight="1" x14ac:dyDescent="0.2">
      <c r="A390" s="155">
        <v>3.6</v>
      </c>
      <c r="B390" s="155">
        <v>2.6</v>
      </c>
      <c r="C390" s="155">
        <f t="shared" si="85"/>
        <v>4.4833333333333334</v>
      </c>
      <c r="D390" s="155">
        <v>0.13</v>
      </c>
      <c r="E390" s="155">
        <v>8.5000000000000006E-2</v>
      </c>
      <c r="F390" s="155">
        <v>0.52</v>
      </c>
      <c r="G390" s="155">
        <v>0.52</v>
      </c>
      <c r="H390" s="155">
        <v>0</v>
      </c>
      <c r="I390" s="155">
        <v>0.01</v>
      </c>
      <c r="J390" s="155">
        <v>0.05</v>
      </c>
      <c r="K390" s="155">
        <v>0</v>
      </c>
      <c r="L390" s="155">
        <v>0</v>
      </c>
      <c r="M390" s="155">
        <v>0</v>
      </c>
      <c r="N390" s="155">
        <v>0</v>
      </c>
      <c r="O390" s="155">
        <v>0</v>
      </c>
      <c r="P390" s="155">
        <v>870</v>
      </c>
      <c r="Q390" s="155">
        <v>180</v>
      </c>
      <c r="R390" s="155">
        <v>360</v>
      </c>
      <c r="S390" s="155">
        <v>180</v>
      </c>
      <c r="T390" s="155">
        <v>1052</v>
      </c>
      <c r="U390" s="156"/>
      <c r="V390" s="155">
        <v>4.9000000000000004</v>
      </c>
      <c r="W390" s="155"/>
      <c r="X390" s="155"/>
      <c r="Y390" s="155"/>
      <c r="Z390" s="157">
        <v>41</v>
      </c>
      <c r="AA390" s="158"/>
      <c r="AB390" s="158"/>
      <c r="AC390" s="158"/>
      <c r="AD390" s="158"/>
      <c r="AE390" s="158"/>
      <c r="AF390" s="158"/>
      <c r="AG390" s="5" t="b">
        <f t="shared" si="74"/>
        <v>0</v>
      </c>
      <c r="AH390" s="5">
        <v>50</v>
      </c>
      <c r="AI390" s="5">
        <f t="shared" si="75"/>
        <v>2</v>
      </c>
      <c r="AJ390" s="5" t="b">
        <f>AND(A390&gt;=zakresy_produkcyjne!B$2,A390&lt;=zakresy_produkcyjne!B$3)</f>
        <v>1</v>
      </c>
      <c r="AK390" s="5" t="b">
        <f>AND(B390&gt;=zakresy_produkcyjne!C$2,B390&lt;=zakresy_produkcyjne!C$3)</f>
        <v>1</v>
      </c>
      <c r="AL390" s="5" t="b">
        <f>AND(D390&gt;=zakresy_produkcyjne!D$2,D390&lt;=zakresy_produkcyjne!D$3)</f>
        <v>1</v>
      </c>
      <c r="AM390" s="5" t="b">
        <f>AND(E390&gt;=zakresy_produkcyjne!E$2,E390&lt;=zakresy_produkcyjne!E$3)</f>
        <v>0</v>
      </c>
      <c r="AN390" s="5" t="b">
        <f>AND(F390&gt;=zakresy_produkcyjne!F$2,F390&lt;=zakresy_produkcyjne!F$3)</f>
        <v>1</v>
      </c>
      <c r="AO390" s="5" t="b">
        <f>AND(G390&gt;=zakresy_produkcyjne!G$2,G390&lt;=zakresy_produkcyjne!G$3)</f>
        <v>1</v>
      </c>
      <c r="AP390" s="5" t="b">
        <f>AND(H390&gt;=zakresy_produkcyjne!H$2,H390&lt;=zakresy_produkcyjne!H$3)</f>
        <v>1</v>
      </c>
      <c r="AQ390" s="5" t="b">
        <f>AND(P390&gt;=zakresy_produkcyjne!I$2,P390&lt;=zakresy_produkcyjne!I$3)</f>
        <v>1</v>
      </c>
      <c r="AR390" s="5" t="b">
        <f>AND(Q390&gt;=zakresy_produkcyjne!J$2,Q390&lt;=zakresy_produkcyjne!J$3)</f>
        <v>1</v>
      </c>
      <c r="AS390" s="5" t="b">
        <f>AND(R390&gt;=zakresy_produkcyjne!K$2,R390&lt;=zakresy_produkcyjne!K$3)</f>
        <v>1</v>
      </c>
      <c r="AT390" s="5" t="b">
        <f>AND(S390&gt;=zakresy_produkcyjne!L$2,S390&lt;=zakresy_produkcyjne!L$3)</f>
        <v>1</v>
      </c>
      <c r="AU390" s="5" t="b">
        <f t="shared" si="76"/>
        <v>0</v>
      </c>
      <c r="AV390" s="5" t="b">
        <f t="shared" si="77"/>
        <v>1</v>
      </c>
      <c r="AW390" s="5" t="b">
        <f t="shared" si="78"/>
        <v>0</v>
      </c>
      <c r="AX390" s="5">
        <f>AJ390*zakresy_produkcyjne!B$4+AK390*zakresy_produkcyjne!C$4+AL390*zakresy_produkcyjne!D$4+AM390*zakresy_produkcyjne!E$4+AN390*zakresy_produkcyjne!F$4+AO390*zakresy_produkcyjne!G$4+AP390*zakresy_produkcyjne!H$4+AQ390*zakresy_produkcyjne!I$4+AR390*zakresy_produkcyjne!J$4+AS390*zakresy_produkcyjne!K$4+AT390*zakresy_produkcyjne!L$4</f>
        <v>64</v>
      </c>
      <c r="BK390" s="5">
        <f t="shared" si="79"/>
        <v>1052</v>
      </c>
      <c r="BL390" s="5">
        <f t="shared" si="80"/>
        <v>0</v>
      </c>
      <c r="BM390" s="5">
        <f t="shared" si="81"/>
        <v>4.9000000000000004</v>
      </c>
      <c r="BN390" s="5">
        <f t="shared" si="82"/>
        <v>0</v>
      </c>
      <c r="BO390" s="5">
        <f t="shared" si="83"/>
        <v>0</v>
      </c>
      <c r="BP390" s="5">
        <f t="shared" si="84"/>
        <v>1052</v>
      </c>
      <c r="BQ390" s="5" t="e">
        <f>IF(T390&lt;&gt;"",POWER((#REF!*R390+#REF!)-T390,2))</f>
        <v>#REF!</v>
      </c>
    </row>
    <row r="391" spans="1:69" ht="13.9" customHeight="1" x14ac:dyDescent="0.2">
      <c r="A391" s="155">
        <v>3.6</v>
      </c>
      <c r="B391" s="155">
        <v>2.6</v>
      </c>
      <c r="C391" s="155">
        <f t="shared" si="85"/>
        <v>4.4833333333333334</v>
      </c>
      <c r="D391" s="155">
        <v>0.13</v>
      </c>
      <c r="E391" s="155">
        <v>8.5000000000000006E-2</v>
      </c>
      <c r="F391" s="155">
        <v>0.52</v>
      </c>
      <c r="G391" s="155">
        <v>0.52</v>
      </c>
      <c r="H391" s="155">
        <v>0</v>
      </c>
      <c r="I391" s="155">
        <v>0.01</v>
      </c>
      <c r="J391" s="155">
        <v>0.05</v>
      </c>
      <c r="K391" s="155">
        <v>0</v>
      </c>
      <c r="L391" s="155">
        <v>0</v>
      </c>
      <c r="M391" s="155">
        <v>0</v>
      </c>
      <c r="N391" s="155">
        <v>0</v>
      </c>
      <c r="O391" s="155">
        <v>0</v>
      </c>
      <c r="P391" s="155">
        <v>870</v>
      </c>
      <c r="Q391" s="155">
        <v>180</v>
      </c>
      <c r="R391" s="155">
        <v>360</v>
      </c>
      <c r="S391" s="155">
        <v>180</v>
      </c>
      <c r="T391" s="155">
        <v>1052</v>
      </c>
      <c r="U391" s="156"/>
      <c r="V391" s="155">
        <v>6.3</v>
      </c>
      <c r="W391" s="155"/>
      <c r="X391" s="155"/>
      <c r="Y391" s="155"/>
      <c r="Z391" s="157">
        <v>41</v>
      </c>
      <c r="AA391" s="158"/>
      <c r="AB391" s="158"/>
      <c r="AC391" s="158"/>
      <c r="AD391" s="158"/>
      <c r="AE391" s="158"/>
      <c r="AF391" s="158"/>
      <c r="AG391" s="5" t="b">
        <f t="shared" si="74"/>
        <v>0</v>
      </c>
      <c r="AH391" s="5">
        <v>75</v>
      </c>
      <c r="AI391" s="5">
        <f t="shared" si="75"/>
        <v>3</v>
      </c>
      <c r="AJ391" s="5" t="b">
        <f>AND(A391&gt;=zakresy_produkcyjne!B$2,A391&lt;=zakresy_produkcyjne!B$3)</f>
        <v>1</v>
      </c>
      <c r="AK391" s="5" t="b">
        <f>AND(B391&gt;=zakresy_produkcyjne!C$2,B391&lt;=zakresy_produkcyjne!C$3)</f>
        <v>1</v>
      </c>
      <c r="AL391" s="5" t="b">
        <f>AND(D391&gt;=zakresy_produkcyjne!D$2,D391&lt;=zakresy_produkcyjne!D$3)</f>
        <v>1</v>
      </c>
      <c r="AM391" s="5" t="b">
        <f>AND(E391&gt;=zakresy_produkcyjne!E$2,E391&lt;=zakresy_produkcyjne!E$3)</f>
        <v>0</v>
      </c>
      <c r="AN391" s="5" t="b">
        <f>AND(F391&gt;=zakresy_produkcyjne!F$2,F391&lt;=zakresy_produkcyjne!F$3)</f>
        <v>1</v>
      </c>
      <c r="AO391" s="5" t="b">
        <f>AND(G391&gt;=zakresy_produkcyjne!G$2,G391&lt;=zakresy_produkcyjne!G$3)</f>
        <v>1</v>
      </c>
      <c r="AP391" s="5" t="b">
        <f>AND(H391&gt;=zakresy_produkcyjne!H$2,H391&lt;=zakresy_produkcyjne!H$3)</f>
        <v>1</v>
      </c>
      <c r="AQ391" s="5" t="b">
        <f>AND(P391&gt;=zakresy_produkcyjne!I$2,P391&lt;=zakresy_produkcyjne!I$3)</f>
        <v>1</v>
      </c>
      <c r="AR391" s="5" t="b">
        <f>AND(Q391&gt;=zakresy_produkcyjne!J$2,Q391&lt;=zakresy_produkcyjne!J$3)</f>
        <v>1</v>
      </c>
      <c r="AS391" s="5" t="b">
        <f>AND(R391&gt;=zakresy_produkcyjne!K$2,R391&lt;=zakresy_produkcyjne!K$3)</f>
        <v>1</v>
      </c>
      <c r="AT391" s="5" t="b">
        <f>AND(S391&gt;=zakresy_produkcyjne!L$2,S391&lt;=zakresy_produkcyjne!L$3)</f>
        <v>1</v>
      </c>
      <c r="AU391" s="5" t="b">
        <f t="shared" si="76"/>
        <v>0</v>
      </c>
      <c r="AV391" s="5" t="b">
        <f t="shared" si="77"/>
        <v>1</v>
      </c>
      <c r="AW391" s="5" t="b">
        <f t="shared" si="78"/>
        <v>0</v>
      </c>
      <c r="AX391" s="5">
        <f>AJ391*zakresy_produkcyjne!B$4+AK391*zakresy_produkcyjne!C$4+AL391*zakresy_produkcyjne!D$4+AM391*zakresy_produkcyjne!E$4+AN391*zakresy_produkcyjne!F$4+AO391*zakresy_produkcyjne!G$4+AP391*zakresy_produkcyjne!H$4+AQ391*zakresy_produkcyjne!I$4+AR391*zakresy_produkcyjne!J$4+AS391*zakresy_produkcyjne!K$4+AT391*zakresy_produkcyjne!L$4</f>
        <v>64</v>
      </c>
      <c r="BK391" s="5">
        <f t="shared" si="79"/>
        <v>1052</v>
      </c>
      <c r="BL391" s="5">
        <f t="shared" si="80"/>
        <v>0</v>
      </c>
      <c r="BM391" s="5">
        <f t="shared" si="81"/>
        <v>6.3</v>
      </c>
      <c r="BN391" s="5">
        <f t="shared" si="82"/>
        <v>0</v>
      </c>
      <c r="BO391" s="5">
        <f t="shared" si="83"/>
        <v>0</v>
      </c>
      <c r="BP391" s="5">
        <f t="shared" si="84"/>
        <v>1052</v>
      </c>
      <c r="BQ391" s="5" t="e">
        <f>IF(T391&lt;&gt;"",POWER((#REF!*R391+#REF!)-T391,2))</f>
        <v>#REF!</v>
      </c>
    </row>
    <row r="392" spans="1:69" ht="13.9" customHeight="1" x14ac:dyDescent="0.2">
      <c r="A392" s="155">
        <v>3.45</v>
      </c>
      <c r="B392" s="155">
        <v>2.5499999999999998</v>
      </c>
      <c r="C392" s="155">
        <f t="shared" si="85"/>
        <v>4.3133333333333335</v>
      </c>
      <c r="D392" s="155">
        <v>0.1</v>
      </c>
      <c r="E392" s="155">
        <v>0.05</v>
      </c>
      <c r="F392" s="155">
        <v>0.96</v>
      </c>
      <c r="G392" s="155">
        <v>0.5</v>
      </c>
      <c r="H392" s="155">
        <v>0</v>
      </c>
      <c r="I392" s="155">
        <v>0.01</v>
      </c>
      <c r="J392" s="155">
        <v>0.04</v>
      </c>
      <c r="K392" s="155">
        <v>0</v>
      </c>
      <c r="L392" s="155">
        <v>0</v>
      </c>
      <c r="M392" s="155">
        <v>0</v>
      </c>
      <c r="N392" s="155">
        <v>0</v>
      </c>
      <c r="O392" s="155">
        <v>0</v>
      </c>
      <c r="P392" s="155">
        <v>870</v>
      </c>
      <c r="Q392" s="155">
        <v>180</v>
      </c>
      <c r="R392" s="155">
        <v>340</v>
      </c>
      <c r="S392" s="155">
        <v>180</v>
      </c>
      <c r="T392" s="155">
        <v>1065</v>
      </c>
      <c r="U392" s="156"/>
      <c r="V392" s="155">
        <v>8.6</v>
      </c>
      <c r="W392" s="155"/>
      <c r="X392" s="155"/>
      <c r="Y392" s="155"/>
      <c r="Z392" s="157">
        <v>41</v>
      </c>
      <c r="AA392" s="158"/>
      <c r="AB392" s="158"/>
      <c r="AC392" s="158"/>
      <c r="AD392" s="158"/>
      <c r="AE392" s="158"/>
      <c r="AF392" s="158"/>
      <c r="AG392" s="5" t="b">
        <f t="shared" si="74"/>
        <v>0</v>
      </c>
      <c r="AH392" s="5">
        <v>25</v>
      </c>
      <c r="AI392" s="5">
        <f t="shared" si="75"/>
        <v>1</v>
      </c>
      <c r="AJ392" s="5" t="b">
        <f>AND(A392&gt;=zakresy_produkcyjne!B$2,A392&lt;=zakresy_produkcyjne!B$3)</f>
        <v>1</v>
      </c>
      <c r="AK392" s="5" t="b">
        <f>AND(B392&gt;=zakresy_produkcyjne!C$2,B392&lt;=zakresy_produkcyjne!C$3)</f>
        <v>1</v>
      </c>
      <c r="AL392" s="5" t="b">
        <f>AND(D392&gt;=zakresy_produkcyjne!D$2,D392&lt;=zakresy_produkcyjne!D$3)</f>
        <v>1</v>
      </c>
      <c r="AM392" s="5" t="b">
        <f>AND(E392&gt;=zakresy_produkcyjne!E$2,E392&lt;=zakresy_produkcyjne!E$3)</f>
        <v>1</v>
      </c>
      <c r="AN392" s="5" t="b">
        <f>AND(F392&gt;=zakresy_produkcyjne!F$2,F392&lt;=zakresy_produkcyjne!F$3)</f>
        <v>0</v>
      </c>
      <c r="AO392" s="5" t="b">
        <f>AND(G392&gt;=zakresy_produkcyjne!G$2,G392&lt;=zakresy_produkcyjne!G$3)</f>
        <v>1</v>
      </c>
      <c r="AP392" s="5" t="b">
        <f>AND(H392&gt;=zakresy_produkcyjne!H$2,H392&lt;=zakresy_produkcyjne!H$3)</f>
        <v>1</v>
      </c>
      <c r="AQ392" s="5" t="b">
        <f>AND(P392&gt;=zakresy_produkcyjne!I$2,P392&lt;=zakresy_produkcyjne!I$3)</f>
        <v>1</v>
      </c>
      <c r="AR392" s="5" t="b">
        <f>AND(Q392&gt;=zakresy_produkcyjne!J$2,Q392&lt;=zakresy_produkcyjne!J$3)</f>
        <v>1</v>
      </c>
      <c r="AS392" s="5" t="b">
        <f>AND(R392&gt;=zakresy_produkcyjne!K$2,R392&lt;=zakresy_produkcyjne!K$3)</f>
        <v>1</v>
      </c>
      <c r="AT392" s="5" t="b">
        <f>AND(S392&gt;=zakresy_produkcyjne!L$2,S392&lt;=zakresy_produkcyjne!L$3)</f>
        <v>1</v>
      </c>
      <c r="AU392" s="5" t="b">
        <f t="shared" si="76"/>
        <v>0</v>
      </c>
      <c r="AV392" s="5" t="b">
        <f t="shared" si="77"/>
        <v>1</v>
      </c>
      <c r="AW392" s="5" t="b">
        <f t="shared" si="78"/>
        <v>0</v>
      </c>
      <c r="AX392" s="5">
        <f>AJ392*zakresy_produkcyjne!B$4+AK392*zakresy_produkcyjne!C$4+AL392*zakresy_produkcyjne!D$4+AM392*zakresy_produkcyjne!E$4+AN392*zakresy_produkcyjne!F$4+AO392*zakresy_produkcyjne!G$4+AP392*zakresy_produkcyjne!H$4+AQ392*zakresy_produkcyjne!I$4+AR392*zakresy_produkcyjne!J$4+AS392*zakresy_produkcyjne!K$4+AT392*zakresy_produkcyjne!L$4</f>
        <v>59</v>
      </c>
      <c r="BK392" s="5">
        <f t="shared" si="79"/>
        <v>1065</v>
      </c>
      <c r="BL392" s="5">
        <f t="shared" si="80"/>
        <v>0</v>
      </c>
      <c r="BM392" s="5">
        <f t="shared" si="81"/>
        <v>8.6</v>
      </c>
      <c r="BN392" s="5">
        <f t="shared" si="82"/>
        <v>0</v>
      </c>
      <c r="BO392" s="5">
        <f t="shared" si="83"/>
        <v>0</v>
      </c>
      <c r="BP392" s="5">
        <f t="shared" si="84"/>
        <v>1065</v>
      </c>
      <c r="BQ392" s="5" t="e">
        <f>IF(T392&lt;&gt;"",POWER((#REF!*R392+#REF!)-T392,2))</f>
        <v>#REF!</v>
      </c>
    </row>
    <row r="393" spans="1:69" ht="13.9" customHeight="1" x14ac:dyDescent="0.2">
      <c r="A393" s="155">
        <v>3.45</v>
      </c>
      <c r="B393" s="155">
        <v>2.5499999999999998</v>
      </c>
      <c r="C393" s="155">
        <f t="shared" si="85"/>
        <v>4.3133333333333335</v>
      </c>
      <c r="D393" s="155">
        <v>0.1</v>
      </c>
      <c r="E393" s="155">
        <v>0.05</v>
      </c>
      <c r="F393" s="155">
        <v>0.96</v>
      </c>
      <c r="G393" s="155">
        <v>0.5</v>
      </c>
      <c r="H393" s="155">
        <v>0</v>
      </c>
      <c r="I393" s="155">
        <v>0.01</v>
      </c>
      <c r="J393" s="155">
        <v>0.04</v>
      </c>
      <c r="K393" s="155">
        <v>0</v>
      </c>
      <c r="L393" s="155">
        <v>0</v>
      </c>
      <c r="M393" s="155">
        <v>0</v>
      </c>
      <c r="N393" s="155">
        <v>0</v>
      </c>
      <c r="O393" s="155">
        <v>0</v>
      </c>
      <c r="P393" s="155">
        <v>870</v>
      </c>
      <c r="Q393" s="155">
        <v>180</v>
      </c>
      <c r="R393" s="155">
        <v>340</v>
      </c>
      <c r="S393" s="155">
        <v>180</v>
      </c>
      <c r="T393" s="155">
        <v>1078</v>
      </c>
      <c r="U393" s="156"/>
      <c r="V393" s="155">
        <v>8</v>
      </c>
      <c r="W393" s="155"/>
      <c r="X393" s="155"/>
      <c r="Y393" s="155"/>
      <c r="Z393" s="157">
        <v>41</v>
      </c>
      <c r="AA393" s="158"/>
      <c r="AB393" s="158"/>
      <c r="AC393" s="158"/>
      <c r="AD393" s="158"/>
      <c r="AE393" s="158"/>
      <c r="AF393" s="158"/>
      <c r="AG393" s="5" t="b">
        <f t="shared" si="74"/>
        <v>0</v>
      </c>
      <c r="AH393" s="5">
        <v>50</v>
      </c>
      <c r="AI393" s="5">
        <f t="shared" si="75"/>
        <v>2</v>
      </c>
      <c r="AJ393" s="5" t="b">
        <f>AND(A393&gt;=zakresy_produkcyjne!B$2,A393&lt;=zakresy_produkcyjne!B$3)</f>
        <v>1</v>
      </c>
      <c r="AK393" s="5" t="b">
        <f>AND(B393&gt;=zakresy_produkcyjne!C$2,B393&lt;=zakresy_produkcyjne!C$3)</f>
        <v>1</v>
      </c>
      <c r="AL393" s="5" t="b">
        <f>AND(D393&gt;=zakresy_produkcyjne!D$2,D393&lt;=zakresy_produkcyjne!D$3)</f>
        <v>1</v>
      </c>
      <c r="AM393" s="5" t="b">
        <f>AND(E393&gt;=zakresy_produkcyjne!E$2,E393&lt;=zakresy_produkcyjne!E$3)</f>
        <v>1</v>
      </c>
      <c r="AN393" s="5" t="b">
        <f>AND(F393&gt;=zakresy_produkcyjne!F$2,F393&lt;=zakresy_produkcyjne!F$3)</f>
        <v>0</v>
      </c>
      <c r="AO393" s="5" t="b">
        <f>AND(G393&gt;=zakresy_produkcyjne!G$2,G393&lt;=zakresy_produkcyjne!G$3)</f>
        <v>1</v>
      </c>
      <c r="AP393" s="5" t="b">
        <f>AND(H393&gt;=zakresy_produkcyjne!H$2,H393&lt;=zakresy_produkcyjne!H$3)</f>
        <v>1</v>
      </c>
      <c r="AQ393" s="5" t="b">
        <f>AND(P393&gt;=zakresy_produkcyjne!I$2,P393&lt;=zakresy_produkcyjne!I$3)</f>
        <v>1</v>
      </c>
      <c r="AR393" s="5" t="b">
        <f>AND(Q393&gt;=zakresy_produkcyjne!J$2,Q393&lt;=zakresy_produkcyjne!J$3)</f>
        <v>1</v>
      </c>
      <c r="AS393" s="5" t="b">
        <f>AND(R393&gt;=zakresy_produkcyjne!K$2,R393&lt;=zakresy_produkcyjne!K$3)</f>
        <v>1</v>
      </c>
      <c r="AT393" s="5" t="b">
        <f>AND(S393&gt;=zakresy_produkcyjne!L$2,S393&lt;=zakresy_produkcyjne!L$3)</f>
        <v>1</v>
      </c>
      <c r="AU393" s="5" t="b">
        <f t="shared" si="76"/>
        <v>0</v>
      </c>
      <c r="AV393" s="5" t="b">
        <f t="shared" si="77"/>
        <v>1</v>
      </c>
      <c r="AW393" s="5" t="b">
        <f t="shared" si="78"/>
        <v>0</v>
      </c>
      <c r="AX393" s="5">
        <f>AJ393*zakresy_produkcyjne!B$4+AK393*zakresy_produkcyjne!C$4+AL393*zakresy_produkcyjne!D$4+AM393*zakresy_produkcyjne!E$4+AN393*zakresy_produkcyjne!F$4+AO393*zakresy_produkcyjne!G$4+AP393*zakresy_produkcyjne!H$4+AQ393*zakresy_produkcyjne!I$4+AR393*zakresy_produkcyjne!J$4+AS393*zakresy_produkcyjne!K$4+AT393*zakresy_produkcyjne!L$4</f>
        <v>59</v>
      </c>
      <c r="BK393" s="5">
        <f t="shared" si="79"/>
        <v>1078</v>
      </c>
      <c r="BL393" s="5">
        <f t="shared" si="80"/>
        <v>0</v>
      </c>
      <c r="BM393" s="5">
        <f t="shared" si="81"/>
        <v>8</v>
      </c>
      <c r="BN393" s="5">
        <f t="shared" si="82"/>
        <v>0</v>
      </c>
      <c r="BO393" s="5">
        <f t="shared" si="83"/>
        <v>0</v>
      </c>
      <c r="BP393" s="5">
        <f t="shared" si="84"/>
        <v>1078</v>
      </c>
      <c r="BQ393" s="5" t="e">
        <f>IF(T393&lt;&gt;"",POWER((#REF!*R393+#REF!)-T393,2))</f>
        <v>#REF!</v>
      </c>
    </row>
    <row r="394" spans="1:69" ht="13.9" customHeight="1" x14ac:dyDescent="0.2">
      <c r="A394" s="155">
        <v>3.45</v>
      </c>
      <c r="B394" s="155">
        <v>2.5499999999999998</v>
      </c>
      <c r="C394" s="155">
        <f t="shared" si="85"/>
        <v>4.3133333333333335</v>
      </c>
      <c r="D394" s="155">
        <v>0.1</v>
      </c>
      <c r="E394" s="155">
        <v>0.05</v>
      </c>
      <c r="F394" s="155">
        <v>0.96</v>
      </c>
      <c r="G394" s="155">
        <v>0.5</v>
      </c>
      <c r="H394" s="155">
        <v>0</v>
      </c>
      <c r="I394" s="155">
        <v>0.01</v>
      </c>
      <c r="J394" s="155">
        <v>0.04</v>
      </c>
      <c r="K394" s="155">
        <v>0</v>
      </c>
      <c r="L394" s="155">
        <v>0</v>
      </c>
      <c r="M394" s="155">
        <v>0</v>
      </c>
      <c r="N394" s="155">
        <v>0</v>
      </c>
      <c r="O394" s="155">
        <v>0</v>
      </c>
      <c r="P394" s="155">
        <v>870</v>
      </c>
      <c r="Q394" s="155">
        <v>180</v>
      </c>
      <c r="R394" s="155">
        <v>340</v>
      </c>
      <c r="S394" s="155">
        <v>180</v>
      </c>
      <c r="T394" s="155">
        <v>1078</v>
      </c>
      <c r="U394" s="156"/>
      <c r="V394" s="155">
        <v>5.0999999999999996</v>
      </c>
      <c r="W394" s="155"/>
      <c r="X394" s="155"/>
      <c r="Y394" s="155"/>
      <c r="Z394" s="157">
        <v>41</v>
      </c>
      <c r="AA394" s="157"/>
      <c r="AB394" s="157"/>
      <c r="AC394" s="157"/>
      <c r="AD394" s="157"/>
      <c r="AE394" s="157"/>
      <c r="AF394" s="157"/>
      <c r="AG394" s="5" t="b">
        <f t="shared" si="74"/>
        <v>0</v>
      </c>
      <c r="AH394" s="5">
        <v>75</v>
      </c>
      <c r="AI394" s="5">
        <f t="shared" si="75"/>
        <v>3</v>
      </c>
      <c r="AJ394" s="5" t="b">
        <f>AND(A394&gt;=zakresy_produkcyjne!B$2,A394&lt;=zakresy_produkcyjne!B$3)</f>
        <v>1</v>
      </c>
      <c r="AK394" s="5" t="b">
        <f>AND(B394&gt;=zakresy_produkcyjne!C$2,B394&lt;=zakresy_produkcyjne!C$3)</f>
        <v>1</v>
      </c>
      <c r="AL394" s="5" t="b">
        <f>AND(D394&gt;=zakresy_produkcyjne!D$2,D394&lt;=zakresy_produkcyjne!D$3)</f>
        <v>1</v>
      </c>
      <c r="AM394" s="5" t="b">
        <f>AND(E394&gt;=zakresy_produkcyjne!E$2,E394&lt;=zakresy_produkcyjne!E$3)</f>
        <v>1</v>
      </c>
      <c r="AN394" s="5" t="b">
        <f>AND(F394&gt;=zakresy_produkcyjne!F$2,F394&lt;=zakresy_produkcyjne!F$3)</f>
        <v>0</v>
      </c>
      <c r="AO394" s="5" t="b">
        <f>AND(G394&gt;=zakresy_produkcyjne!G$2,G394&lt;=zakresy_produkcyjne!G$3)</f>
        <v>1</v>
      </c>
      <c r="AP394" s="5" t="b">
        <f>AND(H394&gt;=zakresy_produkcyjne!H$2,H394&lt;=zakresy_produkcyjne!H$3)</f>
        <v>1</v>
      </c>
      <c r="AQ394" s="5" t="b">
        <f>AND(P394&gt;=zakresy_produkcyjne!I$2,P394&lt;=zakresy_produkcyjne!I$3)</f>
        <v>1</v>
      </c>
      <c r="AR394" s="5" t="b">
        <f>AND(Q394&gt;=zakresy_produkcyjne!J$2,Q394&lt;=zakresy_produkcyjne!J$3)</f>
        <v>1</v>
      </c>
      <c r="AS394" s="5" t="b">
        <f>AND(R394&gt;=zakresy_produkcyjne!K$2,R394&lt;=zakresy_produkcyjne!K$3)</f>
        <v>1</v>
      </c>
      <c r="AT394" s="5" t="b">
        <f>AND(S394&gt;=zakresy_produkcyjne!L$2,S394&lt;=zakresy_produkcyjne!L$3)</f>
        <v>1</v>
      </c>
      <c r="AU394" s="5" t="b">
        <f t="shared" si="76"/>
        <v>0</v>
      </c>
      <c r="AV394" s="5" t="b">
        <f t="shared" si="77"/>
        <v>1</v>
      </c>
      <c r="AW394" s="5" t="b">
        <f t="shared" si="78"/>
        <v>0</v>
      </c>
      <c r="AX394" s="5">
        <f>AJ394*zakresy_produkcyjne!B$4+AK394*zakresy_produkcyjne!C$4+AL394*zakresy_produkcyjne!D$4+AM394*zakresy_produkcyjne!E$4+AN394*zakresy_produkcyjne!F$4+AO394*zakresy_produkcyjne!G$4+AP394*zakresy_produkcyjne!H$4+AQ394*zakresy_produkcyjne!I$4+AR394*zakresy_produkcyjne!J$4+AS394*zakresy_produkcyjne!K$4+AT394*zakresy_produkcyjne!L$4</f>
        <v>59</v>
      </c>
      <c r="BK394" s="5">
        <f t="shared" si="79"/>
        <v>1078</v>
      </c>
      <c r="BL394" s="5">
        <f t="shared" si="80"/>
        <v>0</v>
      </c>
      <c r="BM394" s="5">
        <f t="shared" si="81"/>
        <v>5.0999999999999996</v>
      </c>
      <c r="BN394" s="5">
        <f t="shared" si="82"/>
        <v>0</v>
      </c>
      <c r="BO394" s="5">
        <f t="shared" si="83"/>
        <v>0</v>
      </c>
      <c r="BP394" s="5">
        <f t="shared" si="84"/>
        <v>1078</v>
      </c>
      <c r="BQ394" s="5" t="e">
        <f>IF(T394&lt;&gt;"",POWER((#REF!*R394+#REF!)-T394,2))</f>
        <v>#REF!</v>
      </c>
    </row>
    <row r="395" spans="1:69" ht="13.9" customHeight="1" x14ac:dyDescent="0.2">
      <c r="A395" s="155">
        <v>3.45</v>
      </c>
      <c r="B395" s="155">
        <v>2.5499999999999998</v>
      </c>
      <c r="C395" s="155">
        <f t="shared" si="85"/>
        <v>4.3133333333333335</v>
      </c>
      <c r="D395" s="155">
        <v>0.1</v>
      </c>
      <c r="E395" s="155">
        <v>0.05</v>
      </c>
      <c r="F395" s="155">
        <v>0.96</v>
      </c>
      <c r="G395" s="155">
        <v>0.5</v>
      </c>
      <c r="H395" s="155">
        <v>0</v>
      </c>
      <c r="I395" s="155">
        <v>0.01</v>
      </c>
      <c r="J395" s="155">
        <v>0.04</v>
      </c>
      <c r="K395" s="155">
        <v>0</v>
      </c>
      <c r="L395" s="155">
        <v>0</v>
      </c>
      <c r="M395" s="155">
        <v>0</v>
      </c>
      <c r="N395" s="155">
        <v>0</v>
      </c>
      <c r="O395" s="155">
        <v>0</v>
      </c>
      <c r="P395" s="155">
        <v>870</v>
      </c>
      <c r="Q395" s="155">
        <v>180</v>
      </c>
      <c r="R395" s="155">
        <v>360</v>
      </c>
      <c r="S395" s="155">
        <v>180</v>
      </c>
      <c r="T395" s="155">
        <v>1078</v>
      </c>
      <c r="U395" s="156"/>
      <c r="V395" s="155">
        <v>8.6</v>
      </c>
      <c r="W395" s="155"/>
      <c r="X395" s="155"/>
      <c r="Y395" s="155"/>
      <c r="Z395" s="157">
        <v>41</v>
      </c>
      <c r="AA395" s="158"/>
      <c r="AB395" s="158"/>
      <c r="AC395" s="158"/>
      <c r="AD395" s="158"/>
      <c r="AE395" s="158"/>
      <c r="AF395" s="158"/>
      <c r="AG395" s="5" t="b">
        <f t="shared" si="74"/>
        <v>0</v>
      </c>
      <c r="AH395" s="5">
        <v>25</v>
      </c>
      <c r="AI395" s="5">
        <f t="shared" si="75"/>
        <v>1</v>
      </c>
      <c r="AJ395" s="5" t="b">
        <f>AND(A395&gt;=zakresy_produkcyjne!B$2,A395&lt;=zakresy_produkcyjne!B$3)</f>
        <v>1</v>
      </c>
      <c r="AK395" s="5" t="b">
        <f>AND(B395&gt;=zakresy_produkcyjne!C$2,B395&lt;=zakresy_produkcyjne!C$3)</f>
        <v>1</v>
      </c>
      <c r="AL395" s="5" t="b">
        <f>AND(D395&gt;=zakresy_produkcyjne!D$2,D395&lt;=zakresy_produkcyjne!D$3)</f>
        <v>1</v>
      </c>
      <c r="AM395" s="5" t="b">
        <f>AND(E395&gt;=zakresy_produkcyjne!E$2,E395&lt;=zakresy_produkcyjne!E$3)</f>
        <v>1</v>
      </c>
      <c r="AN395" s="5" t="b">
        <f>AND(F395&gt;=zakresy_produkcyjne!F$2,F395&lt;=zakresy_produkcyjne!F$3)</f>
        <v>0</v>
      </c>
      <c r="AO395" s="5" t="b">
        <f>AND(G395&gt;=zakresy_produkcyjne!G$2,G395&lt;=zakresy_produkcyjne!G$3)</f>
        <v>1</v>
      </c>
      <c r="AP395" s="5" t="b">
        <f>AND(H395&gt;=zakresy_produkcyjne!H$2,H395&lt;=zakresy_produkcyjne!H$3)</f>
        <v>1</v>
      </c>
      <c r="AQ395" s="5" t="b">
        <f>AND(P395&gt;=zakresy_produkcyjne!I$2,P395&lt;=zakresy_produkcyjne!I$3)</f>
        <v>1</v>
      </c>
      <c r="AR395" s="5" t="b">
        <f>AND(Q395&gt;=zakresy_produkcyjne!J$2,Q395&lt;=zakresy_produkcyjne!J$3)</f>
        <v>1</v>
      </c>
      <c r="AS395" s="5" t="b">
        <f>AND(R395&gt;=zakresy_produkcyjne!K$2,R395&lt;=zakresy_produkcyjne!K$3)</f>
        <v>1</v>
      </c>
      <c r="AT395" s="5" t="b">
        <f>AND(S395&gt;=zakresy_produkcyjne!L$2,S395&lt;=zakresy_produkcyjne!L$3)</f>
        <v>1</v>
      </c>
      <c r="AU395" s="5" t="b">
        <f t="shared" si="76"/>
        <v>0</v>
      </c>
      <c r="AV395" s="5" t="b">
        <f t="shared" si="77"/>
        <v>1</v>
      </c>
      <c r="AW395" s="5" t="b">
        <f t="shared" si="78"/>
        <v>0</v>
      </c>
      <c r="AX395" s="5">
        <f>AJ395*zakresy_produkcyjne!B$4+AK395*zakresy_produkcyjne!C$4+AL395*zakresy_produkcyjne!D$4+AM395*zakresy_produkcyjne!E$4+AN395*zakresy_produkcyjne!F$4+AO395*zakresy_produkcyjne!G$4+AP395*zakresy_produkcyjne!H$4+AQ395*zakresy_produkcyjne!I$4+AR395*zakresy_produkcyjne!J$4+AS395*zakresy_produkcyjne!K$4+AT395*zakresy_produkcyjne!L$4</f>
        <v>59</v>
      </c>
      <c r="BK395" s="5">
        <f t="shared" si="79"/>
        <v>1078</v>
      </c>
      <c r="BL395" s="5">
        <f t="shared" si="80"/>
        <v>0</v>
      </c>
      <c r="BM395" s="5">
        <f t="shared" si="81"/>
        <v>8.6</v>
      </c>
      <c r="BN395" s="5">
        <f t="shared" si="82"/>
        <v>0</v>
      </c>
      <c r="BO395" s="5">
        <f t="shared" si="83"/>
        <v>0</v>
      </c>
      <c r="BP395" s="5">
        <f t="shared" si="84"/>
        <v>1078</v>
      </c>
      <c r="BQ395" s="5" t="e">
        <f>IF(T395&lt;&gt;"",POWER((#REF!*R395+#REF!)-T395,2))</f>
        <v>#REF!</v>
      </c>
    </row>
    <row r="396" spans="1:69" ht="13.9" customHeight="1" x14ac:dyDescent="0.2">
      <c r="A396" s="155">
        <v>3.45</v>
      </c>
      <c r="B396" s="155">
        <v>2.5499999999999998</v>
      </c>
      <c r="C396" s="155">
        <f t="shared" si="85"/>
        <v>4.3133333333333335</v>
      </c>
      <c r="D396" s="155">
        <v>0.1</v>
      </c>
      <c r="E396" s="155">
        <v>0.05</v>
      </c>
      <c r="F396" s="155">
        <v>0.96</v>
      </c>
      <c r="G396" s="155">
        <v>0.5</v>
      </c>
      <c r="H396" s="155">
        <v>0</v>
      </c>
      <c r="I396" s="155">
        <v>0.01</v>
      </c>
      <c r="J396" s="155">
        <v>0.04</v>
      </c>
      <c r="K396" s="155">
        <v>0</v>
      </c>
      <c r="L396" s="155">
        <v>0</v>
      </c>
      <c r="M396" s="155">
        <v>0</v>
      </c>
      <c r="N396" s="155">
        <v>0</v>
      </c>
      <c r="O396" s="155">
        <v>0</v>
      </c>
      <c r="P396" s="155">
        <v>870</v>
      </c>
      <c r="Q396" s="155">
        <v>180</v>
      </c>
      <c r="R396" s="155">
        <v>360</v>
      </c>
      <c r="S396" s="155">
        <v>180</v>
      </c>
      <c r="T396" s="155">
        <v>1091</v>
      </c>
      <c r="U396" s="156"/>
      <c r="V396" s="155">
        <v>7.7</v>
      </c>
      <c r="W396" s="155"/>
      <c r="X396" s="155"/>
      <c r="Y396" s="155"/>
      <c r="Z396" s="157">
        <v>41</v>
      </c>
      <c r="AA396" s="158"/>
      <c r="AB396" s="158"/>
      <c r="AC396" s="158"/>
      <c r="AD396" s="158"/>
      <c r="AE396" s="158"/>
      <c r="AF396" s="158"/>
      <c r="AG396" s="5" t="b">
        <f t="shared" si="74"/>
        <v>0</v>
      </c>
      <c r="AH396" s="5">
        <v>50</v>
      </c>
      <c r="AI396" s="5">
        <f t="shared" si="75"/>
        <v>2</v>
      </c>
      <c r="AJ396" s="5" t="b">
        <f>AND(A396&gt;=zakresy_produkcyjne!B$2,A396&lt;=zakresy_produkcyjne!B$3)</f>
        <v>1</v>
      </c>
      <c r="AK396" s="5" t="b">
        <f>AND(B396&gt;=zakresy_produkcyjne!C$2,B396&lt;=zakresy_produkcyjne!C$3)</f>
        <v>1</v>
      </c>
      <c r="AL396" s="5" t="b">
        <f>AND(D396&gt;=zakresy_produkcyjne!D$2,D396&lt;=zakresy_produkcyjne!D$3)</f>
        <v>1</v>
      </c>
      <c r="AM396" s="5" t="b">
        <f>AND(E396&gt;=zakresy_produkcyjne!E$2,E396&lt;=zakresy_produkcyjne!E$3)</f>
        <v>1</v>
      </c>
      <c r="AN396" s="5" t="b">
        <f>AND(F396&gt;=zakresy_produkcyjne!F$2,F396&lt;=zakresy_produkcyjne!F$3)</f>
        <v>0</v>
      </c>
      <c r="AO396" s="5" t="b">
        <f>AND(G396&gt;=zakresy_produkcyjne!G$2,G396&lt;=zakresy_produkcyjne!G$3)</f>
        <v>1</v>
      </c>
      <c r="AP396" s="5" t="b">
        <f>AND(H396&gt;=zakresy_produkcyjne!H$2,H396&lt;=zakresy_produkcyjne!H$3)</f>
        <v>1</v>
      </c>
      <c r="AQ396" s="5" t="b">
        <f>AND(P396&gt;=zakresy_produkcyjne!I$2,P396&lt;=zakresy_produkcyjne!I$3)</f>
        <v>1</v>
      </c>
      <c r="AR396" s="5" t="b">
        <f>AND(Q396&gt;=zakresy_produkcyjne!J$2,Q396&lt;=zakresy_produkcyjne!J$3)</f>
        <v>1</v>
      </c>
      <c r="AS396" s="5" t="b">
        <f>AND(R396&gt;=zakresy_produkcyjne!K$2,R396&lt;=zakresy_produkcyjne!K$3)</f>
        <v>1</v>
      </c>
      <c r="AT396" s="5" t="b">
        <f>AND(S396&gt;=zakresy_produkcyjne!L$2,S396&lt;=zakresy_produkcyjne!L$3)</f>
        <v>1</v>
      </c>
      <c r="AU396" s="5" t="b">
        <f t="shared" si="76"/>
        <v>0</v>
      </c>
      <c r="AV396" s="5" t="b">
        <f t="shared" si="77"/>
        <v>1</v>
      </c>
      <c r="AW396" s="5" t="b">
        <f t="shared" si="78"/>
        <v>0</v>
      </c>
      <c r="AX396" s="5">
        <f>AJ396*zakresy_produkcyjne!B$4+AK396*zakresy_produkcyjne!C$4+AL396*zakresy_produkcyjne!D$4+AM396*zakresy_produkcyjne!E$4+AN396*zakresy_produkcyjne!F$4+AO396*zakresy_produkcyjne!G$4+AP396*zakresy_produkcyjne!H$4+AQ396*zakresy_produkcyjne!I$4+AR396*zakresy_produkcyjne!J$4+AS396*zakresy_produkcyjne!K$4+AT396*zakresy_produkcyjne!L$4</f>
        <v>59</v>
      </c>
      <c r="BK396" s="5">
        <f t="shared" si="79"/>
        <v>1091</v>
      </c>
      <c r="BL396" s="5">
        <f t="shared" si="80"/>
        <v>0</v>
      </c>
      <c r="BM396" s="5">
        <f t="shared" si="81"/>
        <v>7.7</v>
      </c>
      <c r="BN396" s="5">
        <f t="shared" si="82"/>
        <v>0</v>
      </c>
      <c r="BO396" s="5">
        <f t="shared" si="83"/>
        <v>0</v>
      </c>
      <c r="BP396" s="5">
        <f t="shared" si="84"/>
        <v>1091</v>
      </c>
      <c r="BQ396" s="5" t="e">
        <f>IF(T396&lt;&gt;"",POWER((#REF!*R396+#REF!)-T396,2))</f>
        <v>#REF!</v>
      </c>
    </row>
    <row r="397" spans="1:69" ht="13.9" customHeight="1" x14ac:dyDescent="0.2">
      <c r="A397" s="155">
        <v>3.45</v>
      </c>
      <c r="B397" s="155">
        <v>2.5499999999999998</v>
      </c>
      <c r="C397" s="155">
        <f t="shared" si="85"/>
        <v>4.3133333333333335</v>
      </c>
      <c r="D397" s="155">
        <v>0.1</v>
      </c>
      <c r="E397" s="155">
        <v>0.05</v>
      </c>
      <c r="F397" s="155">
        <v>0.96</v>
      </c>
      <c r="G397" s="155">
        <v>0.5</v>
      </c>
      <c r="H397" s="155">
        <v>0</v>
      </c>
      <c r="I397" s="155">
        <v>0.01</v>
      </c>
      <c r="J397" s="155">
        <v>0.04</v>
      </c>
      <c r="K397" s="155">
        <v>0</v>
      </c>
      <c r="L397" s="155">
        <v>0</v>
      </c>
      <c r="M397" s="155">
        <v>0</v>
      </c>
      <c r="N397" s="155">
        <v>0</v>
      </c>
      <c r="O397" s="155">
        <v>0</v>
      </c>
      <c r="P397" s="155">
        <v>870</v>
      </c>
      <c r="Q397" s="155">
        <v>180</v>
      </c>
      <c r="R397" s="155">
        <v>360</v>
      </c>
      <c r="S397" s="155">
        <v>180</v>
      </c>
      <c r="T397" s="155">
        <v>1065</v>
      </c>
      <c r="U397" s="156"/>
      <c r="V397" s="155">
        <v>6.6</v>
      </c>
      <c r="W397" s="155"/>
      <c r="X397" s="155"/>
      <c r="Y397" s="155"/>
      <c r="Z397" s="157">
        <v>41</v>
      </c>
      <c r="AA397" s="158"/>
      <c r="AB397" s="158"/>
      <c r="AC397" s="158"/>
      <c r="AD397" s="158"/>
      <c r="AE397" s="158"/>
      <c r="AF397" s="158"/>
      <c r="AG397" s="5" t="b">
        <f t="shared" si="74"/>
        <v>0</v>
      </c>
      <c r="AH397" s="5">
        <v>75</v>
      </c>
      <c r="AI397" s="5">
        <f t="shared" si="75"/>
        <v>3</v>
      </c>
      <c r="AJ397" s="5" t="b">
        <f>AND(A397&gt;=zakresy_produkcyjne!B$2,A397&lt;=zakresy_produkcyjne!B$3)</f>
        <v>1</v>
      </c>
      <c r="AK397" s="5" t="b">
        <f>AND(B397&gt;=zakresy_produkcyjne!C$2,B397&lt;=zakresy_produkcyjne!C$3)</f>
        <v>1</v>
      </c>
      <c r="AL397" s="5" t="b">
        <f>AND(D397&gt;=zakresy_produkcyjne!D$2,D397&lt;=zakresy_produkcyjne!D$3)</f>
        <v>1</v>
      </c>
      <c r="AM397" s="5" t="b">
        <f>AND(E397&gt;=zakresy_produkcyjne!E$2,E397&lt;=zakresy_produkcyjne!E$3)</f>
        <v>1</v>
      </c>
      <c r="AN397" s="5" t="b">
        <f>AND(F397&gt;=zakresy_produkcyjne!F$2,F397&lt;=zakresy_produkcyjne!F$3)</f>
        <v>0</v>
      </c>
      <c r="AO397" s="5" t="b">
        <f>AND(G397&gt;=zakresy_produkcyjne!G$2,G397&lt;=zakresy_produkcyjne!G$3)</f>
        <v>1</v>
      </c>
      <c r="AP397" s="5" t="b">
        <f>AND(H397&gt;=zakresy_produkcyjne!H$2,H397&lt;=zakresy_produkcyjne!H$3)</f>
        <v>1</v>
      </c>
      <c r="AQ397" s="5" t="b">
        <f>AND(P397&gt;=zakresy_produkcyjne!I$2,P397&lt;=zakresy_produkcyjne!I$3)</f>
        <v>1</v>
      </c>
      <c r="AR397" s="5" t="b">
        <f>AND(Q397&gt;=zakresy_produkcyjne!J$2,Q397&lt;=zakresy_produkcyjne!J$3)</f>
        <v>1</v>
      </c>
      <c r="AS397" s="5" t="b">
        <f>AND(R397&gt;=zakresy_produkcyjne!K$2,R397&lt;=zakresy_produkcyjne!K$3)</f>
        <v>1</v>
      </c>
      <c r="AT397" s="5" t="b">
        <f>AND(S397&gt;=zakresy_produkcyjne!L$2,S397&lt;=zakresy_produkcyjne!L$3)</f>
        <v>1</v>
      </c>
      <c r="AU397" s="5" t="b">
        <f t="shared" si="76"/>
        <v>0</v>
      </c>
      <c r="AV397" s="5" t="b">
        <f t="shared" si="77"/>
        <v>1</v>
      </c>
      <c r="AW397" s="5" t="b">
        <f t="shared" si="78"/>
        <v>0</v>
      </c>
      <c r="AX397" s="5">
        <f>AJ397*zakresy_produkcyjne!B$4+AK397*zakresy_produkcyjne!C$4+AL397*zakresy_produkcyjne!D$4+AM397*zakresy_produkcyjne!E$4+AN397*zakresy_produkcyjne!F$4+AO397*zakresy_produkcyjne!G$4+AP397*zakresy_produkcyjne!H$4+AQ397*zakresy_produkcyjne!I$4+AR397*zakresy_produkcyjne!J$4+AS397*zakresy_produkcyjne!K$4+AT397*zakresy_produkcyjne!L$4</f>
        <v>59</v>
      </c>
      <c r="BK397" s="5">
        <f t="shared" si="79"/>
        <v>1065</v>
      </c>
      <c r="BL397" s="5">
        <f t="shared" si="80"/>
        <v>0</v>
      </c>
      <c r="BM397" s="5">
        <f t="shared" si="81"/>
        <v>6.6</v>
      </c>
      <c r="BN397" s="5">
        <f t="shared" si="82"/>
        <v>0</v>
      </c>
      <c r="BO397" s="5">
        <f t="shared" si="83"/>
        <v>0</v>
      </c>
      <c r="BP397" s="5">
        <f t="shared" si="84"/>
        <v>1065</v>
      </c>
      <c r="BQ397" s="5" t="e">
        <f>IF(T397&lt;&gt;"",POWER((#REF!*R397+#REF!)-T397,2))</f>
        <v>#REF!</v>
      </c>
    </row>
    <row r="398" spans="1:69" ht="13.9" customHeight="1" x14ac:dyDescent="0.2">
      <c r="A398" s="155">
        <v>3.6</v>
      </c>
      <c r="B398" s="155">
        <v>2.5</v>
      </c>
      <c r="C398" s="155">
        <f t="shared" si="85"/>
        <v>4.4416666666666664</v>
      </c>
      <c r="D398" s="155">
        <v>0.1</v>
      </c>
      <c r="E398" s="155">
        <v>5.0999999999999997E-2</v>
      </c>
      <c r="F398" s="155">
        <v>1</v>
      </c>
      <c r="G398" s="155">
        <v>1.55</v>
      </c>
      <c r="H398" s="155">
        <v>0</v>
      </c>
      <c r="I398" s="155">
        <v>1.0999999999999999E-2</v>
      </c>
      <c r="J398" s="155">
        <v>2.5000000000000001E-2</v>
      </c>
      <c r="K398" s="155">
        <v>0</v>
      </c>
      <c r="L398" s="155">
        <v>0</v>
      </c>
      <c r="M398" s="155">
        <v>0</v>
      </c>
      <c r="N398" s="155">
        <v>0</v>
      </c>
      <c r="O398" s="155">
        <v>0</v>
      </c>
      <c r="P398" s="155">
        <v>870</v>
      </c>
      <c r="Q398" s="155">
        <v>180</v>
      </c>
      <c r="R398" s="155">
        <v>340</v>
      </c>
      <c r="S398" s="155">
        <v>180</v>
      </c>
      <c r="T398" s="155">
        <v>1052</v>
      </c>
      <c r="U398" s="156"/>
      <c r="V398" s="155">
        <v>8</v>
      </c>
      <c r="W398" s="155"/>
      <c r="X398" s="155"/>
      <c r="Y398" s="155"/>
      <c r="Z398" s="157">
        <v>41</v>
      </c>
      <c r="AA398" s="158"/>
      <c r="AB398" s="158"/>
      <c r="AC398" s="158"/>
      <c r="AD398" s="158"/>
      <c r="AE398" s="158"/>
      <c r="AF398" s="158"/>
      <c r="AG398" s="5" t="b">
        <f t="shared" si="74"/>
        <v>0</v>
      </c>
      <c r="AH398" s="5">
        <v>25</v>
      </c>
      <c r="AI398" s="5">
        <f t="shared" si="75"/>
        <v>1</v>
      </c>
      <c r="AJ398" s="5" t="b">
        <f>AND(A398&gt;=zakresy_produkcyjne!B$2,A398&lt;=zakresy_produkcyjne!B$3)</f>
        <v>1</v>
      </c>
      <c r="AK398" s="5" t="b">
        <f>AND(B398&gt;=zakresy_produkcyjne!C$2,B398&lt;=zakresy_produkcyjne!C$3)</f>
        <v>1</v>
      </c>
      <c r="AL398" s="5" t="b">
        <f>AND(D398&gt;=zakresy_produkcyjne!D$2,D398&lt;=zakresy_produkcyjne!D$3)</f>
        <v>1</v>
      </c>
      <c r="AM398" s="5" t="b">
        <f>AND(E398&gt;=zakresy_produkcyjne!E$2,E398&lt;=zakresy_produkcyjne!E$3)</f>
        <v>1</v>
      </c>
      <c r="AN398" s="5" t="b">
        <f>AND(F398&gt;=zakresy_produkcyjne!F$2,F398&lt;=zakresy_produkcyjne!F$3)</f>
        <v>0</v>
      </c>
      <c r="AO398" s="5" t="b">
        <f>AND(G398&gt;=zakresy_produkcyjne!G$2,G398&lt;=zakresy_produkcyjne!G$3)</f>
        <v>1</v>
      </c>
      <c r="AP398" s="5" t="b">
        <f>AND(H398&gt;=zakresy_produkcyjne!H$2,H398&lt;=zakresy_produkcyjne!H$3)</f>
        <v>1</v>
      </c>
      <c r="AQ398" s="5" t="b">
        <f>AND(P398&gt;=zakresy_produkcyjne!I$2,P398&lt;=zakresy_produkcyjne!I$3)</f>
        <v>1</v>
      </c>
      <c r="AR398" s="5" t="b">
        <f>AND(Q398&gt;=zakresy_produkcyjne!J$2,Q398&lt;=zakresy_produkcyjne!J$3)</f>
        <v>1</v>
      </c>
      <c r="AS398" s="5" t="b">
        <f>AND(R398&gt;=zakresy_produkcyjne!K$2,R398&lt;=zakresy_produkcyjne!K$3)</f>
        <v>1</v>
      </c>
      <c r="AT398" s="5" t="b">
        <f>AND(S398&gt;=zakresy_produkcyjne!L$2,S398&lt;=zakresy_produkcyjne!L$3)</f>
        <v>1</v>
      </c>
      <c r="AU398" s="5" t="b">
        <f t="shared" si="76"/>
        <v>0</v>
      </c>
      <c r="AV398" s="5" t="b">
        <f t="shared" si="77"/>
        <v>1</v>
      </c>
      <c r="AW398" s="5" t="b">
        <f t="shared" si="78"/>
        <v>0</v>
      </c>
      <c r="AX398" s="5">
        <f>AJ398*zakresy_produkcyjne!B$4+AK398*zakresy_produkcyjne!C$4+AL398*zakresy_produkcyjne!D$4+AM398*zakresy_produkcyjne!E$4+AN398*zakresy_produkcyjne!F$4+AO398*zakresy_produkcyjne!G$4+AP398*zakresy_produkcyjne!H$4+AQ398*zakresy_produkcyjne!I$4+AR398*zakresy_produkcyjne!J$4+AS398*zakresy_produkcyjne!K$4+AT398*zakresy_produkcyjne!L$4</f>
        <v>59</v>
      </c>
      <c r="BK398" s="5">
        <f t="shared" si="79"/>
        <v>1052</v>
      </c>
      <c r="BL398" s="5">
        <f t="shared" si="80"/>
        <v>0</v>
      </c>
      <c r="BM398" s="5">
        <f t="shared" si="81"/>
        <v>8</v>
      </c>
      <c r="BN398" s="5">
        <f t="shared" si="82"/>
        <v>0</v>
      </c>
      <c r="BO398" s="5">
        <f t="shared" si="83"/>
        <v>0</v>
      </c>
      <c r="BP398" s="5">
        <f t="shared" si="84"/>
        <v>1052</v>
      </c>
      <c r="BQ398" s="5" t="e">
        <f>IF(T398&lt;&gt;"",POWER((#REF!*R398+#REF!)-T398,2))</f>
        <v>#REF!</v>
      </c>
    </row>
    <row r="399" spans="1:69" ht="13.9" customHeight="1" x14ac:dyDescent="0.2">
      <c r="A399" s="155">
        <v>3.6</v>
      </c>
      <c r="B399" s="155">
        <v>2.5</v>
      </c>
      <c r="C399" s="155">
        <f t="shared" si="85"/>
        <v>4.4416666666666664</v>
      </c>
      <c r="D399" s="155">
        <v>0.1</v>
      </c>
      <c r="E399" s="155">
        <v>5.0999999999999997E-2</v>
      </c>
      <c r="F399" s="155">
        <v>1</v>
      </c>
      <c r="G399" s="155">
        <v>1.55</v>
      </c>
      <c r="H399" s="155">
        <v>0</v>
      </c>
      <c r="I399" s="155">
        <v>1.0999999999999999E-2</v>
      </c>
      <c r="J399" s="155">
        <v>2.5000000000000001E-2</v>
      </c>
      <c r="K399" s="155">
        <v>0</v>
      </c>
      <c r="L399" s="155">
        <v>0</v>
      </c>
      <c r="M399" s="155">
        <v>0</v>
      </c>
      <c r="N399" s="155">
        <v>0</v>
      </c>
      <c r="O399" s="155">
        <v>0</v>
      </c>
      <c r="P399" s="155">
        <v>870</v>
      </c>
      <c r="Q399" s="155">
        <v>180</v>
      </c>
      <c r="R399" s="155">
        <v>340</v>
      </c>
      <c r="S399" s="155">
        <v>180</v>
      </c>
      <c r="T399" s="155">
        <v>1039</v>
      </c>
      <c r="U399" s="156"/>
      <c r="V399" s="155">
        <v>6.6</v>
      </c>
      <c r="W399" s="155"/>
      <c r="X399" s="155"/>
      <c r="Y399" s="155"/>
      <c r="Z399" s="157">
        <v>41</v>
      </c>
      <c r="AA399" s="158"/>
      <c r="AB399" s="158"/>
      <c r="AC399" s="158"/>
      <c r="AD399" s="158"/>
      <c r="AE399" s="158"/>
      <c r="AF399" s="158"/>
      <c r="AG399" s="5" t="b">
        <f t="shared" si="74"/>
        <v>0</v>
      </c>
      <c r="AH399" s="5">
        <v>50</v>
      </c>
      <c r="AI399" s="5">
        <f t="shared" si="75"/>
        <v>2</v>
      </c>
      <c r="AJ399" s="5" t="b">
        <f>AND(A399&gt;=zakresy_produkcyjne!B$2,A399&lt;=zakresy_produkcyjne!B$3)</f>
        <v>1</v>
      </c>
      <c r="AK399" s="5" t="b">
        <f>AND(B399&gt;=zakresy_produkcyjne!C$2,B399&lt;=zakresy_produkcyjne!C$3)</f>
        <v>1</v>
      </c>
      <c r="AL399" s="5" t="b">
        <f>AND(D399&gt;=zakresy_produkcyjne!D$2,D399&lt;=zakresy_produkcyjne!D$3)</f>
        <v>1</v>
      </c>
      <c r="AM399" s="5" t="b">
        <f>AND(E399&gt;=zakresy_produkcyjne!E$2,E399&lt;=zakresy_produkcyjne!E$3)</f>
        <v>1</v>
      </c>
      <c r="AN399" s="5" t="b">
        <f>AND(F399&gt;=zakresy_produkcyjne!F$2,F399&lt;=zakresy_produkcyjne!F$3)</f>
        <v>0</v>
      </c>
      <c r="AO399" s="5" t="b">
        <f>AND(G399&gt;=zakresy_produkcyjne!G$2,G399&lt;=zakresy_produkcyjne!G$3)</f>
        <v>1</v>
      </c>
      <c r="AP399" s="5" t="b">
        <f>AND(H399&gt;=zakresy_produkcyjne!H$2,H399&lt;=zakresy_produkcyjne!H$3)</f>
        <v>1</v>
      </c>
      <c r="AQ399" s="5" t="b">
        <f>AND(P399&gt;=zakresy_produkcyjne!I$2,P399&lt;=zakresy_produkcyjne!I$3)</f>
        <v>1</v>
      </c>
      <c r="AR399" s="5" t="b">
        <f>AND(Q399&gt;=zakresy_produkcyjne!J$2,Q399&lt;=zakresy_produkcyjne!J$3)</f>
        <v>1</v>
      </c>
      <c r="AS399" s="5" t="b">
        <f>AND(R399&gt;=zakresy_produkcyjne!K$2,R399&lt;=zakresy_produkcyjne!K$3)</f>
        <v>1</v>
      </c>
      <c r="AT399" s="5" t="b">
        <f>AND(S399&gt;=zakresy_produkcyjne!L$2,S399&lt;=zakresy_produkcyjne!L$3)</f>
        <v>1</v>
      </c>
      <c r="AU399" s="5" t="b">
        <f t="shared" si="76"/>
        <v>0</v>
      </c>
      <c r="AV399" s="5" t="b">
        <f t="shared" si="77"/>
        <v>1</v>
      </c>
      <c r="AW399" s="5" t="b">
        <f t="shared" si="78"/>
        <v>0</v>
      </c>
      <c r="AX399" s="5">
        <f>AJ399*zakresy_produkcyjne!B$4+AK399*zakresy_produkcyjne!C$4+AL399*zakresy_produkcyjne!D$4+AM399*zakresy_produkcyjne!E$4+AN399*zakresy_produkcyjne!F$4+AO399*zakresy_produkcyjne!G$4+AP399*zakresy_produkcyjne!H$4+AQ399*zakresy_produkcyjne!I$4+AR399*zakresy_produkcyjne!J$4+AS399*zakresy_produkcyjne!K$4+AT399*zakresy_produkcyjne!L$4</f>
        <v>59</v>
      </c>
      <c r="BK399" s="5">
        <f t="shared" si="79"/>
        <v>1039</v>
      </c>
      <c r="BL399" s="5">
        <f t="shared" si="80"/>
        <v>0</v>
      </c>
      <c r="BM399" s="5">
        <f t="shared" si="81"/>
        <v>6.6</v>
      </c>
      <c r="BN399" s="5">
        <f t="shared" si="82"/>
        <v>0</v>
      </c>
      <c r="BO399" s="5">
        <f t="shared" si="83"/>
        <v>0</v>
      </c>
      <c r="BP399" s="5">
        <f t="shared" si="84"/>
        <v>1039</v>
      </c>
      <c r="BQ399" s="5" t="e">
        <f>IF(T399&lt;&gt;"",POWER((#REF!*R399+#REF!)-T399,2))</f>
        <v>#REF!</v>
      </c>
    </row>
    <row r="400" spans="1:69" ht="13.9" customHeight="1" x14ac:dyDescent="0.2">
      <c r="A400" s="155">
        <v>3.6</v>
      </c>
      <c r="B400" s="155">
        <v>2.5</v>
      </c>
      <c r="C400" s="155">
        <f t="shared" si="85"/>
        <v>4.4416666666666664</v>
      </c>
      <c r="D400" s="155">
        <v>0.1</v>
      </c>
      <c r="E400" s="155">
        <v>5.0999999999999997E-2</v>
      </c>
      <c r="F400" s="155">
        <v>1</v>
      </c>
      <c r="G400" s="155">
        <v>1.55</v>
      </c>
      <c r="H400" s="155">
        <v>0</v>
      </c>
      <c r="I400" s="155">
        <v>1.0999999999999999E-2</v>
      </c>
      <c r="J400" s="155">
        <v>2.5000000000000001E-2</v>
      </c>
      <c r="K400" s="155">
        <v>0</v>
      </c>
      <c r="L400" s="155">
        <v>0</v>
      </c>
      <c r="M400" s="155">
        <v>0</v>
      </c>
      <c r="N400" s="155">
        <v>0</v>
      </c>
      <c r="O400" s="155">
        <v>0</v>
      </c>
      <c r="P400" s="155">
        <v>870</v>
      </c>
      <c r="Q400" s="155">
        <v>180</v>
      </c>
      <c r="R400" s="155">
        <v>340</v>
      </c>
      <c r="S400" s="155">
        <v>180</v>
      </c>
      <c r="T400" s="155">
        <v>1039</v>
      </c>
      <c r="U400" s="156"/>
      <c r="V400" s="155">
        <v>6.9</v>
      </c>
      <c r="W400" s="155"/>
      <c r="X400" s="155"/>
      <c r="Y400" s="155"/>
      <c r="Z400" s="157">
        <v>41</v>
      </c>
      <c r="AA400" s="158"/>
      <c r="AB400" s="158"/>
      <c r="AC400" s="158"/>
      <c r="AD400" s="158"/>
      <c r="AE400" s="158"/>
      <c r="AF400" s="158"/>
      <c r="AG400" s="5" t="b">
        <f t="shared" si="74"/>
        <v>0</v>
      </c>
      <c r="AH400" s="5">
        <v>75</v>
      </c>
      <c r="AI400" s="5">
        <f t="shared" si="75"/>
        <v>3</v>
      </c>
      <c r="AJ400" s="5" t="b">
        <f>AND(A400&gt;=zakresy_produkcyjne!B$2,A400&lt;=zakresy_produkcyjne!B$3)</f>
        <v>1</v>
      </c>
      <c r="AK400" s="5" t="b">
        <f>AND(B400&gt;=zakresy_produkcyjne!C$2,B400&lt;=zakresy_produkcyjne!C$3)</f>
        <v>1</v>
      </c>
      <c r="AL400" s="5" t="b">
        <f>AND(D400&gt;=zakresy_produkcyjne!D$2,D400&lt;=zakresy_produkcyjne!D$3)</f>
        <v>1</v>
      </c>
      <c r="AM400" s="5" t="b">
        <f>AND(E400&gt;=zakresy_produkcyjne!E$2,E400&lt;=zakresy_produkcyjne!E$3)</f>
        <v>1</v>
      </c>
      <c r="AN400" s="5" t="b">
        <f>AND(F400&gt;=zakresy_produkcyjne!F$2,F400&lt;=zakresy_produkcyjne!F$3)</f>
        <v>0</v>
      </c>
      <c r="AO400" s="5" t="b">
        <f>AND(G400&gt;=zakresy_produkcyjne!G$2,G400&lt;=zakresy_produkcyjne!G$3)</f>
        <v>1</v>
      </c>
      <c r="AP400" s="5" t="b">
        <f>AND(H400&gt;=zakresy_produkcyjne!H$2,H400&lt;=zakresy_produkcyjne!H$3)</f>
        <v>1</v>
      </c>
      <c r="AQ400" s="5" t="b">
        <f>AND(P400&gt;=zakresy_produkcyjne!I$2,P400&lt;=zakresy_produkcyjne!I$3)</f>
        <v>1</v>
      </c>
      <c r="AR400" s="5" t="b">
        <f>AND(Q400&gt;=zakresy_produkcyjne!J$2,Q400&lt;=zakresy_produkcyjne!J$3)</f>
        <v>1</v>
      </c>
      <c r="AS400" s="5" t="b">
        <f>AND(R400&gt;=zakresy_produkcyjne!K$2,R400&lt;=zakresy_produkcyjne!K$3)</f>
        <v>1</v>
      </c>
      <c r="AT400" s="5" t="b">
        <f>AND(S400&gt;=zakresy_produkcyjne!L$2,S400&lt;=zakresy_produkcyjne!L$3)</f>
        <v>1</v>
      </c>
      <c r="AU400" s="5" t="b">
        <f t="shared" si="76"/>
        <v>0</v>
      </c>
      <c r="AV400" s="5" t="b">
        <f t="shared" si="77"/>
        <v>1</v>
      </c>
      <c r="AW400" s="5" t="b">
        <f t="shared" si="78"/>
        <v>0</v>
      </c>
      <c r="AX400" s="5">
        <f>AJ400*zakresy_produkcyjne!B$4+AK400*zakresy_produkcyjne!C$4+AL400*zakresy_produkcyjne!D$4+AM400*zakresy_produkcyjne!E$4+AN400*zakresy_produkcyjne!F$4+AO400*zakresy_produkcyjne!G$4+AP400*zakresy_produkcyjne!H$4+AQ400*zakresy_produkcyjne!I$4+AR400*zakresy_produkcyjne!J$4+AS400*zakresy_produkcyjne!K$4+AT400*zakresy_produkcyjne!L$4</f>
        <v>59</v>
      </c>
      <c r="BK400" s="5">
        <f t="shared" si="79"/>
        <v>1039</v>
      </c>
      <c r="BL400" s="5">
        <f t="shared" si="80"/>
        <v>0</v>
      </c>
      <c r="BM400" s="5">
        <f t="shared" si="81"/>
        <v>6.9</v>
      </c>
      <c r="BN400" s="5">
        <f t="shared" si="82"/>
        <v>0</v>
      </c>
      <c r="BO400" s="5">
        <f t="shared" si="83"/>
        <v>0</v>
      </c>
      <c r="BP400" s="5">
        <f t="shared" si="84"/>
        <v>1039</v>
      </c>
      <c r="BQ400" s="5" t="e">
        <f>IF(T400&lt;&gt;"",POWER((#REF!*R400+#REF!)-T400,2))</f>
        <v>#REF!</v>
      </c>
    </row>
    <row r="401" spans="1:69" ht="13.9" customHeight="1" x14ac:dyDescent="0.2">
      <c r="A401" s="155">
        <v>3.6</v>
      </c>
      <c r="B401" s="155">
        <v>2.5</v>
      </c>
      <c r="C401" s="155">
        <f t="shared" si="85"/>
        <v>4.4416666666666664</v>
      </c>
      <c r="D401" s="155">
        <v>0.1</v>
      </c>
      <c r="E401" s="155">
        <v>5.0999999999999997E-2</v>
      </c>
      <c r="F401" s="155">
        <v>1</v>
      </c>
      <c r="G401" s="155">
        <v>1.55</v>
      </c>
      <c r="H401" s="155">
        <v>0</v>
      </c>
      <c r="I401" s="155">
        <v>1.0999999999999999E-2</v>
      </c>
      <c r="J401" s="155">
        <v>2.5000000000000001E-2</v>
      </c>
      <c r="K401" s="155">
        <v>0</v>
      </c>
      <c r="L401" s="155">
        <v>0</v>
      </c>
      <c r="M401" s="155">
        <v>0</v>
      </c>
      <c r="N401" s="155">
        <v>0</v>
      </c>
      <c r="O401" s="155">
        <v>0</v>
      </c>
      <c r="P401" s="155">
        <v>870</v>
      </c>
      <c r="Q401" s="155">
        <v>180</v>
      </c>
      <c r="R401" s="155">
        <v>360</v>
      </c>
      <c r="S401" s="155">
        <v>180</v>
      </c>
      <c r="T401" s="155">
        <v>1013</v>
      </c>
      <c r="U401" s="156"/>
      <c r="V401" s="155">
        <v>8</v>
      </c>
      <c r="W401" s="155"/>
      <c r="X401" s="155"/>
      <c r="Y401" s="155"/>
      <c r="Z401" s="157">
        <v>41</v>
      </c>
      <c r="AA401" s="158"/>
      <c r="AB401" s="158"/>
      <c r="AC401" s="158"/>
      <c r="AD401" s="158"/>
      <c r="AE401" s="158"/>
      <c r="AF401" s="158"/>
      <c r="AG401" s="5" t="b">
        <f t="shared" si="74"/>
        <v>0</v>
      </c>
      <c r="AH401" s="5">
        <v>25</v>
      </c>
      <c r="AI401" s="5">
        <f t="shared" si="75"/>
        <v>1</v>
      </c>
      <c r="AJ401" s="5" t="b">
        <f>AND(A401&gt;=zakresy_produkcyjne!B$2,A401&lt;=zakresy_produkcyjne!B$3)</f>
        <v>1</v>
      </c>
      <c r="AK401" s="5" t="b">
        <f>AND(B401&gt;=zakresy_produkcyjne!C$2,B401&lt;=zakresy_produkcyjne!C$3)</f>
        <v>1</v>
      </c>
      <c r="AL401" s="5" t="b">
        <f>AND(D401&gt;=zakresy_produkcyjne!D$2,D401&lt;=zakresy_produkcyjne!D$3)</f>
        <v>1</v>
      </c>
      <c r="AM401" s="5" t="b">
        <f>AND(E401&gt;=zakresy_produkcyjne!E$2,E401&lt;=zakresy_produkcyjne!E$3)</f>
        <v>1</v>
      </c>
      <c r="AN401" s="5" t="b">
        <f>AND(F401&gt;=zakresy_produkcyjne!F$2,F401&lt;=zakresy_produkcyjne!F$3)</f>
        <v>0</v>
      </c>
      <c r="AO401" s="5" t="b">
        <f>AND(G401&gt;=zakresy_produkcyjne!G$2,G401&lt;=zakresy_produkcyjne!G$3)</f>
        <v>1</v>
      </c>
      <c r="AP401" s="5" t="b">
        <f>AND(H401&gt;=zakresy_produkcyjne!H$2,H401&lt;=zakresy_produkcyjne!H$3)</f>
        <v>1</v>
      </c>
      <c r="AQ401" s="5" t="b">
        <f>AND(P401&gt;=zakresy_produkcyjne!I$2,P401&lt;=zakresy_produkcyjne!I$3)</f>
        <v>1</v>
      </c>
      <c r="AR401" s="5" t="b">
        <f>AND(Q401&gt;=zakresy_produkcyjne!J$2,Q401&lt;=zakresy_produkcyjne!J$3)</f>
        <v>1</v>
      </c>
      <c r="AS401" s="5" t="b">
        <f>AND(R401&gt;=zakresy_produkcyjne!K$2,R401&lt;=zakresy_produkcyjne!K$3)</f>
        <v>1</v>
      </c>
      <c r="AT401" s="5" t="b">
        <f>AND(S401&gt;=zakresy_produkcyjne!L$2,S401&lt;=zakresy_produkcyjne!L$3)</f>
        <v>1</v>
      </c>
      <c r="AU401" s="5" t="b">
        <f t="shared" si="76"/>
        <v>0</v>
      </c>
      <c r="AV401" s="5" t="b">
        <f t="shared" si="77"/>
        <v>1</v>
      </c>
      <c r="AW401" s="5" t="b">
        <f t="shared" si="78"/>
        <v>0</v>
      </c>
      <c r="AX401" s="5">
        <f>AJ401*zakresy_produkcyjne!B$4+AK401*zakresy_produkcyjne!C$4+AL401*zakresy_produkcyjne!D$4+AM401*zakresy_produkcyjne!E$4+AN401*zakresy_produkcyjne!F$4+AO401*zakresy_produkcyjne!G$4+AP401*zakresy_produkcyjne!H$4+AQ401*zakresy_produkcyjne!I$4+AR401*zakresy_produkcyjne!J$4+AS401*zakresy_produkcyjne!K$4+AT401*zakresy_produkcyjne!L$4</f>
        <v>59</v>
      </c>
      <c r="BK401" s="5">
        <f t="shared" si="79"/>
        <v>1013</v>
      </c>
      <c r="BL401" s="5">
        <f t="shared" si="80"/>
        <v>0</v>
      </c>
      <c r="BM401" s="5">
        <f t="shared" si="81"/>
        <v>8</v>
      </c>
      <c r="BN401" s="5">
        <f t="shared" si="82"/>
        <v>0</v>
      </c>
      <c r="BO401" s="5">
        <f t="shared" si="83"/>
        <v>0</v>
      </c>
      <c r="BP401" s="5">
        <f t="shared" si="84"/>
        <v>1013</v>
      </c>
      <c r="BQ401" s="5" t="e">
        <f>IF(T401&lt;&gt;"",POWER((#REF!*R401+#REF!)-T401,2))</f>
        <v>#REF!</v>
      </c>
    </row>
    <row r="402" spans="1:69" ht="13.9" customHeight="1" x14ac:dyDescent="0.2">
      <c r="A402" s="155">
        <v>3.6</v>
      </c>
      <c r="B402" s="155">
        <v>2.5</v>
      </c>
      <c r="C402" s="155">
        <f t="shared" si="85"/>
        <v>4.4416666666666664</v>
      </c>
      <c r="D402" s="155">
        <v>0.1</v>
      </c>
      <c r="E402" s="155">
        <v>5.0999999999999997E-2</v>
      </c>
      <c r="F402" s="155">
        <v>1</v>
      </c>
      <c r="G402" s="155">
        <v>1.55</v>
      </c>
      <c r="H402" s="155">
        <v>0</v>
      </c>
      <c r="I402" s="155">
        <v>1.0999999999999999E-2</v>
      </c>
      <c r="J402" s="155">
        <v>2.5000000000000001E-2</v>
      </c>
      <c r="K402" s="155">
        <v>0</v>
      </c>
      <c r="L402" s="155">
        <v>0</v>
      </c>
      <c r="M402" s="155">
        <v>0</v>
      </c>
      <c r="N402" s="155">
        <v>0</v>
      </c>
      <c r="O402" s="155">
        <v>0</v>
      </c>
      <c r="P402" s="155">
        <v>870</v>
      </c>
      <c r="Q402" s="155">
        <v>180</v>
      </c>
      <c r="R402" s="155">
        <v>360</v>
      </c>
      <c r="S402" s="155">
        <v>180</v>
      </c>
      <c r="T402" s="155">
        <v>1026</v>
      </c>
      <c r="U402" s="156"/>
      <c r="V402" s="155">
        <v>7.7</v>
      </c>
      <c r="W402" s="155"/>
      <c r="X402" s="155"/>
      <c r="Y402" s="155"/>
      <c r="Z402" s="157">
        <v>41</v>
      </c>
      <c r="AA402" s="158"/>
      <c r="AB402" s="158"/>
      <c r="AC402" s="158"/>
      <c r="AD402" s="158"/>
      <c r="AE402" s="158"/>
      <c r="AF402" s="158"/>
      <c r="AG402" s="5" t="b">
        <f t="shared" si="74"/>
        <v>0</v>
      </c>
      <c r="AH402" s="5">
        <v>50</v>
      </c>
      <c r="AI402" s="5">
        <f t="shared" si="75"/>
        <v>2</v>
      </c>
      <c r="AJ402" s="5" t="b">
        <f>AND(A402&gt;=zakresy_produkcyjne!B$2,A402&lt;=zakresy_produkcyjne!B$3)</f>
        <v>1</v>
      </c>
      <c r="AK402" s="5" t="b">
        <f>AND(B402&gt;=zakresy_produkcyjne!C$2,B402&lt;=zakresy_produkcyjne!C$3)</f>
        <v>1</v>
      </c>
      <c r="AL402" s="5" t="b">
        <f>AND(D402&gt;=zakresy_produkcyjne!D$2,D402&lt;=zakresy_produkcyjne!D$3)</f>
        <v>1</v>
      </c>
      <c r="AM402" s="5" t="b">
        <f>AND(E402&gt;=zakresy_produkcyjne!E$2,E402&lt;=zakresy_produkcyjne!E$3)</f>
        <v>1</v>
      </c>
      <c r="AN402" s="5" t="b">
        <f>AND(F402&gt;=zakresy_produkcyjne!F$2,F402&lt;=zakresy_produkcyjne!F$3)</f>
        <v>0</v>
      </c>
      <c r="AO402" s="5" t="b">
        <f>AND(G402&gt;=zakresy_produkcyjne!G$2,G402&lt;=zakresy_produkcyjne!G$3)</f>
        <v>1</v>
      </c>
      <c r="AP402" s="5" t="b">
        <f>AND(H402&gt;=zakresy_produkcyjne!H$2,H402&lt;=zakresy_produkcyjne!H$3)</f>
        <v>1</v>
      </c>
      <c r="AQ402" s="5" t="b">
        <f>AND(P402&gt;=zakresy_produkcyjne!I$2,P402&lt;=zakresy_produkcyjne!I$3)</f>
        <v>1</v>
      </c>
      <c r="AR402" s="5" t="b">
        <f>AND(Q402&gt;=zakresy_produkcyjne!J$2,Q402&lt;=zakresy_produkcyjne!J$3)</f>
        <v>1</v>
      </c>
      <c r="AS402" s="5" t="b">
        <f>AND(R402&gt;=zakresy_produkcyjne!K$2,R402&lt;=zakresy_produkcyjne!K$3)</f>
        <v>1</v>
      </c>
      <c r="AT402" s="5" t="b">
        <f>AND(S402&gt;=zakresy_produkcyjne!L$2,S402&lt;=zakresy_produkcyjne!L$3)</f>
        <v>1</v>
      </c>
      <c r="AU402" s="5" t="b">
        <f t="shared" si="76"/>
        <v>0</v>
      </c>
      <c r="AV402" s="5" t="b">
        <f t="shared" si="77"/>
        <v>1</v>
      </c>
      <c r="AW402" s="5" t="b">
        <f t="shared" si="78"/>
        <v>0</v>
      </c>
      <c r="AX402" s="5">
        <f>AJ402*zakresy_produkcyjne!B$4+AK402*zakresy_produkcyjne!C$4+AL402*zakresy_produkcyjne!D$4+AM402*zakresy_produkcyjne!E$4+AN402*zakresy_produkcyjne!F$4+AO402*zakresy_produkcyjne!G$4+AP402*zakresy_produkcyjne!H$4+AQ402*zakresy_produkcyjne!I$4+AR402*zakresy_produkcyjne!J$4+AS402*zakresy_produkcyjne!K$4+AT402*zakresy_produkcyjne!L$4</f>
        <v>59</v>
      </c>
      <c r="BK402" s="5">
        <f t="shared" si="79"/>
        <v>1026</v>
      </c>
      <c r="BL402" s="5">
        <f t="shared" si="80"/>
        <v>0</v>
      </c>
      <c r="BM402" s="5">
        <f t="shared" si="81"/>
        <v>7.7</v>
      </c>
      <c r="BN402" s="5">
        <f t="shared" si="82"/>
        <v>0</v>
      </c>
      <c r="BO402" s="5">
        <f t="shared" si="83"/>
        <v>0</v>
      </c>
      <c r="BP402" s="5">
        <f t="shared" si="84"/>
        <v>1026</v>
      </c>
      <c r="BQ402" s="5" t="e">
        <f>IF(T402&lt;&gt;"",POWER((#REF!*R402+#REF!)-T402,2))</f>
        <v>#REF!</v>
      </c>
    </row>
    <row r="403" spans="1:69" ht="13.9" customHeight="1" x14ac:dyDescent="0.2">
      <c r="A403" s="155">
        <v>3.6</v>
      </c>
      <c r="B403" s="155">
        <v>2.5</v>
      </c>
      <c r="C403" s="155">
        <f t="shared" si="85"/>
        <v>4.4416666666666664</v>
      </c>
      <c r="D403" s="155">
        <v>0.1</v>
      </c>
      <c r="E403" s="155">
        <v>5.0999999999999997E-2</v>
      </c>
      <c r="F403" s="155">
        <v>1</v>
      </c>
      <c r="G403" s="155">
        <v>1.55</v>
      </c>
      <c r="H403" s="155">
        <v>0</v>
      </c>
      <c r="I403" s="155">
        <v>1.0999999999999999E-2</v>
      </c>
      <c r="J403" s="155">
        <v>2.5000000000000001E-2</v>
      </c>
      <c r="K403" s="155">
        <v>0</v>
      </c>
      <c r="L403" s="155">
        <v>0</v>
      </c>
      <c r="M403" s="155">
        <v>0</v>
      </c>
      <c r="N403" s="155">
        <v>0</v>
      </c>
      <c r="O403" s="155">
        <v>0</v>
      </c>
      <c r="P403" s="155">
        <v>870</v>
      </c>
      <c r="Q403" s="155">
        <v>180</v>
      </c>
      <c r="R403" s="155">
        <v>360</v>
      </c>
      <c r="S403" s="155">
        <v>180</v>
      </c>
      <c r="T403" s="155">
        <v>1039</v>
      </c>
      <c r="U403" s="156"/>
      <c r="V403" s="155">
        <v>5.0999999999999996</v>
      </c>
      <c r="W403" s="155"/>
      <c r="X403" s="155"/>
      <c r="Y403" s="155"/>
      <c r="Z403" s="157">
        <v>41</v>
      </c>
      <c r="AA403" s="158"/>
      <c r="AB403" s="158"/>
      <c r="AC403" s="158"/>
      <c r="AD403" s="158"/>
      <c r="AE403" s="158"/>
      <c r="AF403" s="158"/>
      <c r="AG403" s="5" t="b">
        <f t="shared" si="74"/>
        <v>0</v>
      </c>
      <c r="AH403" s="5">
        <v>75</v>
      </c>
      <c r="AI403" s="5">
        <f t="shared" si="75"/>
        <v>3</v>
      </c>
      <c r="AJ403" s="5" t="b">
        <f>AND(A403&gt;=zakresy_produkcyjne!B$2,A403&lt;=zakresy_produkcyjne!B$3)</f>
        <v>1</v>
      </c>
      <c r="AK403" s="5" t="b">
        <f>AND(B403&gt;=zakresy_produkcyjne!C$2,B403&lt;=zakresy_produkcyjne!C$3)</f>
        <v>1</v>
      </c>
      <c r="AL403" s="5" t="b">
        <f>AND(D403&gt;=zakresy_produkcyjne!D$2,D403&lt;=zakresy_produkcyjne!D$3)</f>
        <v>1</v>
      </c>
      <c r="AM403" s="5" t="b">
        <f>AND(E403&gt;=zakresy_produkcyjne!E$2,E403&lt;=zakresy_produkcyjne!E$3)</f>
        <v>1</v>
      </c>
      <c r="AN403" s="5" t="b">
        <f>AND(F403&gt;=zakresy_produkcyjne!F$2,F403&lt;=zakresy_produkcyjne!F$3)</f>
        <v>0</v>
      </c>
      <c r="AO403" s="5" t="b">
        <f>AND(G403&gt;=zakresy_produkcyjne!G$2,G403&lt;=zakresy_produkcyjne!G$3)</f>
        <v>1</v>
      </c>
      <c r="AP403" s="5" t="b">
        <f>AND(H403&gt;=zakresy_produkcyjne!H$2,H403&lt;=zakresy_produkcyjne!H$3)</f>
        <v>1</v>
      </c>
      <c r="AQ403" s="5" t="b">
        <f>AND(P403&gt;=zakresy_produkcyjne!I$2,P403&lt;=zakresy_produkcyjne!I$3)</f>
        <v>1</v>
      </c>
      <c r="AR403" s="5" t="b">
        <f>AND(Q403&gt;=zakresy_produkcyjne!J$2,Q403&lt;=zakresy_produkcyjne!J$3)</f>
        <v>1</v>
      </c>
      <c r="AS403" s="5" t="b">
        <f>AND(R403&gt;=zakresy_produkcyjne!K$2,R403&lt;=zakresy_produkcyjne!K$3)</f>
        <v>1</v>
      </c>
      <c r="AT403" s="5" t="b">
        <f>AND(S403&gt;=zakresy_produkcyjne!L$2,S403&lt;=zakresy_produkcyjne!L$3)</f>
        <v>1</v>
      </c>
      <c r="AU403" s="5" t="b">
        <f t="shared" si="76"/>
        <v>0</v>
      </c>
      <c r="AV403" s="5" t="b">
        <f t="shared" si="77"/>
        <v>1</v>
      </c>
      <c r="AW403" s="5" t="b">
        <f t="shared" si="78"/>
        <v>0</v>
      </c>
      <c r="AX403" s="5">
        <f>AJ403*zakresy_produkcyjne!B$4+AK403*zakresy_produkcyjne!C$4+AL403*zakresy_produkcyjne!D$4+AM403*zakresy_produkcyjne!E$4+AN403*zakresy_produkcyjne!F$4+AO403*zakresy_produkcyjne!G$4+AP403*zakresy_produkcyjne!H$4+AQ403*zakresy_produkcyjne!I$4+AR403*zakresy_produkcyjne!J$4+AS403*zakresy_produkcyjne!K$4+AT403*zakresy_produkcyjne!L$4</f>
        <v>59</v>
      </c>
      <c r="BK403" s="5">
        <f t="shared" si="79"/>
        <v>1039</v>
      </c>
      <c r="BL403" s="5">
        <f t="shared" si="80"/>
        <v>0</v>
      </c>
      <c r="BM403" s="5">
        <f t="shared" si="81"/>
        <v>5.0999999999999996</v>
      </c>
      <c r="BN403" s="5">
        <f t="shared" si="82"/>
        <v>0</v>
      </c>
      <c r="BO403" s="5">
        <f t="shared" si="83"/>
        <v>0</v>
      </c>
      <c r="BP403" s="5">
        <f t="shared" si="84"/>
        <v>1039</v>
      </c>
      <c r="BQ403" s="5" t="e">
        <f>IF(T403&lt;&gt;"",POWER((#REF!*R403+#REF!)-T403,2))</f>
        <v>#REF!</v>
      </c>
    </row>
    <row r="404" spans="1:69" ht="13.9" customHeight="1" x14ac:dyDescent="0.2">
      <c r="A404" s="155">
        <v>3.3</v>
      </c>
      <c r="B404" s="155">
        <v>2.2000000000000002</v>
      </c>
      <c r="C404" s="155">
        <f t="shared" si="85"/>
        <v>4.04</v>
      </c>
      <c r="D404" s="155">
        <v>0.1</v>
      </c>
      <c r="E404" s="155">
        <v>5.5E-2</v>
      </c>
      <c r="F404" s="155">
        <v>0.55000000000000004</v>
      </c>
      <c r="G404" s="155">
        <v>1.49</v>
      </c>
      <c r="H404" s="155">
        <v>0</v>
      </c>
      <c r="I404" s="155">
        <v>1.2E-2</v>
      </c>
      <c r="J404" s="155">
        <v>0.02</v>
      </c>
      <c r="K404" s="155">
        <v>0</v>
      </c>
      <c r="L404" s="155">
        <v>0</v>
      </c>
      <c r="M404" s="155">
        <v>0</v>
      </c>
      <c r="N404" s="155">
        <v>0</v>
      </c>
      <c r="O404" s="155">
        <v>0</v>
      </c>
      <c r="P404" s="155">
        <v>870</v>
      </c>
      <c r="Q404" s="155">
        <v>180</v>
      </c>
      <c r="R404" s="155">
        <v>340</v>
      </c>
      <c r="S404" s="155">
        <v>180</v>
      </c>
      <c r="T404" s="155">
        <v>961</v>
      </c>
      <c r="U404" s="156"/>
      <c r="V404" s="155">
        <v>9.6999999999999993</v>
      </c>
      <c r="W404" s="155"/>
      <c r="X404" s="155"/>
      <c r="Y404" s="155"/>
      <c r="Z404" s="157">
        <v>41</v>
      </c>
      <c r="AA404" s="158"/>
      <c r="AB404" s="158"/>
      <c r="AC404" s="158"/>
      <c r="AD404" s="158"/>
      <c r="AE404" s="158"/>
      <c r="AF404" s="158"/>
      <c r="AG404" s="5" t="b">
        <f t="shared" si="74"/>
        <v>0</v>
      </c>
      <c r="AH404" s="5">
        <v>25</v>
      </c>
      <c r="AI404" s="5">
        <f t="shared" si="75"/>
        <v>1</v>
      </c>
      <c r="AJ404" s="5" t="b">
        <f>AND(A404&gt;=zakresy_produkcyjne!B$2,A404&lt;=zakresy_produkcyjne!B$3)</f>
        <v>1</v>
      </c>
      <c r="AK404" s="5" t="b">
        <f>AND(B404&gt;=zakresy_produkcyjne!C$2,B404&lt;=zakresy_produkcyjne!C$3)</f>
        <v>0</v>
      </c>
      <c r="AL404" s="5" t="b">
        <f>AND(D404&gt;=zakresy_produkcyjne!D$2,D404&lt;=zakresy_produkcyjne!D$3)</f>
        <v>1</v>
      </c>
      <c r="AM404" s="5" t="b">
        <f>AND(E404&gt;=zakresy_produkcyjne!E$2,E404&lt;=zakresy_produkcyjne!E$3)</f>
        <v>1</v>
      </c>
      <c r="AN404" s="5" t="b">
        <f>AND(F404&gt;=zakresy_produkcyjne!F$2,F404&lt;=zakresy_produkcyjne!F$3)</f>
        <v>1</v>
      </c>
      <c r="AO404" s="5" t="b">
        <f>AND(G404&gt;=zakresy_produkcyjne!G$2,G404&lt;=zakresy_produkcyjne!G$3)</f>
        <v>1</v>
      </c>
      <c r="AP404" s="5" t="b">
        <f>AND(H404&gt;=zakresy_produkcyjne!H$2,H404&lt;=zakresy_produkcyjne!H$3)</f>
        <v>1</v>
      </c>
      <c r="AQ404" s="5" t="b">
        <f>AND(P404&gt;=zakresy_produkcyjne!I$2,P404&lt;=zakresy_produkcyjne!I$3)</f>
        <v>1</v>
      </c>
      <c r="AR404" s="5" t="b">
        <f>AND(Q404&gt;=zakresy_produkcyjne!J$2,Q404&lt;=zakresy_produkcyjne!J$3)</f>
        <v>1</v>
      </c>
      <c r="AS404" s="5" t="b">
        <f>AND(R404&gt;=zakresy_produkcyjne!K$2,R404&lt;=zakresy_produkcyjne!K$3)</f>
        <v>1</v>
      </c>
      <c r="AT404" s="5" t="b">
        <f>AND(S404&gt;=zakresy_produkcyjne!L$2,S404&lt;=zakresy_produkcyjne!L$3)</f>
        <v>1</v>
      </c>
      <c r="AU404" s="5" t="b">
        <f t="shared" si="76"/>
        <v>0</v>
      </c>
      <c r="AV404" s="5" t="b">
        <f t="shared" si="77"/>
        <v>1</v>
      </c>
      <c r="AW404" s="5" t="b">
        <f t="shared" si="78"/>
        <v>0</v>
      </c>
      <c r="AX404" s="5">
        <f>AJ404*zakresy_produkcyjne!B$4+AK404*zakresy_produkcyjne!C$4+AL404*zakresy_produkcyjne!D$4+AM404*zakresy_produkcyjne!E$4+AN404*zakresy_produkcyjne!F$4+AO404*zakresy_produkcyjne!G$4+AP404*zakresy_produkcyjne!H$4+AQ404*zakresy_produkcyjne!I$4+AR404*zakresy_produkcyjne!J$4+AS404*zakresy_produkcyjne!K$4+AT404*zakresy_produkcyjne!L$4</f>
        <v>63</v>
      </c>
      <c r="BK404" s="5">
        <f t="shared" si="79"/>
        <v>961</v>
      </c>
      <c r="BL404" s="5">
        <f t="shared" si="80"/>
        <v>0</v>
      </c>
      <c r="BM404" s="5">
        <f t="shared" si="81"/>
        <v>9.6999999999999993</v>
      </c>
      <c r="BN404" s="5">
        <f t="shared" si="82"/>
        <v>0</v>
      </c>
      <c r="BO404" s="5">
        <f t="shared" si="83"/>
        <v>0</v>
      </c>
      <c r="BP404" s="5">
        <f t="shared" si="84"/>
        <v>961</v>
      </c>
      <c r="BQ404" s="5" t="e">
        <f>IF(T404&lt;&gt;"",POWER((#REF!*R404+#REF!)-T404,2))</f>
        <v>#REF!</v>
      </c>
    </row>
    <row r="405" spans="1:69" ht="13.9" customHeight="1" x14ac:dyDescent="0.2">
      <c r="A405" s="155">
        <v>3.3</v>
      </c>
      <c r="B405" s="155">
        <v>2.2000000000000002</v>
      </c>
      <c r="C405" s="155">
        <f t="shared" si="85"/>
        <v>4.04</v>
      </c>
      <c r="D405" s="155">
        <v>0.1</v>
      </c>
      <c r="E405" s="155">
        <v>5.5E-2</v>
      </c>
      <c r="F405" s="155">
        <v>0.55000000000000004</v>
      </c>
      <c r="G405" s="155">
        <v>1.49</v>
      </c>
      <c r="H405" s="155">
        <v>0</v>
      </c>
      <c r="I405" s="155">
        <v>1.2E-2</v>
      </c>
      <c r="J405" s="155">
        <v>0.02</v>
      </c>
      <c r="K405" s="155">
        <v>0</v>
      </c>
      <c r="L405" s="155">
        <v>0</v>
      </c>
      <c r="M405" s="155">
        <v>0</v>
      </c>
      <c r="N405" s="155">
        <v>0</v>
      </c>
      <c r="O405" s="155">
        <v>0</v>
      </c>
      <c r="P405" s="155">
        <v>870</v>
      </c>
      <c r="Q405" s="155">
        <v>180</v>
      </c>
      <c r="R405" s="155">
        <v>340</v>
      </c>
      <c r="S405" s="155">
        <v>180</v>
      </c>
      <c r="T405" s="155">
        <v>1065</v>
      </c>
      <c r="U405" s="156"/>
      <c r="V405" s="155">
        <v>5.4</v>
      </c>
      <c r="W405" s="155"/>
      <c r="X405" s="155"/>
      <c r="Y405" s="155"/>
      <c r="Z405" s="157">
        <v>41</v>
      </c>
      <c r="AA405" s="158"/>
      <c r="AB405" s="158"/>
      <c r="AC405" s="158"/>
      <c r="AD405" s="158"/>
      <c r="AE405" s="158"/>
      <c r="AF405" s="158"/>
      <c r="AG405" s="5" t="b">
        <f t="shared" si="74"/>
        <v>0</v>
      </c>
      <c r="AH405" s="5">
        <v>50</v>
      </c>
      <c r="AI405" s="5">
        <f t="shared" si="75"/>
        <v>2</v>
      </c>
      <c r="AJ405" s="5" t="b">
        <f>AND(A405&gt;=zakresy_produkcyjne!B$2,A405&lt;=zakresy_produkcyjne!B$3)</f>
        <v>1</v>
      </c>
      <c r="AK405" s="5" t="b">
        <f>AND(B405&gt;=zakresy_produkcyjne!C$2,B405&lt;=zakresy_produkcyjne!C$3)</f>
        <v>0</v>
      </c>
      <c r="AL405" s="5" t="b">
        <f>AND(D405&gt;=zakresy_produkcyjne!D$2,D405&lt;=zakresy_produkcyjne!D$3)</f>
        <v>1</v>
      </c>
      <c r="AM405" s="5" t="b">
        <f>AND(E405&gt;=zakresy_produkcyjne!E$2,E405&lt;=zakresy_produkcyjne!E$3)</f>
        <v>1</v>
      </c>
      <c r="AN405" s="5" t="b">
        <f>AND(F405&gt;=zakresy_produkcyjne!F$2,F405&lt;=zakresy_produkcyjne!F$3)</f>
        <v>1</v>
      </c>
      <c r="AO405" s="5" t="b">
        <f>AND(G405&gt;=zakresy_produkcyjne!G$2,G405&lt;=zakresy_produkcyjne!G$3)</f>
        <v>1</v>
      </c>
      <c r="AP405" s="5" t="b">
        <f>AND(H405&gt;=zakresy_produkcyjne!H$2,H405&lt;=zakresy_produkcyjne!H$3)</f>
        <v>1</v>
      </c>
      <c r="AQ405" s="5" t="b">
        <f>AND(P405&gt;=zakresy_produkcyjne!I$2,P405&lt;=zakresy_produkcyjne!I$3)</f>
        <v>1</v>
      </c>
      <c r="AR405" s="5" t="b">
        <f>AND(Q405&gt;=zakresy_produkcyjne!J$2,Q405&lt;=zakresy_produkcyjne!J$3)</f>
        <v>1</v>
      </c>
      <c r="AS405" s="5" t="b">
        <f>AND(R405&gt;=zakresy_produkcyjne!K$2,R405&lt;=zakresy_produkcyjne!K$3)</f>
        <v>1</v>
      </c>
      <c r="AT405" s="5" t="b">
        <f>AND(S405&gt;=zakresy_produkcyjne!L$2,S405&lt;=zakresy_produkcyjne!L$3)</f>
        <v>1</v>
      </c>
      <c r="AU405" s="5" t="b">
        <f t="shared" si="76"/>
        <v>0</v>
      </c>
      <c r="AV405" s="5" t="b">
        <f t="shared" si="77"/>
        <v>1</v>
      </c>
      <c r="AW405" s="5" t="b">
        <f t="shared" si="78"/>
        <v>0</v>
      </c>
      <c r="AX405" s="5">
        <f>AJ405*zakresy_produkcyjne!B$4+AK405*zakresy_produkcyjne!C$4+AL405*zakresy_produkcyjne!D$4+AM405*zakresy_produkcyjne!E$4+AN405*zakresy_produkcyjne!F$4+AO405*zakresy_produkcyjne!G$4+AP405*zakresy_produkcyjne!H$4+AQ405*zakresy_produkcyjne!I$4+AR405*zakresy_produkcyjne!J$4+AS405*zakresy_produkcyjne!K$4+AT405*zakresy_produkcyjne!L$4</f>
        <v>63</v>
      </c>
      <c r="BK405" s="5">
        <f t="shared" si="79"/>
        <v>1065</v>
      </c>
      <c r="BL405" s="5">
        <f t="shared" si="80"/>
        <v>0</v>
      </c>
      <c r="BM405" s="5">
        <f t="shared" si="81"/>
        <v>5.4</v>
      </c>
      <c r="BN405" s="5">
        <f t="shared" si="82"/>
        <v>0</v>
      </c>
      <c r="BO405" s="5">
        <f t="shared" si="83"/>
        <v>0</v>
      </c>
      <c r="BP405" s="5">
        <f t="shared" si="84"/>
        <v>1065</v>
      </c>
      <c r="BQ405" s="5" t="e">
        <f>IF(T405&lt;&gt;"",POWER((#REF!*R405+#REF!)-T405,2))</f>
        <v>#REF!</v>
      </c>
    </row>
    <row r="406" spans="1:69" ht="13.9" customHeight="1" x14ac:dyDescent="0.2">
      <c r="A406" s="155">
        <v>3.3</v>
      </c>
      <c r="B406" s="155">
        <v>2.2000000000000002</v>
      </c>
      <c r="C406" s="155">
        <f t="shared" si="85"/>
        <v>4.04</v>
      </c>
      <c r="D406" s="155">
        <v>0.1</v>
      </c>
      <c r="E406" s="155">
        <v>5.5E-2</v>
      </c>
      <c r="F406" s="155">
        <v>0.55000000000000004</v>
      </c>
      <c r="G406" s="155">
        <v>1.49</v>
      </c>
      <c r="H406" s="155">
        <v>0</v>
      </c>
      <c r="I406" s="155">
        <v>1.2E-2</v>
      </c>
      <c r="J406" s="155">
        <v>0.02</v>
      </c>
      <c r="K406" s="155">
        <v>0</v>
      </c>
      <c r="L406" s="155">
        <v>0</v>
      </c>
      <c r="M406" s="155">
        <v>0</v>
      </c>
      <c r="N406" s="155">
        <v>0</v>
      </c>
      <c r="O406" s="155">
        <v>0</v>
      </c>
      <c r="P406" s="155">
        <v>870</v>
      </c>
      <c r="Q406" s="155">
        <v>180</v>
      </c>
      <c r="R406" s="155">
        <v>340</v>
      </c>
      <c r="S406" s="155">
        <v>180</v>
      </c>
      <c r="T406" s="155">
        <v>1026</v>
      </c>
      <c r="U406" s="156"/>
      <c r="V406" s="155">
        <v>7.4</v>
      </c>
      <c r="W406" s="155"/>
      <c r="X406" s="155"/>
      <c r="Y406" s="155"/>
      <c r="Z406" s="157">
        <v>41</v>
      </c>
      <c r="AA406" s="158"/>
      <c r="AB406" s="158"/>
      <c r="AC406" s="158"/>
      <c r="AD406" s="158"/>
      <c r="AE406" s="158"/>
      <c r="AF406" s="158"/>
      <c r="AG406" s="5" t="b">
        <f t="shared" si="74"/>
        <v>0</v>
      </c>
      <c r="AH406" s="5">
        <v>75</v>
      </c>
      <c r="AI406" s="5">
        <f t="shared" si="75"/>
        <v>3</v>
      </c>
      <c r="AJ406" s="5" t="b">
        <f>AND(A406&gt;=zakresy_produkcyjne!B$2,A406&lt;=zakresy_produkcyjne!B$3)</f>
        <v>1</v>
      </c>
      <c r="AK406" s="5" t="b">
        <f>AND(B406&gt;=zakresy_produkcyjne!C$2,B406&lt;=zakresy_produkcyjne!C$3)</f>
        <v>0</v>
      </c>
      <c r="AL406" s="5" t="b">
        <f>AND(D406&gt;=zakresy_produkcyjne!D$2,D406&lt;=zakresy_produkcyjne!D$3)</f>
        <v>1</v>
      </c>
      <c r="AM406" s="5" t="b">
        <f>AND(E406&gt;=zakresy_produkcyjne!E$2,E406&lt;=zakresy_produkcyjne!E$3)</f>
        <v>1</v>
      </c>
      <c r="AN406" s="5" t="b">
        <f>AND(F406&gt;=zakresy_produkcyjne!F$2,F406&lt;=zakresy_produkcyjne!F$3)</f>
        <v>1</v>
      </c>
      <c r="AO406" s="5" t="b">
        <f>AND(G406&gt;=zakresy_produkcyjne!G$2,G406&lt;=zakresy_produkcyjne!G$3)</f>
        <v>1</v>
      </c>
      <c r="AP406" s="5" t="b">
        <f>AND(H406&gt;=zakresy_produkcyjne!H$2,H406&lt;=zakresy_produkcyjne!H$3)</f>
        <v>1</v>
      </c>
      <c r="AQ406" s="5" t="b">
        <f>AND(P406&gt;=zakresy_produkcyjne!I$2,P406&lt;=zakresy_produkcyjne!I$3)</f>
        <v>1</v>
      </c>
      <c r="AR406" s="5" t="b">
        <f>AND(Q406&gt;=zakresy_produkcyjne!J$2,Q406&lt;=zakresy_produkcyjne!J$3)</f>
        <v>1</v>
      </c>
      <c r="AS406" s="5" t="b">
        <f>AND(R406&gt;=zakresy_produkcyjne!K$2,R406&lt;=zakresy_produkcyjne!K$3)</f>
        <v>1</v>
      </c>
      <c r="AT406" s="5" t="b">
        <f>AND(S406&gt;=zakresy_produkcyjne!L$2,S406&lt;=zakresy_produkcyjne!L$3)</f>
        <v>1</v>
      </c>
      <c r="AU406" s="5" t="b">
        <f t="shared" si="76"/>
        <v>0</v>
      </c>
      <c r="AV406" s="5" t="b">
        <f t="shared" si="77"/>
        <v>1</v>
      </c>
      <c r="AW406" s="5" t="b">
        <f t="shared" si="78"/>
        <v>0</v>
      </c>
      <c r="AX406" s="5">
        <f>AJ406*zakresy_produkcyjne!B$4+AK406*zakresy_produkcyjne!C$4+AL406*zakresy_produkcyjne!D$4+AM406*zakresy_produkcyjne!E$4+AN406*zakresy_produkcyjne!F$4+AO406*zakresy_produkcyjne!G$4+AP406*zakresy_produkcyjne!H$4+AQ406*zakresy_produkcyjne!I$4+AR406*zakresy_produkcyjne!J$4+AS406*zakresy_produkcyjne!K$4+AT406*zakresy_produkcyjne!L$4</f>
        <v>63</v>
      </c>
      <c r="BK406" s="5">
        <f t="shared" si="79"/>
        <v>1026</v>
      </c>
      <c r="BL406" s="5">
        <f t="shared" si="80"/>
        <v>0</v>
      </c>
      <c r="BM406" s="5">
        <f t="shared" si="81"/>
        <v>7.4</v>
      </c>
      <c r="BN406" s="5">
        <f t="shared" si="82"/>
        <v>0</v>
      </c>
      <c r="BO406" s="5">
        <f t="shared" si="83"/>
        <v>0</v>
      </c>
      <c r="BP406" s="5">
        <f t="shared" si="84"/>
        <v>1026</v>
      </c>
      <c r="BQ406" s="5" t="e">
        <f>IF(T406&lt;&gt;"",POWER((#REF!*R406+#REF!)-T406,2))</f>
        <v>#REF!</v>
      </c>
    </row>
    <row r="407" spans="1:69" ht="13.9" customHeight="1" x14ac:dyDescent="0.2">
      <c r="A407" s="155">
        <v>3.3</v>
      </c>
      <c r="B407" s="155">
        <v>2.2000000000000002</v>
      </c>
      <c r="C407" s="155">
        <f t="shared" si="85"/>
        <v>4.04</v>
      </c>
      <c r="D407" s="155">
        <v>0.1</v>
      </c>
      <c r="E407" s="155">
        <v>5.5E-2</v>
      </c>
      <c r="F407" s="155">
        <v>0.55000000000000004</v>
      </c>
      <c r="G407" s="155">
        <v>1.49</v>
      </c>
      <c r="H407" s="155">
        <v>0</v>
      </c>
      <c r="I407" s="155">
        <v>1.2E-2</v>
      </c>
      <c r="J407" s="155">
        <v>0.02</v>
      </c>
      <c r="K407" s="155">
        <v>0</v>
      </c>
      <c r="L407" s="155">
        <v>0</v>
      </c>
      <c r="M407" s="155">
        <v>0</v>
      </c>
      <c r="N407" s="155">
        <v>0</v>
      </c>
      <c r="O407" s="155">
        <v>0</v>
      </c>
      <c r="P407" s="155">
        <v>870</v>
      </c>
      <c r="Q407" s="155">
        <v>180</v>
      </c>
      <c r="R407" s="155">
        <v>360</v>
      </c>
      <c r="S407" s="155">
        <v>180</v>
      </c>
      <c r="T407" s="155">
        <v>896</v>
      </c>
      <c r="U407" s="156"/>
      <c r="V407" s="155">
        <v>7.4</v>
      </c>
      <c r="W407" s="155"/>
      <c r="X407" s="155"/>
      <c r="Y407" s="155"/>
      <c r="Z407" s="157">
        <v>41</v>
      </c>
      <c r="AA407" s="158"/>
      <c r="AB407" s="158"/>
      <c r="AC407" s="158"/>
      <c r="AD407" s="158"/>
      <c r="AE407" s="158"/>
      <c r="AF407" s="158"/>
      <c r="AG407" s="5" t="b">
        <f t="shared" si="74"/>
        <v>0</v>
      </c>
      <c r="AH407" s="5">
        <v>25</v>
      </c>
      <c r="AI407" s="5">
        <f t="shared" si="75"/>
        <v>1</v>
      </c>
      <c r="AJ407" s="5" t="b">
        <f>AND(A407&gt;=zakresy_produkcyjne!B$2,A407&lt;=zakresy_produkcyjne!B$3)</f>
        <v>1</v>
      </c>
      <c r="AK407" s="5" t="b">
        <f>AND(B407&gt;=zakresy_produkcyjne!C$2,B407&lt;=zakresy_produkcyjne!C$3)</f>
        <v>0</v>
      </c>
      <c r="AL407" s="5" t="b">
        <f>AND(D407&gt;=zakresy_produkcyjne!D$2,D407&lt;=zakresy_produkcyjne!D$3)</f>
        <v>1</v>
      </c>
      <c r="AM407" s="5" t="b">
        <f>AND(E407&gt;=zakresy_produkcyjne!E$2,E407&lt;=zakresy_produkcyjne!E$3)</f>
        <v>1</v>
      </c>
      <c r="AN407" s="5" t="b">
        <f>AND(F407&gt;=zakresy_produkcyjne!F$2,F407&lt;=zakresy_produkcyjne!F$3)</f>
        <v>1</v>
      </c>
      <c r="AO407" s="5" t="b">
        <f>AND(G407&gt;=zakresy_produkcyjne!G$2,G407&lt;=zakresy_produkcyjne!G$3)</f>
        <v>1</v>
      </c>
      <c r="AP407" s="5" t="b">
        <f>AND(H407&gt;=zakresy_produkcyjne!H$2,H407&lt;=zakresy_produkcyjne!H$3)</f>
        <v>1</v>
      </c>
      <c r="AQ407" s="5" t="b">
        <f>AND(P407&gt;=zakresy_produkcyjne!I$2,P407&lt;=zakresy_produkcyjne!I$3)</f>
        <v>1</v>
      </c>
      <c r="AR407" s="5" t="b">
        <f>AND(Q407&gt;=zakresy_produkcyjne!J$2,Q407&lt;=zakresy_produkcyjne!J$3)</f>
        <v>1</v>
      </c>
      <c r="AS407" s="5" t="b">
        <f>AND(R407&gt;=zakresy_produkcyjne!K$2,R407&lt;=zakresy_produkcyjne!K$3)</f>
        <v>1</v>
      </c>
      <c r="AT407" s="5" t="b">
        <f>AND(S407&gt;=zakresy_produkcyjne!L$2,S407&lt;=zakresy_produkcyjne!L$3)</f>
        <v>1</v>
      </c>
      <c r="AU407" s="5" t="b">
        <f t="shared" si="76"/>
        <v>0</v>
      </c>
      <c r="AV407" s="5" t="b">
        <f t="shared" si="77"/>
        <v>1</v>
      </c>
      <c r="AW407" s="5" t="b">
        <f t="shared" si="78"/>
        <v>0</v>
      </c>
      <c r="AX407" s="5">
        <f>AJ407*zakresy_produkcyjne!B$4+AK407*zakresy_produkcyjne!C$4+AL407*zakresy_produkcyjne!D$4+AM407*zakresy_produkcyjne!E$4+AN407*zakresy_produkcyjne!F$4+AO407*zakresy_produkcyjne!G$4+AP407*zakresy_produkcyjne!H$4+AQ407*zakresy_produkcyjne!I$4+AR407*zakresy_produkcyjne!J$4+AS407*zakresy_produkcyjne!K$4+AT407*zakresy_produkcyjne!L$4</f>
        <v>63</v>
      </c>
      <c r="BK407" s="5">
        <f t="shared" si="79"/>
        <v>896</v>
      </c>
      <c r="BL407" s="5">
        <f t="shared" si="80"/>
        <v>0</v>
      </c>
      <c r="BM407" s="5">
        <f t="shared" si="81"/>
        <v>7.4</v>
      </c>
      <c r="BN407" s="5">
        <f t="shared" si="82"/>
        <v>0</v>
      </c>
      <c r="BO407" s="5">
        <f t="shared" si="83"/>
        <v>0</v>
      </c>
      <c r="BP407" s="5">
        <f t="shared" si="84"/>
        <v>896</v>
      </c>
      <c r="BQ407" s="5" t="e">
        <f>IF(T407&lt;&gt;"",POWER((#REF!*R407+#REF!)-T407,2))</f>
        <v>#REF!</v>
      </c>
    </row>
    <row r="408" spans="1:69" ht="13.9" customHeight="1" x14ac:dyDescent="0.2">
      <c r="A408" s="155">
        <v>3.3</v>
      </c>
      <c r="B408" s="155">
        <v>2.2000000000000002</v>
      </c>
      <c r="C408" s="155">
        <f t="shared" si="85"/>
        <v>4.04</v>
      </c>
      <c r="D408" s="155">
        <v>0.1</v>
      </c>
      <c r="E408" s="155">
        <v>5.5E-2</v>
      </c>
      <c r="F408" s="155">
        <v>0.55000000000000004</v>
      </c>
      <c r="G408" s="155">
        <v>1.49</v>
      </c>
      <c r="H408" s="155">
        <v>0</v>
      </c>
      <c r="I408" s="155">
        <v>1.2E-2</v>
      </c>
      <c r="J408" s="155">
        <v>0.02</v>
      </c>
      <c r="K408" s="155">
        <v>0</v>
      </c>
      <c r="L408" s="155">
        <v>0</v>
      </c>
      <c r="M408" s="155">
        <v>0</v>
      </c>
      <c r="N408" s="155">
        <v>0</v>
      </c>
      <c r="O408" s="155">
        <v>0</v>
      </c>
      <c r="P408" s="155">
        <v>870</v>
      </c>
      <c r="Q408" s="155">
        <v>180</v>
      </c>
      <c r="R408" s="155">
        <v>360</v>
      </c>
      <c r="S408" s="155">
        <v>180</v>
      </c>
      <c r="T408" s="155">
        <v>1065</v>
      </c>
      <c r="U408" s="156"/>
      <c r="V408" s="155">
        <v>6</v>
      </c>
      <c r="W408" s="155"/>
      <c r="X408" s="155"/>
      <c r="Y408" s="155"/>
      <c r="Z408" s="157">
        <v>41</v>
      </c>
      <c r="AA408" s="158"/>
      <c r="AB408" s="158"/>
      <c r="AC408" s="158"/>
      <c r="AD408" s="158"/>
      <c r="AE408" s="158"/>
      <c r="AF408" s="158"/>
      <c r="AG408" s="5" t="b">
        <f t="shared" si="74"/>
        <v>0</v>
      </c>
      <c r="AH408" s="5">
        <v>50</v>
      </c>
      <c r="AI408" s="5">
        <f t="shared" si="75"/>
        <v>2</v>
      </c>
      <c r="AJ408" s="5" t="b">
        <f>AND(A408&gt;=zakresy_produkcyjne!B$2,A408&lt;=zakresy_produkcyjne!B$3)</f>
        <v>1</v>
      </c>
      <c r="AK408" s="5" t="b">
        <f>AND(B408&gt;=zakresy_produkcyjne!C$2,B408&lt;=zakresy_produkcyjne!C$3)</f>
        <v>0</v>
      </c>
      <c r="AL408" s="5" t="b">
        <f>AND(D408&gt;=zakresy_produkcyjne!D$2,D408&lt;=zakresy_produkcyjne!D$3)</f>
        <v>1</v>
      </c>
      <c r="AM408" s="5" t="b">
        <f>AND(E408&gt;=zakresy_produkcyjne!E$2,E408&lt;=zakresy_produkcyjne!E$3)</f>
        <v>1</v>
      </c>
      <c r="AN408" s="5" t="b">
        <f>AND(F408&gt;=zakresy_produkcyjne!F$2,F408&lt;=zakresy_produkcyjne!F$3)</f>
        <v>1</v>
      </c>
      <c r="AO408" s="5" t="b">
        <f>AND(G408&gt;=zakresy_produkcyjne!G$2,G408&lt;=zakresy_produkcyjne!G$3)</f>
        <v>1</v>
      </c>
      <c r="AP408" s="5" t="b">
        <f>AND(H408&gt;=zakresy_produkcyjne!H$2,H408&lt;=zakresy_produkcyjne!H$3)</f>
        <v>1</v>
      </c>
      <c r="AQ408" s="5" t="b">
        <f>AND(P408&gt;=zakresy_produkcyjne!I$2,P408&lt;=zakresy_produkcyjne!I$3)</f>
        <v>1</v>
      </c>
      <c r="AR408" s="5" t="b">
        <f>AND(Q408&gt;=zakresy_produkcyjne!J$2,Q408&lt;=zakresy_produkcyjne!J$3)</f>
        <v>1</v>
      </c>
      <c r="AS408" s="5" t="b">
        <f>AND(R408&gt;=zakresy_produkcyjne!K$2,R408&lt;=zakresy_produkcyjne!K$3)</f>
        <v>1</v>
      </c>
      <c r="AT408" s="5" t="b">
        <f>AND(S408&gt;=zakresy_produkcyjne!L$2,S408&lt;=zakresy_produkcyjne!L$3)</f>
        <v>1</v>
      </c>
      <c r="AU408" s="5" t="b">
        <f t="shared" si="76"/>
        <v>0</v>
      </c>
      <c r="AV408" s="5" t="b">
        <f t="shared" si="77"/>
        <v>1</v>
      </c>
      <c r="AW408" s="5" t="b">
        <f t="shared" si="78"/>
        <v>0</v>
      </c>
      <c r="AX408" s="5">
        <f>AJ408*zakresy_produkcyjne!B$4+AK408*zakresy_produkcyjne!C$4+AL408*zakresy_produkcyjne!D$4+AM408*zakresy_produkcyjne!E$4+AN408*zakresy_produkcyjne!F$4+AO408*zakresy_produkcyjne!G$4+AP408*zakresy_produkcyjne!H$4+AQ408*zakresy_produkcyjne!I$4+AR408*zakresy_produkcyjne!J$4+AS408*zakresy_produkcyjne!K$4+AT408*zakresy_produkcyjne!L$4</f>
        <v>63</v>
      </c>
      <c r="BK408" s="5">
        <f t="shared" si="79"/>
        <v>1065</v>
      </c>
      <c r="BL408" s="5">
        <f t="shared" si="80"/>
        <v>0</v>
      </c>
      <c r="BM408" s="5">
        <f t="shared" si="81"/>
        <v>6</v>
      </c>
      <c r="BN408" s="5">
        <f t="shared" si="82"/>
        <v>0</v>
      </c>
      <c r="BO408" s="5">
        <f t="shared" si="83"/>
        <v>0</v>
      </c>
      <c r="BP408" s="5">
        <f t="shared" si="84"/>
        <v>1065</v>
      </c>
      <c r="BQ408" s="5" t="e">
        <f>IF(T408&lt;&gt;"",POWER((#REF!*R408+#REF!)-T408,2))</f>
        <v>#REF!</v>
      </c>
    </row>
    <row r="409" spans="1:69" ht="13.9" customHeight="1" x14ac:dyDescent="0.2">
      <c r="A409" s="155">
        <v>3.3</v>
      </c>
      <c r="B409" s="155">
        <v>2.2000000000000002</v>
      </c>
      <c r="C409" s="155">
        <f t="shared" si="85"/>
        <v>4.04</v>
      </c>
      <c r="D409" s="155">
        <v>0.1</v>
      </c>
      <c r="E409" s="155">
        <v>5.5E-2</v>
      </c>
      <c r="F409" s="155">
        <v>0.55000000000000004</v>
      </c>
      <c r="G409" s="155">
        <v>1.49</v>
      </c>
      <c r="H409" s="155">
        <v>0</v>
      </c>
      <c r="I409" s="155">
        <v>1.2E-2</v>
      </c>
      <c r="J409" s="155">
        <v>0.02</v>
      </c>
      <c r="K409" s="155">
        <v>0</v>
      </c>
      <c r="L409" s="155">
        <v>0</v>
      </c>
      <c r="M409" s="155">
        <v>0</v>
      </c>
      <c r="N409" s="155">
        <v>0</v>
      </c>
      <c r="O409" s="155">
        <v>0</v>
      </c>
      <c r="P409" s="155">
        <v>870</v>
      </c>
      <c r="Q409" s="155">
        <v>180</v>
      </c>
      <c r="R409" s="155">
        <v>360</v>
      </c>
      <c r="S409" s="155">
        <v>180</v>
      </c>
      <c r="T409" s="155">
        <v>1026</v>
      </c>
      <c r="U409" s="156"/>
      <c r="V409" s="155">
        <v>4.9000000000000004</v>
      </c>
      <c r="W409" s="155"/>
      <c r="X409" s="155"/>
      <c r="Y409" s="155"/>
      <c r="Z409" s="157">
        <v>41</v>
      </c>
      <c r="AA409" s="158"/>
      <c r="AB409" s="158"/>
      <c r="AC409" s="158"/>
      <c r="AD409" s="158"/>
      <c r="AE409" s="158"/>
      <c r="AF409" s="158"/>
      <c r="AG409" s="5" t="b">
        <f t="shared" si="74"/>
        <v>0</v>
      </c>
      <c r="AH409" s="5">
        <v>75</v>
      </c>
      <c r="AI409" s="5">
        <f t="shared" si="75"/>
        <v>3</v>
      </c>
      <c r="AJ409" s="5" t="b">
        <f>AND(A409&gt;=zakresy_produkcyjne!B$2,A409&lt;=zakresy_produkcyjne!B$3)</f>
        <v>1</v>
      </c>
      <c r="AK409" s="5" t="b">
        <f>AND(B409&gt;=zakresy_produkcyjne!C$2,B409&lt;=zakresy_produkcyjne!C$3)</f>
        <v>0</v>
      </c>
      <c r="AL409" s="5" t="b">
        <f>AND(D409&gt;=zakresy_produkcyjne!D$2,D409&lt;=zakresy_produkcyjne!D$3)</f>
        <v>1</v>
      </c>
      <c r="AM409" s="5" t="b">
        <f>AND(E409&gt;=zakresy_produkcyjne!E$2,E409&lt;=zakresy_produkcyjne!E$3)</f>
        <v>1</v>
      </c>
      <c r="AN409" s="5" t="b">
        <f>AND(F409&gt;=zakresy_produkcyjne!F$2,F409&lt;=zakresy_produkcyjne!F$3)</f>
        <v>1</v>
      </c>
      <c r="AO409" s="5" t="b">
        <f>AND(G409&gt;=zakresy_produkcyjne!G$2,G409&lt;=zakresy_produkcyjne!G$3)</f>
        <v>1</v>
      </c>
      <c r="AP409" s="5" t="b">
        <f>AND(H409&gt;=zakresy_produkcyjne!H$2,H409&lt;=zakresy_produkcyjne!H$3)</f>
        <v>1</v>
      </c>
      <c r="AQ409" s="5" t="b">
        <f>AND(P409&gt;=zakresy_produkcyjne!I$2,P409&lt;=zakresy_produkcyjne!I$3)</f>
        <v>1</v>
      </c>
      <c r="AR409" s="5" t="b">
        <f>AND(Q409&gt;=zakresy_produkcyjne!J$2,Q409&lt;=zakresy_produkcyjne!J$3)</f>
        <v>1</v>
      </c>
      <c r="AS409" s="5" t="b">
        <f>AND(R409&gt;=zakresy_produkcyjne!K$2,R409&lt;=zakresy_produkcyjne!K$3)</f>
        <v>1</v>
      </c>
      <c r="AT409" s="5" t="b">
        <f>AND(S409&gt;=zakresy_produkcyjne!L$2,S409&lt;=zakresy_produkcyjne!L$3)</f>
        <v>1</v>
      </c>
      <c r="AU409" s="5" t="b">
        <f t="shared" si="76"/>
        <v>0</v>
      </c>
      <c r="AV409" s="5" t="b">
        <f t="shared" si="77"/>
        <v>1</v>
      </c>
      <c r="AW409" s="5" t="b">
        <f t="shared" si="78"/>
        <v>0</v>
      </c>
      <c r="AX409" s="5">
        <f>AJ409*zakresy_produkcyjne!B$4+AK409*zakresy_produkcyjne!C$4+AL409*zakresy_produkcyjne!D$4+AM409*zakresy_produkcyjne!E$4+AN409*zakresy_produkcyjne!F$4+AO409*zakresy_produkcyjne!G$4+AP409*zakresy_produkcyjne!H$4+AQ409*zakresy_produkcyjne!I$4+AR409*zakresy_produkcyjne!J$4+AS409*zakresy_produkcyjne!K$4+AT409*zakresy_produkcyjne!L$4</f>
        <v>63</v>
      </c>
      <c r="BK409" s="5">
        <f t="shared" si="79"/>
        <v>1026</v>
      </c>
      <c r="BL409" s="5">
        <f t="shared" si="80"/>
        <v>0</v>
      </c>
      <c r="BM409" s="5">
        <f t="shared" si="81"/>
        <v>4.9000000000000004</v>
      </c>
      <c r="BN409" s="5">
        <f t="shared" si="82"/>
        <v>0</v>
      </c>
      <c r="BO409" s="5">
        <f t="shared" si="83"/>
        <v>0</v>
      </c>
      <c r="BP409" s="5">
        <f t="shared" si="84"/>
        <v>1026</v>
      </c>
      <c r="BQ409" s="5" t="e">
        <f>IF(T409&lt;&gt;"",POWER((#REF!*R409+#REF!)-T409,2))</f>
        <v>#REF!</v>
      </c>
    </row>
    <row r="410" spans="1:69" ht="13.9" customHeight="1" x14ac:dyDescent="0.2">
      <c r="A410" s="159">
        <v>3.85</v>
      </c>
      <c r="B410" s="159">
        <v>2.9</v>
      </c>
      <c r="C410" s="159">
        <f t="shared" si="85"/>
        <v>4.833333333333333</v>
      </c>
      <c r="D410" s="159">
        <v>0.61</v>
      </c>
      <c r="E410" s="159">
        <v>0.08</v>
      </c>
      <c r="F410" s="159">
        <v>0</v>
      </c>
      <c r="G410" s="159">
        <v>1.5</v>
      </c>
      <c r="H410" s="159">
        <v>0.47</v>
      </c>
      <c r="I410" s="159">
        <v>0.01</v>
      </c>
      <c r="J410" s="159">
        <v>0.05</v>
      </c>
      <c r="K410" s="159">
        <v>0</v>
      </c>
      <c r="L410" s="159">
        <v>0</v>
      </c>
      <c r="M410" s="159">
        <v>0</v>
      </c>
      <c r="N410" s="159">
        <v>0</v>
      </c>
      <c r="O410" s="159">
        <v>0</v>
      </c>
      <c r="P410" s="159">
        <v>900</v>
      </c>
      <c r="Q410" s="159">
        <v>120</v>
      </c>
      <c r="R410" s="159">
        <v>370</v>
      </c>
      <c r="S410" s="159">
        <v>120</v>
      </c>
      <c r="T410" s="159">
        <v>875</v>
      </c>
      <c r="U410" s="159">
        <v>460</v>
      </c>
      <c r="V410" s="159">
        <v>6.2</v>
      </c>
      <c r="W410" s="159">
        <v>271</v>
      </c>
      <c r="X410" s="159">
        <v>9.6</v>
      </c>
      <c r="Y410" s="159">
        <f t="shared" ref="Y410:Y415" si="86">11*X410</f>
        <v>105.6</v>
      </c>
      <c r="Z410" s="159">
        <v>42</v>
      </c>
      <c r="AA410" s="159"/>
      <c r="AB410" s="159">
        <v>28</v>
      </c>
      <c r="AC410" s="159">
        <v>6.9</v>
      </c>
      <c r="AD410" s="159"/>
      <c r="AE410" s="159"/>
      <c r="AF410" s="159"/>
      <c r="AG410" s="5" t="b">
        <f t="shared" si="74"/>
        <v>1</v>
      </c>
      <c r="AH410" s="5">
        <v>25</v>
      </c>
      <c r="AI410" s="5">
        <f>IF(AH413&lt;=30,1,IF(AH413&lt;=60,2,IF(AH413&lt;=100,3,"bd")))</f>
        <v>1</v>
      </c>
      <c r="AJ410" s="5" t="b">
        <f>AND(A410&gt;=zakresy_produkcyjne!B$2,A410&lt;=zakresy_produkcyjne!B$3)</f>
        <v>0</v>
      </c>
      <c r="AK410" s="5" t="b">
        <f>AND(B410&gt;=zakresy_produkcyjne!C$2,B410&lt;=zakresy_produkcyjne!C$3)</f>
        <v>0</v>
      </c>
      <c r="AL410" s="5" t="b">
        <f>AND(D410&gt;=zakresy_produkcyjne!D$2,D410&lt;=zakresy_produkcyjne!D$3)</f>
        <v>0</v>
      </c>
      <c r="AM410" s="5" t="b">
        <f>AND(E410&gt;=zakresy_produkcyjne!E$2,E410&lt;=zakresy_produkcyjne!E$3)</f>
        <v>1</v>
      </c>
      <c r="AN410" s="5" t="b">
        <f>AND(F410&gt;=zakresy_produkcyjne!F$2,F410&lt;=zakresy_produkcyjne!F$3)</f>
        <v>1</v>
      </c>
      <c r="AO410" s="5" t="b">
        <f>AND(G410&gt;=zakresy_produkcyjne!G$2,G410&lt;=zakresy_produkcyjne!G$3)</f>
        <v>1</v>
      </c>
      <c r="AP410" s="5" t="b">
        <f>AND(H410&gt;=zakresy_produkcyjne!H$2,H410&lt;=zakresy_produkcyjne!H$3)</f>
        <v>0</v>
      </c>
      <c r="AQ410" s="5" t="b">
        <f>AND(P410&gt;=zakresy_produkcyjne!I$2,P410&lt;=zakresy_produkcyjne!I$3)</f>
        <v>1</v>
      </c>
      <c r="AR410" s="5" t="b">
        <f>AND(Q410&gt;=zakresy_produkcyjne!J$2,Q410&lt;=zakresy_produkcyjne!J$3)</f>
        <v>1</v>
      </c>
      <c r="AS410" s="5" t="b">
        <f>AND(R410&gt;=zakresy_produkcyjne!K$2,R410&lt;=zakresy_produkcyjne!K$3)</f>
        <v>1</v>
      </c>
      <c r="AT410" s="5" t="b">
        <f>AND(S410&gt;=zakresy_produkcyjne!L$2,S410&lt;=zakresy_produkcyjne!L$3)</f>
        <v>1</v>
      </c>
      <c r="AU410" s="5" t="b">
        <f t="shared" si="76"/>
        <v>0</v>
      </c>
      <c r="AV410" s="5" t="b">
        <f t="shared" si="77"/>
        <v>1</v>
      </c>
      <c r="AW410" s="5" t="b">
        <f t="shared" si="78"/>
        <v>0</v>
      </c>
      <c r="AX410" s="5">
        <f>AJ410*zakresy_produkcyjne!B$4+AK410*zakresy_produkcyjne!C$4+AL410*zakresy_produkcyjne!D$4+AM410*zakresy_produkcyjne!E$4+AN410*zakresy_produkcyjne!F$4+AO410*zakresy_produkcyjne!G$4+AP410*zakresy_produkcyjne!H$4+AQ410*zakresy_produkcyjne!I$4+AR410*zakresy_produkcyjne!J$4+AS410*zakresy_produkcyjne!K$4+AT410*zakresy_produkcyjne!L$4</f>
        <v>53</v>
      </c>
      <c r="AZ410" s="5">
        <v>936</v>
      </c>
      <c r="BA410" s="5">
        <v>657</v>
      </c>
      <c r="BB410" s="5">
        <v>1.8</v>
      </c>
      <c r="BC410" s="5">
        <v>360</v>
      </c>
      <c r="BK410" s="5">
        <f t="shared" si="79"/>
        <v>875</v>
      </c>
      <c r="BL410" s="5">
        <f t="shared" si="80"/>
        <v>460</v>
      </c>
      <c r="BM410" s="5">
        <f t="shared" si="81"/>
        <v>6.2</v>
      </c>
      <c r="BN410" s="5">
        <f t="shared" si="82"/>
        <v>271</v>
      </c>
      <c r="BO410" s="5">
        <f t="shared" si="83"/>
        <v>105.6</v>
      </c>
      <c r="BP410" s="5">
        <f t="shared" si="84"/>
        <v>875</v>
      </c>
      <c r="BQ410" s="5" t="e">
        <f>IF(T410&lt;&gt;"",POWER((#REF!*R410+#REF!)-T410,2))</f>
        <v>#REF!</v>
      </c>
    </row>
    <row r="411" spans="1:69" ht="13.9" customHeight="1" x14ac:dyDescent="0.2">
      <c r="A411" s="159">
        <v>3.85</v>
      </c>
      <c r="B411" s="159">
        <v>2.9</v>
      </c>
      <c r="C411" s="159">
        <f t="shared" si="85"/>
        <v>4.833333333333333</v>
      </c>
      <c r="D411" s="159">
        <v>0.61</v>
      </c>
      <c r="E411" s="159">
        <v>0.08</v>
      </c>
      <c r="F411" s="159">
        <v>0</v>
      </c>
      <c r="G411" s="159">
        <v>1.5</v>
      </c>
      <c r="H411" s="159">
        <v>0.47</v>
      </c>
      <c r="I411" s="159">
        <v>0.01</v>
      </c>
      <c r="J411" s="159">
        <v>0.05</v>
      </c>
      <c r="K411" s="159">
        <v>0</v>
      </c>
      <c r="L411" s="159">
        <v>0</v>
      </c>
      <c r="M411" s="159">
        <v>0</v>
      </c>
      <c r="N411" s="159">
        <v>0</v>
      </c>
      <c r="O411" s="159">
        <v>0</v>
      </c>
      <c r="P411" s="159">
        <v>900</v>
      </c>
      <c r="Q411" s="159">
        <v>120</v>
      </c>
      <c r="R411" s="159">
        <v>320</v>
      </c>
      <c r="S411" s="159">
        <v>120</v>
      </c>
      <c r="T411" s="159">
        <v>1161</v>
      </c>
      <c r="U411" s="159">
        <v>512</v>
      </c>
      <c r="V411" s="159">
        <v>3</v>
      </c>
      <c r="W411" s="159">
        <v>353</v>
      </c>
      <c r="X411" s="159">
        <v>8.3000000000000007</v>
      </c>
      <c r="Y411" s="159">
        <f t="shared" si="86"/>
        <v>91.300000000000011</v>
      </c>
      <c r="Z411" s="159">
        <v>42</v>
      </c>
      <c r="AA411" s="159"/>
      <c r="AB411" s="159">
        <v>38</v>
      </c>
      <c r="AC411" s="159">
        <v>5.2</v>
      </c>
      <c r="AD411" s="159"/>
      <c r="AE411" s="159"/>
      <c r="AF411" s="159"/>
      <c r="AG411" s="5" t="b">
        <f t="shared" si="74"/>
        <v>1</v>
      </c>
      <c r="AH411" s="5">
        <v>25</v>
      </c>
      <c r="AI411" s="5">
        <f>IF(AH414&lt;=30,1,IF(AH414&lt;=60,2,IF(AH414&lt;=100,3,"bd")))</f>
        <v>1</v>
      </c>
      <c r="AJ411" s="5" t="b">
        <f>AND(A411&gt;=zakresy_produkcyjne!B$2,A411&lt;=zakresy_produkcyjne!B$3)</f>
        <v>0</v>
      </c>
      <c r="AK411" s="5" t="b">
        <f>AND(B411&gt;=zakresy_produkcyjne!C$2,B411&lt;=zakresy_produkcyjne!C$3)</f>
        <v>0</v>
      </c>
      <c r="AL411" s="5" t="b">
        <f>AND(D411&gt;=zakresy_produkcyjne!D$2,D411&lt;=zakresy_produkcyjne!D$3)</f>
        <v>0</v>
      </c>
      <c r="AM411" s="5" t="b">
        <f>AND(E411&gt;=zakresy_produkcyjne!E$2,E411&lt;=zakresy_produkcyjne!E$3)</f>
        <v>1</v>
      </c>
      <c r="AN411" s="5" t="b">
        <f>AND(F411&gt;=zakresy_produkcyjne!F$2,F411&lt;=zakresy_produkcyjne!F$3)</f>
        <v>1</v>
      </c>
      <c r="AO411" s="5" t="b">
        <f>AND(G411&gt;=zakresy_produkcyjne!G$2,G411&lt;=zakresy_produkcyjne!G$3)</f>
        <v>1</v>
      </c>
      <c r="AP411" s="5" t="b">
        <f>AND(H411&gt;=zakresy_produkcyjne!H$2,H411&lt;=zakresy_produkcyjne!H$3)</f>
        <v>0</v>
      </c>
      <c r="AQ411" s="5" t="b">
        <f>AND(P411&gt;=zakresy_produkcyjne!I$2,P411&lt;=zakresy_produkcyjne!I$3)</f>
        <v>1</v>
      </c>
      <c r="AR411" s="5" t="b">
        <f>AND(Q411&gt;=zakresy_produkcyjne!J$2,Q411&lt;=zakresy_produkcyjne!J$3)</f>
        <v>1</v>
      </c>
      <c r="AS411" s="5" t="b">
        <f>AND(R411&gt;=zakresy_produkcyjne!K$2,R411&lt;=zakresy_produkcyjne!K$3)</f>
        <v>1</v>
      </c>
      <c r="AT411" s="5" t="b">
        <f>AND(S411&gt;=zakresy_produkcyjne!L$2,S411&lt;=zakresy_produkcyjne!L$3)</f>
        <v>1</v>
      </c>
      <c r="AU411" s="5" t="b">
        <f t="shared" si="76"/>
        <v>0</v>
      </c>
      <c r="AV411" s="5" t="b">
        <f t="shared" si="77"/>
        <v>1</v>
      </c>
      <c r="AW411" s="5" t="b">
        <f t="shared" si="78"/>
        <v>0</v>
      </c>
      <c r="AX411" s="5">
        <f>AJ411*zakresy_produkcyjne!B$4+AK411*zakresy_produkcyjne!C$4+AL411*zakresy_produkcyjne!D$4+AM411*zakresy_produkcyjne!E$4+AN411*zakresy_produkcyjne!F$4+AO411*zakresy_produkcyjne!G$4+AP411*zakresy_produkcyjne!H$4+AQ411*zakresy_produkcyjne!I$4+AR411*zakresy_produkcyjne!J$4+AS411*zakresy_produkcyjne!K$4+AT411*zakresy_produkcyjne!L$4</f>
        <v>53</v>
      </c>
      <c r="AZ411" s="5">
        <v>936</v>
      </c>
      <c r="BA411" s="5">
        <v>657</v>
      </c>
      <c r="BB411" s="5">
        <v>1.8</v>
      </c>
      <c r="BC411" s="5">
        <v>360</v>
      </c>
      <c r="BK411" s="5">
        <f t="shared" si="79"/>
        <v>1161</v>
      </c>
      <c r="BL411" s="5">
        <f t="shared" si="80"/>
        <v>512</v>
      </c>
      <c r="BM411" s="5">
        <f t="shared" si="81"/>
        <v>3</v>
      </c>
      <c r="BN411" s="5">
        <f t="shared" si="82"/>
        <v>353</v>
      </c>
      <c r="BO411" s="5">
        <f t="shared" si="83"/>
        <v>91.300000000000011</v>
      </c>
      <c r="BP411" s="5">
        <f t="shared" si="84"/>
        <v>1161</v>
      </c>
      <c r="BQ411" s="5" t="e">
        <f>IF(T411&lt;&gt;"",POWER((#REF!*R411+#REF!)-T411,2))</f>
        <v>#REF!</v>
      </c>
    </row>
    <row r="412" spans="1:69" ht="13.9" customHeight="1" x14ac:dyDescent="0.2">
      <c r="A412" s="159">
        <v>3.85</v>
      </c>
      <c r="B412" s="159">
        <v>2.9</v>
      </c>
      <c r="C412" s="159">
        <f t="shared" si="85"/>
        <v>4.833333333333333</v>
      </c>
      <c r="D412" s="159">
        <v>0.61</v>
      </c>
      <c r="E412" s="159">
        <v>0.08</v>
      </c>
      <c r="F412" s="159">
        <v>0</v>
      </c>
      <c r="G412" s="159">
        <v>1.5</v>
      </c>
      <c r="H412" s="159">
        <v>0.47</v>
      </c>
      <c r="I412" s="159">
        <v>0.01</v>
      </c>
      <c r="J412" s="159">
        <v>0.05</v>
      </c>
      <c r="K412" s="159">
        <v>0</v>
      </c>
      <c r="L412" s="159">
        <v>0</v>
      </c>
      <c r="M412" s="159">
        <v>0</v>
      </c>
      <c r="N412" s="159">
        <v>0</v>
      </c>
      <c r="O412" s="159">
        <v>0</v>
      </c>
      <c r="P412" s="159">
        <v>900</v>
      </c>
      <c r="Q412" s="159">
        <v>120</v>
      </c>
      <c r="R412" s="159">
        <v>270</v>
      </c>
      <c r="S412" s="159">
        <v>180</v>
      </c>
      <c r="T412" s="159">
        <v>1275</v>
      </c>
      <c r="U412" s="159">
        <v>687</v>
      </c>
      <c r="V412" s="159">
        <v>1.5</v>
      </c>
      <c r="W412" s="159">
        <v>409</v>
      </c>
      <c r="X412" s="159">
        <v>7.3</v>
      </c>
      <c r="Y412" s="159">
        <f t="shared" si="86"/>
        <v>80.3</v>
      </c>
      <c r="Z412" s="159">
        <v>42</v>
      </c>
      <c r="AA412" s="159"/>
      <c r="AB412" s="159">
        <v>44</v>
      </c>
      <c r="AC412" s="159">
        <v>1.9</v>
      </c>
      <c r="AD412" s="159"/>
      <c r="AE412" s="159"/>
      <c r="AF412" s="159"/>
      <c r="AG412" s="5" t="b">
        <f t="shared" si="74"/>
        <v>1</v>
      </c>
      <c r="AH412" s="5">
        <v>25</v>
      </c>
      <c r="AI412" s="5">
        <f>IF(AH415&lt;=30,1,IF(AH415&lt;=60,2,IF(AH415&lt;=100,3,"bd")))</f>
        <v>1</v>
      </c>
      <c r="AJ412" s="5" t="b">
        <f>AND(A412&gt;=zakresy_produkcyjne!B$2,A412&lt;=zakresy_produkcyjne!B$3)</f>
        <v>0</v>
      </c>
      <c r="AK412" s="5" t="b">
        <f>AND(B412&gt;=zakresy_produkcyjne!C$2,B412&lt;=zakresy_produkcyjne!C$3)</f>
        <v>0</v>
      </c>
      <c r="AL412" s="5" t="b">
        <f>AND(D412&gt;=zakresy_produkcyjne!D$2,D412&lt;=zakresy_produkcyjne!D$3)</f>
        <v>0</v>
      </c>
      <c r="AM412" s="5" t="b">
        <f>AND(E412&gt;=zakresy_produkcyjne!E$2,E412&lt;=zakresy_produkcyjne!E$3)</f>
        <v>1</v>
      </c>
      <c r="AN412" s="5" t="b">
        <f>AND(F412&gt;=zakresy_produkcyjne!F$2,F412&lt;=zakresy_produkcyjne!F$3)</f>
        <v>1</v>
      </c>
      <c r="AO412" s="5" t="b">
        <f>AND(G412&gt;=zakresy_produkcyjne!G$2,G412&lt;=zakresy_produkcyjne!G$3)</f>
        <v>1</v>
      </c>
      <c r="AP412" s="5" t="b">
        <f>AND(H412&gt;=zakresy_produkcyjne!H$2,H412&lt;=zakresy_produkcyjne!H$3)</f>
        <v>0</v>
      </c>
      <c r="AQ412" s="5" t="b">
        <f>AND(P412&gt;=zakresy_produkcyjne!I$2,P412&lt;=zakresy_produkcyjne!I$3)</f>
        <v>1</v>
      </c>
      <c r="AR412" s="5" t="b">
        <f>AND(Q412&gt;=zakresy_produkcyjne!J$2,Q412&lt;=zakresy_produkcyjne!J$3)</f>
        <v>1</v>
      </c>
      <c r="AS412" s="5" t="b">
        <f>AND(R412&gt;=zakresy_produkcyjne!K$2,R412&lt;=zakresy_produkcyjne!K$3)</f>
        <v>1</v>
      </c>
      <c r="AT412" s="5" t="b">
        <f>AND(S412&gt;=zakresy_produkcyjne!L$2,S412&lt;=zakresy_produkcyjne!L$3)</f>
        <v>1</v>
      </c>
      <c r="AU412" s="5" t="b">
        <f t="shared" si="76"/>
        <v>0</v>
      </c>
      <c r="AV412" s="5" t="b">
        <f t="shared" si="77"/>
        <v>1</v>
      </c>
      <c r="AW412" s="5" t="b">
        <f t="shared" si="78"/>
        <v>0</v>
      </c>
      <c r="AX412" s="5">
        <f>AJ412*zakresy_produkcyjne!B$4+AK412*zakresy_produkcyjne!C$4+AL412*zakresy_produkcyjne!D$4+AM412*zakresy_produkcyjne!E$4+AN412*zakresy_produkcyjne!F$4+AO412*zakresy_produkcyjne!G$4+AP412*zakresy_produkcyjne!H$4+AQ412*zakresy_produkcyjne!I$4+AR412*zakresy_produkcyjne!J$4+AS412*zakresy_produkcyjne!K$4+AT412*zakresy_produkcyjne!L$4</f>
        <v>53</v>
      </c>
      <c r="AZ412" s="5">
        <v>936</v>
      </c>
      <c r="BA412" s="5">
        <v>657</v>
      </c>
      <c r="BB412" s="5">
        <v>1.8</v>
      </c>
      <c r="BC412" s="5">
        <v>360</v>
      </c>
      <c r="BK412" s="5">
        <f t="shared" si="79"/>
        <v>1275</v>
      </c>
      <c r="BL412" s="5">
        <f t="shared" si="80"/>
        <v>687</v>
      </c>
      <c r="BM412" s="5">
        <f t="shared" si="81"/>
        <v>1.5</v>
      </c>
      <c r="BN412" s="5">
        <f t="shared" si="82"/>
        <v>409</v>
      </c>
      <c r="BO412" s="5">
        <f t="shared" si="83"/>
        <v>80.3</v>
      </c>
      <c r="BP412" s="5">
        <f t="shared" si="84"/>
        <v>1275</v>
      </c>
      <c r="BQ412" s="5" t="e">
        <f>IF(T412&lt;&gt;"",POWER((#REF!*R412+#REF!)-T412,2))</f>
        <v>#REF!</v>
      </c>
    </row>
    <row r="413" spans="1:69" ht="13.9" customHeight="1" x14ac:dyDescent="0.2">
      <c r="A413" s="160">
        <v>3.6</v>
      </c>
      <c r="B413" s="160">
        <v>2.4500000000000002</v>
      </c>
      <c r="C413" s="160">
        <f t="shared" si="85"/>
        <v>4.4283333333333337</v>
      </c>
      <c r="D413" s="160">
        <v>0.32</v>
      </c>
      <c r="E413" s="160">
        <v>6.5000000000000002E-2</v>
      </c>
      <c r="F413" s="160">
        <v>0.93</v>
      </c>
      <c r="G413" s="160">
        <v>1.9</v>
      </c>
      <c r="H413" s="160">
        <v>0</v>
      </c>
      <c r="I413" s="160">
        <v>0.02</v>
      </c>
      <c r="J413" s="160">
        <v>3.5000000000000003E-2</v>
      </c>
      <c r="K413" s="160">
        <v>0</v>
      </c>
      <c r="L413" s="160">
        <v>0</v>
      </c>
      <c r="M413" s="160">
        <v>0</v>
      </c>
      <c r="N413" s="160">
        <v>0</v>
      </c>
      <c r="O413" s="160">
        <v>0</v>
      </c>
      <c r="P413" s="160">
        <v>900</v>
      </c>
      <c r="Q413" s="160">
        <v>120</v>
      </c>
      <c r="R413" s="160">
        <v>375</v>
      </c>
      <c r="S413" s="160">
        <v>150</v>
      </c>
      <c r="T413" s="160">
        <v>950</v>
      </c>
      <c r="U413" s="160">
        <v>575</v>
      </c>
      <c r="V413" s="160">
        <v>8.1999999999999993</v>
      </c>
      <c r="W413" s="160">
        <v>264</v>
      </c>
      <c r="X413" s="160">
        <v>9.9</v>
      </c>
      <c r="Y413" s="160">
        <f t="shared" si="86"/>
        <v>108.9</v>
      </c>
      <c r="Z413" s="159">
        <v>42</v>
      </c>
      <c r="AA413" s="159"/>
      <c r="AB413" s="159">
        <v>27</v>
      </c>
      <c r="AC413" s="159">
        <v>7.1</v>
      </c>
      <c r="AD413" s="159"/>
      <c r="AE413" s="159"/>
      <c r="AF413" s="159"/>
      <c r="AG413" s="5" t="b">
        <f t="shared" si="74"/>
        <v>1</v>
      </c>
      <c r="AH413" s="5">
        <v>25</v>
      </c>
      <c r="AI413" s="5">
        <f t="shared" ref="AI413:AI423" si="87">IF(AH559&lt;=30,1,IF(AH559&lt;=60,2,IF(AH559&lt;=100,3,"bd")))</f>
        <v>1</v>
      </c>
      <c r="AJ413" s="5" t="b">
        <f>AND(A413&gt;=zakresy_produkcyjne!B$2,A413&lt;=zakresy_produkcyjne!B$3)</f>
        <v>1</v>
      </c>
      <c r="AK413" s="5" t="b">
        <f>AND(B413&gt;=zakresy_produkcyjne!C$2,B413&lt;=zakresy_produkcyjne!C$3)</f>
        <v>1</v>
      </c>
      <c r="AL413" s="5" t="b">
        <f>AND(D413&gt;=zakresy_produkcyjne!D$2,D413&lt;=zakresy_produkcyjne!D$3)</f>
        <v>1</v>
      </c>
      <c r="AM413" s="5" t="b">
        <f>AND(E413&gt;=zakresy_produkcyjne!E$2,E413&lt;=zakresy_produkcyjne!E$3)</f>
        <v>1</v>
      </c>
      <c r="AN413" s="5" t="b">
        <f>AND(F413&gt;=zakresy_produkcyjne!F$2,F413&lt;=zakresy_produkcyjne!F$3)</f>
        <v>0</v>
      </c>
      <c r="AO413" s="5" t="b">
        <f>AND(G413&gt;=zakresy_produkcyjne!G$2,G413&lt;=zakresy_produkcyjne!G$3)</f>
        <v>1</v>
      </c>
      <c r="AP413" s="5" t="b">
        <f>AND(H413&gt;=zakresy_produkcyjne!H$2,H413&lt;=zakresy_produkcyjne!H$3)</f>
        <v>1</v>
      </c>
      <c r="AQ413" s="5" t="b">
        <f>AND(P413&gt;=zakresy_produkcyjne!I$2,P413&lt;=zakresy_produkcyjne!I$3)</f>
        <v>1</v>
      </c>
      <c r="AR413" s="5" t="b">
        <f>AND(Q413&gt;=zakresy_produkcyjne!J$2,Q413&lt;=zakresy_produkcyjne!J$3)</f>
        <v>1</v>
      </c>
      <c r="AS413" s="5" t="b">
        <f>AND(R413&gt;=zakresy_produkcyjne!K$2,R413&lt;=zakresy_produkcyjne!K$3)</f>
        <v>1</v>
      </c>
      <c r="AT413" s="5" t="b">
        <f>AND(S413&gt;=zakresy_produkcyjne!L$2,S413&lt;=zakresy_produkcyjne!L$3)</f>
        <v>1</v>
      </c>
      <c r="AU413" s="5" t="b">
        <f t="shared" si="76"/>
        <v>0</v>
      </c>
      <c r="AV413" s="5" t="b">
        <f t="shared" si="77"/>
        <v>1</v>
      </c>
      <c r="AW413" s="5" t="b">
        <f t="shared" si="78"/>
        <v>0</v>
      </c>
      <c r="AX413" s="5">
        <f>AJ413*zakresy_produkcyjne!B$4+AK413*zakresy_produkcyjne!C$4+AL413*zakresy_produkcyjne!D$4+AM413*zakresy_produkcyjne!E$4+AN413*zakresy_produkcyjne!F$4+AO413*zakresy_produkcyjne!G$4+AP413*zakresy_produkcyjne!H$4+AQ413*zakresy_produkcyjne!I$4+AR413*zakresy_produkcyjne!J$4+AS413*zakresy_produkcyjne!K$4+AT413*zakresy_produkcyjne!L$4</f>
        <v>59</v>
      </c>
      <c r="AZ413" s="5">
        <v>764</v>
      </c>
      <c r="BA413" s="5">
        <v>479</v>
      </c>
      <c r="BB413" s="5">
        <v>2.5</v>
      </c>
      <c r="BC413" s="5">
        <v>257</v>
      </c>
      <c r="BK413" s="5">
        <f t="shared" si="79"/>
        <v>950</v>
      </c>
      <c r="BL413" s="5">
        <f t="shared" si="80"/>
        <v>575</v>
      </c>
      <c r="BM413" s="5">
        <f t="shared" si="81"/>
        <v>8.1999999999999993</v>
      </c>
      <c r="BN413" s="5">
        <f t="shared" si="82"/>
        <v>264</v>
      </c>
      <c r="BO413" s="5">
        <f t="shared" si="83"/>
        <v>108.9</v>
      </c>
      <c r="BP413" s="5">
        <f t="shared" si="84"/>
        <v>950</v>
      </c>
      <c r="BQ413" s="5" t="e">
        <f>IF(T413&lt;&gt;"",POWER((#REF!*R413+#REF!)-T413,2))</f>
        <v>#REF!</v>
      </c>
    </row>
    <row r="414" spans="1:69" ht="13.9" customHeight="1" x14ac:dyDescent="0.2">
      <c r="A414" s="160">
        <v>3.6</v>
      </c>
      <c r="B414" s="160">
        <v>2.4500000000000002</v>
      </c>
      <c r="C414" s="160">
        <f t="shared" si="85"/>
        <v>4.4283333333333337</v>
      </c>
      <c r="D414" s="160">
        <v>0.32</v>
      </c>
      <c r="E414" s="160">
        <v>6.5000000000000002E-2</v>
      </c>
      <c r="F414" s="160">
        <v>0.93</v>
      </c>
      <c r="G414" s="160">
        <v>1.9</v>
      </c>
      <c r="H414" s="160">
        <v>0</v>
      </c>
      <c r="I414" s="160">
        <v>0.02</v>
      </c>
      <c r="J414" s="160">
        <v>3.5000000000000003E-2</v>
      </c>
      <c r="K414" s="160">
        <v>0</v>
      </c>
      <c r="L414" s="160">
        <v>0</v>
      </c>
      <c r="M414" s="160">
        <v>0</v>
      </c>
      <c r="N414" s="160">
        <v>0</v>
      </c>
      <c r="O414" s="160">
        <v>0</v>
      </c>
      <c r="P414" s="160">
        <v>900</v>
      </c>
      <c r="Q414" s="160">
        <v>120</v>
      </c>
      <c r="R414" s="160">
        <v>330</v>
      </c>
      <c r="S414" s="160">
        <v>150</v>
      </c>
      <c r="T414" s="160">
        <v>1168</v>
      </c>
      <c r="U414" s="160">
        <v>827</v>
      </c>
      <c r="V414" s="160">
        <v>5.6</v>
      </c>
      <c r="W414" s="160">
        <v>336</v>
      </c>
      <c r="X414" s="160">
        <v>8.6</v>
      </c>
      <c r="Y414" s="160">
        <f t="shared" si="86"/>
        <v>94.6</v>
      </c>
      <c r="Z414" s="159">
        <v>42</v>
      </c>
      <c r="AA414" s="159"/>
      <c r="AB414" s="159">
        <v>36</v>
      </c>
      <c r="AC414" s="159">
        <v>5.5</v>
      </c>
      <c r="AD414" s="159"/>
      <c r="AE414" s="159"/>
      <c r="AF414" s="159"/>
      <c r="AG414" s="5" t="b">
        <f t="shared" si="74"/>
        <v>1</v>
      </c>
      <c r="AH414" s="5">
        <v>25</v>
      </c>
      <c r="AI414" s="5">
        <f t="shared" si="87"/>
        <v>1</v>
      </c>
      <c r="AJ414" s="5" t="b">
        <f>AND(A414&gt;=zakresy_produkcyjne!B$2,A414&lt;=zakresy_produkcyjne!B$3)</f>
        <v>1</v>
      </c>
      <c r="AK414" s="5" t="b">
        <f>AND(B414&gt;=zakresy_produkcyjne!C$2,B414&lt;=zakresy_produkcyjne!C$3)</f>
        <v>1</v>
      </c>
      <c r="AL414" s="5" t="b">
        <f>AND(D414&gt;=zakresy_produkcyjne!D$2,D414&lt;=zakresy_produkcyjne!D$3)</f>
        <v>1</v>
      </c>
      <c r="AM414" s="5" t="b">
        <f>AND(E414&gt;=zakresy_produkcyjne!E$2,E414&lt;=zakresy_produkcyjne!E$3)</f>
        <v>1</v>
      </c>
      <c r="AN414" s="5" t="b">
        <f>AND(F414&gt;=zakresy_produkcyjne!F$2,F414&lt;=zakresy_produkcyjne!F$3)</f>
        <v>0</v>
      </c>
      <c r="AO414" s="5" t="b">
        <f>AND(G414&gt;=zakresy_produkcyjne!G$2,G414&lt;=zakresy_produkcyjne!G$3)</f>
        <v>1</v>
      </c>
      <c r="AP414" s="5" t="b">
        <f>AND(H414&gt;=zakresy_produkcyjne!H$2,H414&lt;=zakresy_produkcyjne!H$3)</f>
        <v>1</v>
      </c>
      <c r="AQ414" s="5" t="b">
        <f>AND(P414&gt;=zakresy_produkcyjne!I$2,P414&lt;=zakresy_produkcyjne!I$3)</f>
        <v>1</v>
      </c>
      <c r="AR414" s="5" t="b">
        <f>AND(Q414&gt;=zakresy_produkcyjne!J$2,Q414&lt;=zakresy_produkcyjne!J$3)</f>
        <v>1</v>
      </c>
      <c r="AS414" s="5" t="b">
        <f>AND(R414&gt;=zakresy_produkcyjne!K$2,R414&lt;=zakresy_produkcyjne!K$3)</f>
        <v>1</v>
      </c>
      <c r="AT414" s="5" t="b">
        <f>AND(S414&gt;=zakresy_produkcyjne!L$2,S414&lt;=zakresy_produkcyjne!L$3)</f>
        <v>1</v>
      </c>
      <c r="AU414" s="5" t="b">
        <f t="shared" si="76"/>
        <v>0</v>
      </c>
      <c r="AV414" s="5" t="b">
        <f t="shared" si="77"/>
        <v>1</v>
      </c>
      <c r="AW414" s="5" t="b">
        <f t="shared" si="78"/>
        <v>0</v>
      </c>
      <c r="AX414" s="5">
        <f>AJ414*zakresy_produkcyjne!B$4+AK414*zakresy_produkcyjne!C$4+AL414*zakresy_produkcyjne!D$4+AM414*zakresy_produkcyjne!E$4+AN414*zakresy_produkcyjne!F$4+AO414*zakresy_produkcyjne!G$4+AP414*zakresy_produkcyjne!H$4+AQ414*zakresy_produkcyjne!I$4+AR414*zakresy_produkcyjne!J$4+AS414*zakresy_produkcyjne!K$4+AT414*zakresy_produkcyjne!L$4</f>
        <v>59</v>
      </c>
      <c r="AZ414" s="5">
        <v>764</v>
      </c>
      <c r="BA414" s="5">
        <v>479</v>
      </c>
      <c r="BB414" s="5">
        <v>2.5</v>
      </c>
      <c r="BC414" s="5">
        <v>257</v>
      </c>
      <c r="BK414" s="5">
        <f t="shared" si="79"/>
        <v>1168</v>
      </c>
      <c r="BL414" s="5">
        <f t="shared" si="80"/>
        <v>827</v>
      </c>
      <c r="BM414" s="5">
        <f t="shared" si="81"/>
        <v>5.6</v>
      </c>
      <c r="BN414" s="5">
        <f t="shared" si="82"/>
        <v>336</v>
      </c>
      <c r="BO414" s="5">
        <f t="shared" si="83"/>
        <v>94.6</v>
      </c>
      <c r="BP414" s="5">
        <f t="shared" si="84"/>
        <v>1168</v>
      </c>
      <c r="BQ414" s="5" t="e">
        <f>IF(T414&lt;&gt;"",POWER((#REF!*R414+#REF!)-T414,2))</f>
        <v>#REF!</v>
      </c>
    </row>
    <row r="415" spans="1:69" ht="13.9" customHeight="1" x14ac:dyDescent="0.2">
      <c r="A415" s="160">
        <v>3.6</v>
      </c>
      <c r="B415" s="160">
        <v>2.4500000000000002</v>
      </c>
      <c r="C415" s="160">
        <f t="shared" si="85"/>
        <v>4.4283333333333337</v>
      </c>
      <c r="D415" s="160">
        <v>0.32</v>
      </c>
      <c r="E415" s="160">
        <v>6.5000000000000002E-2</v>
      </c>
      <c r="F415" s="160">
        <v>0.93</v>
      </c>
      <c r="G415" s="160">
        <v>1.9</v>
      </c>
      <c r="H415" s="160">
        <v>0</v>
      </c>
      <c r="I415" s="160">
        <v>0.02</v>
      </c>
      <c r="J415" s="160">
        <v>3.5000000000000003E-2</v>
      </c>
      <c r="K415" s="160">
        <v>0</v>
      </c>
      <c r="L415" s="160">
        <v>0</v>
      </c>
      <c r="M415" s="160">
        <v>0</v>
      </c>
      <c r="N415" s="160">
        <v>0</v>
      </c>
      <c r="O415" s="160">
        <v>0</v>
      </c>
      <c r="P415" s="160">
        <v>900</v>
      </c>
      <c r="Q415" s="160">
        <v>120</v>
      </c>
      <c r="R415" s="160">
        <v>270</v>
      </c>
      <c r="S415" s="160">
        <v>180</v>
      </c>
      <c r="T415" s="160">
        <v>1485</v>
      </c>
      <c r="U415" s="160">
        <v>1133</v>
      </c>
      <c r="V415" s="160">
        <v>2.4</v>
      </c>
      <c r="W415" s="160">
        <v>400</v>
      </c>
      <c r="X415" s="160">
        <v>7.9</v>
      </c>
      <c r="Y415" s="160">
        <f t="shared" si="86"/>
        <v>86.9</v>
      </c>
      <c r="Z415" s="159">
        <v>42</v>
      </c>
      <c r="AA415" s="159"/>
      <c r="AB415" s="159">
        <v>43</v>
      </c>
      <c r="AC415" s="159">
        <v>2.4</v>
      </c>
      <c r="AD415" s="159"/>
      <c r="AE415" s="159"/>
      <c r="AF415" s="159"/>
      <c r="AG415" s="5" t="b">
        <f t="shared" si="74"/>
        <v>1</v>
      </c>
      <c r="AH415" s="5">
        <v>25</v>
      </c>
      <c r="AI415" s="5">
        <f t="shared" si="87"/>
        <v>1</v>
      </c>
      <c r="AJ415" s="5" t="b">
        <f>AND(A415&gt;=zakresy_produkcyjne!B$2,A415&lt;=zakresy_produkcyjne!B$3)</f>
        <v>1</v>
      </c>
      <c r="AK415" s="5" t="b">
        <f>AND(B415&gt;=zakresy_produkcyjne!C$2,B415&lt;=zakresy_produkcyjne!C$3)</f>
        <v>1</v>
      </c>
      <c r="AL415" s="5" t="b">
        <f>AND(D415&gt;=zakresy_produkcyjne!D$2,D415&lt;=zakresy_produkcyjne!D$3)</f>
        <v>1</v>
      </c>
      <c r="AM415" s="5" t="b">
        <f>AND(E415&gt;=zakresy_produkcyjne!E$2,E415&lt;=zakresy_produkcyjne!E$3)</f>
        <v>1</v>
      </c>
      <c r="AN415" s="5" t="b">
        <f>AND(F415&gt;=zakresy_produkcyjne!F$2,F415&lt;=zakresy_produkcyjne!F$3)</f>
        <v>0</v>
      </c>
      <c r="AO415" s="5" t="b">
        <f>AND(G415&gt;=zakresy_produkcyjne!G$2,G415&lt;=zakresy_produkcyjne!G$3)</f>
        <v>1</v>
      </c>
      <c r="AP415" s="5" t="b">
        <f>AND(H415&gt;=zakresy_produkcyjne!H$2,H415&lt;=zakresy_produkcyjne!H$3)</f>
        <v>1</v>
      </c>
      <c r="AQ415" s="5" t="b">
        <f>AND(P415&gt;=zakresy_produkcyjne!I$2,P415&lt;=zakresy_produkcyjne!I$3)</f>
        <v>1</v>
      </c>
      <c r="AR415" s="5" t="b">
        <f>AND(Q415&gt;=zakresy_produkcyjne!J$2,Q415&lt;=zakresy_produkcyjne!J$3)</f>
        <v>1</v>
      </c>
      <c r="AS415" s="5" t="b">
        <f>AND(R415&gt;=zakresy_produkcyjne!K$2,R415&lt;=zakresy_produkcyjne!K$3)</f>
        <v>1</v>
      </c>
      <c r="AT415" s="5" t="b">
        <f>AND(S415&gt;=zakresy_produkcyjne!L$2,S415&lt;=zakresy_produkcyjne!L$3)</f>
        <v>1</v>
      </c>
      <c r="AU415" s="5" t="b">
        <f t="shared" si="76"/>
        <v>0</v>
      </c>
      <c r="AV415" s="5" t="b">
        <f t="shared" si="77"/>
        <v>1</v>
      </c>
      <c r="AW415" s="5" t="b">
        <f t="shared" si="78"/>
        <v>0</v>
      </c>
      <c r="AX415" s="5">
        <f>AJ415*zakresy_produkcyjne!B$4+AK415*zakresy_produkcyjne!C$4+AL415*zakresy_produkcyjne!D$4+AM415*zakresy_produkcyjne!E$4+AN415*zakresy_produkcyjne!F$4+AO415*zakresy_produkcyjne!G$4+AP415*zakresy_produkcyjne!H$4+AQ415*zakresy_produkcyjne!I$4+AR415*zakresy_produkcyjne!J$4+AS415*zakresy_produkcyjne!K$4+AT415*zakresy_produkcyjne!L$4</f>
        <v>59</v>
      </c>
      <c r="AZ415" s="5">
        <v>764</v>
      </c>
      <c r="BA415" s="5">
        <v>479</v>
      </c>
      <c r="BB415" s="5">
        <v>2.5</v>
      </c>
      <c r="BC415" s="5">
        <v>257</v>
      </c>
      <c r="BK415" s="5">
        <f t="shared" si="79"/>
        <v>1485</v>
      </c>
      <c r="BL415" s="5">
        <f t="shared" si="80"/>
        <v>1133</v>
      </c>
      <c r="BM415" s="5">
        <f t="shared" si="81"/>
        <v>2.4</v>
      </c>
      <c r="BN415" s="5">
        <f t="shared" si="82"/>
        <v>400</v>
      </c>
      <c r="BO415" s="5">
        <f t="shared" si="83"/>
        <v>86.9</v>
      </c>
      <c r="BP415" s="5">
        <f t="shared" si="84"/>
        <v>1485</v>
      </c>
      <c r="BQ415" s="5" t="e">
        <f>IF(T415&lt;&gt;"",POWER((#REF!*R415+#REF!)-T415,2))</f>
        <v>#REF!</v>
      </c>
    </row>
    <row r="416" spans="1:69" ht="13.9" customHeight="1" x14ac:dyDescent="0.2">
      <c r="A416" s="161">
        <v>3.4</v>
      </c>
      <c r="B416" s="161">
        <v>2.41</v>
      </c>
      <c r="C416" s="161">
        <f t="shared" si="85"/>
        <v>4.208333333333333</v>
      </c>
      <c r="D416" s="161">
        <v>0.15</v>
      </c>
      <c r="E416" s="161">
        <v>6.4000000000000001E-2</v>
      </c>
      <c r="F416" s="161">
        <v>0</v>
      </c>
      <c r="G416" s="161">
        <v>0</v>
      </c>
      <c r="H416" s="161">
        <v>0</v>
      </c>
      <c r="I416" s="161">
        <v>1.7000000000000001E-2</v>
      </c>
      <c r="J416" s="161">
        <v>1.4999999999999999E-2</v>
      </c>
      <c r="K416" s="161">
        <v>0</v>
      </c>
      <c r="L416" s="161">
        <v>0</v>
      </c>
      <c r="M416" s="161">
        <v>0</v>
      </c>
      <c r="N416" s="161">
        <v>0</v>
      </c>
      <c r="O416" s="161">
        <v>0</v>
      </c>
      <c r="P416" s="161">
        <v>927</v>
      </c>
      <c r="Q416" s="161">
        <v>120</v>
      </c>
      <c r="R416" s="161">
        <v>260</v>
      </c>
      <c r="S416" s="161">
        <v>120</v>
      </c>
      <c r="T416" s="161">
        <v>1528</v>
      </c>
      <c r="U416" s="161">
        <v>1410</v>
      </c>
      <c r="V416" s="161"/>
      <c r="W416" s="161"/>
      <c r="X416" s="161"/>
      <c r="Y416" s="161"/>
      <c r="Z416" s="162">
        <v>43</v>
      </c>
      <c r="AA416" s="161"/>
      <c r="AB416" s="161"/>
      <c r="AC416" s="161"/>
      <c r="AD416" s="161"/>
      <c r="AE416" s="161"/>
      <c r="AF416" s="161"/>
      <c r="AG416" s="5" t="b">
        <f t="shared" si="74"/>
        <v>0</v>
      </c>
      <c r="AH416" s="5">
        <v>25</v>
      </c>
      <c r="AI416" s="5">
        <f t="shared" si="87"/>
        <v>1</v>
      </c>
      <c r="AJ416" s="5" t="b">
        <f>AND(A416&gt;=zakresy_produkcyjne!B$2,A416&lt;=zakresy_produkcyjne!B$3)</f>
        <v>1</v>
      </c>
      <c r="AK416" s="5" t="b">
        <f>AND(B416&gt;=zakresy_produkcyjne!C$2,B416&lt;=zakresy_produkcyjne!C$3)</f>
        <v>1</v>
      </c>
      <c r="AL416" s="5" t="b">
        <f>AND(D416&gt;=zakresy_produkcyjne!D$2,D416&lt;=zakresy_produkcyjne!D$3)</f>
        <v>1</v>
      </c>
      <c r="AM416" s="5" t="b">
        <f>AND(E416&gt;=zakresy_produkcyjne!E$2,E416&lt;=zakresy_produkcyjne!E$3)</f>
        <v>1</v>
      </c>
      <c r="AN416" s="5" t="b">
        <f>AND(F416&gt;=zakresy_produkcyjne!F$2,F416&lt;=zakresy_produkcyjne!F$3)</f>
        <v>1</v>
      </c>
      <c r="AO416" s="5" t="b">
        <f>AND(G416&gt;=zakresy_produkcyjne!G$2,G416&lt;=zakresy_produkcyjne!G$3)</f>
        <v>1</v>
      </c>
      <c r="AP416" s="5" t="b">
        <f>AND(H416&gt;=zakresy_produkcyjne!H$2,H416&lt;=zakresy_produkcyjne!H$3)</f>
        <v>1</v>
      </c>
      <c r="AQ416" s="5" t="b">
        <f>AND(P416&gt;=zakresy_produkcyjne!I$2,P416&lt;=zakresy_produkcyjne!I$3)</f>
        <v>1</v>
      </c>
      <c r="AR416" s="5" t="b">
        <f>AND(Q416&gt;=zakresy_produkcyjne!J$2,Q416&lt;=zakresy_produkcyjne!J$3)</f>
        <v>1</v>
      </c>
      <c r="AS416" s="5" t="b">
        <f>AND(R416&gt;=zakresy_produkcyjne!K$2,R416&lt;=zakresy_produkcyjne!K$3)</f>
        <v>1</v>
      </c>
      <c r="AT416" s="5" t="b">
        <f>AND(S416&gt;=zakresy_produkcyjne!L$2,S416&lt;=zakresy_produkcyjne!L$3)</f>
        <v>1</v>
      </c>
      <c r="AU416" s="5" t="b">
        <f t="shared" si="76"/>
        <v>1</v>
      </c>
      <c r="AV416" s="5" t="b">
        <f t="shared" si="77"/>
        <v>1</v>
      </c>
      <c r="AW416" s="5" t="b">
        <f t="shared" si="78"/>
        <v>1</v>
      </c>
      <c r="AX416" s="5">
        <f>AJ416*zakresy_produkcyjne!B$4+AK416*zakresy_produkcyjne!C$4+AL416*zakresy_produkcyjne!D$4+AM416*zakresy_produkcyjne!E$4+AN416*zakresy_produkcyjne!F$4+AO416*zakresy_produkcyjne!G$4+AP416*zakresy_produkcyjne!H$4+AQ416*zakresy_produkcyjne!I$4+AR416*zakresy_produkcyjne!J$4+AS416*zakresy_produkcyjne!K$4+AT416*zakresy_produkcyjne!L$4</f>
        <v>66</v>
      </c>
      <c r="BK416" s="5">
        <f t="shared" si="79"/>
        <v>1528</v>
      </c>
      <c r="BL416" s="5">
        <f t="shared" si="80"/>
        <v>1410</v>
      </c>
      <c r="BM416" s="5">
        <f t="shared" si="81"/>
        <v>0</v>
      </c>
      <c r="BN416" s="5">
        <f t="shared" si="82"/>
        <v>0</v>
      </c>
      <c r="BO416" s="5">
        <f t="shared" si="83"/>
        <v>0</v>
      </c>
      <c r="BP416" s="5">
        <f t="shared" si="84"/>
        <v>1528</v>
      </c>
      <c r="BQ416" s="5" t="e">
        <f>IF(T416&lt;&gt;"",POWER((#REF!*R416+#REF!)-T416,2))</f>
        <v>#REF!</v>
      </c>
    </row>
    <row r="417" spans="1:69" ht="13.9" customHeight="1" x14ac:dyDescent="0.2">
      <c r="A417" s="161">
        <v>3.4</v>
      </c>
      <c r="B417" s="161">
        <v>2.41</v>
      </c>
      <c r="C417" s="161">
        <f t="shared" si="85"/>
        <v>4.208333333333333</v>
      </c>
      <c r="D417" s="161">
        <v>0.15</v>
      </c>
      <c r="E417" s="161">
        <v>6.4000000000000001E-2</v>
      </c>
      <c r="F417" s="161">
        <v>0</v>
      </c>
      <c r="G417" s="161">
        <v>0</v>
      </c>
      <c r="H417" s="161">
        <v>0</v>
      </c>
      <c r="I417" s="161">
        <v>1.7000000000000001E-2</v>
      </c>
      <c r="J417" s="161">
        <v>1.4999999999999999E-2</v>
      </c>
      <c r="K417" s="161">
        <v>0</v>
      </c>
      <c r="L417" s="161">
        <v>0</v>
      </c>
      <c r="M417" s="161">
        <v>0</v>
      </c>
      <c r="N417" s="161">
        <v>0</v>
      </c>
      <c r="O417" s="161">
        <v>0</v>
      </c>
      <c r="P417" s="161">
        <v>927</v>
      </c>
      <c r="Q417" s="161">
        <v>120</v>
      </c>
      <c r="R417" s="161">
        <v>273</v>
      </c>
      <c r="S417" s="161">
        <v>120</v>
      </c>
      <c r="T417" s="161">
        <v>1522</v>
      </c>
      <c r="U417" s="161">
        <v>1373</v>
      </c>
      <c r="V417" s="161"/>
      <c r="W417" s="161"/>
      <c r="X417" s="161"/>
      <c r="Y417" s="161"/>
      <c r="Z417" s="162">
        <v>43</v>
      </c>
      <c r="AA417" s="161"/>
      <c r="AB417" s="161"/>
      <c r="AC417" s="161"/>
      <c r="AD417" s="161"/>
      <c r="AE417" s="161"/>
      <c r="AF417" s="161"/>
      <c r="AG417" s="5" t="b">
        <f t="shared" si="74"/>
        <v>0</v>
      </c>
      <c r="AH417" s="5">
        <v>25</v>
      </c>
      <c r="AI417" s="5">
        <f t="shared" si="87"/>
        <v>1</v>
      </c>
      <c r="AJ417" s="5" t="b">
        <f>AND(A417&gt;=zakresy_produkcyjne!B$2,A417&lt;=zakresy_produkcyjne!B$3)</f>
        <v>1</v>
      </c>
      <c r="AK417" s="5" t="b">
        <f>AND(B417&gt;=zakresy_produkcyjne!C$2,B417&lt;=zakresy_produkcyjne!C$3)</f>
        <v>1</v>
      </c>
      <c r="AL417" s="5" t="b">
        <f>AND(D417&gt;=zakresy_produkcyjne!D$2,D417&lt;=zakresy_produkcyjne!D$3)</f>
        <v>1</v>
      </c>
      <c r="AM417" s="5" t="b">
        <f>AND(E417&gt;=zakresy_produkcyjne!E$2,E417&lt;=zakresy_produkcyjne!E$3)</f>
        <v>1</v>
      </c>
      <c r="AN417" s="5" t="b">
        <f>AND(F417&gt;=zakresy_produkcyjne!F$2,F417&lt;=zakresy_produkcyjne!F$3)</f>
        <v>1</v>
      </c>
      <c r="AO417" s="5" t="b">
        <f>AND(G417&gt;=zakresy_produkcyjne!G$2,G417&lt;=zakresy_produkcyjne!G$3)</f>
        <v>1</v>
      </c>
      <c r="AP417" s="5" t="b">
        <f>AND(H417&gt;=zakresy_produkcyjne!H$2,H417&lt;=zakresy_produkcyjne!H$3)</f>
        <v>1</v>
      </c>
      <c r="AQ417" s="5" t="b">
        <f>AND(P417&gt;=zakresy_produkcyjne!I$2,P417&lt;=zakresy_produkcyjne!I$3)</f>
        <v>1</v>
      </c>
      <c r="AR417" s="5" t="b">
        <f>AND(Q417&gt;=zakresy_produkcyjne!J$2,Q417&lt;=zakresy_produkcyjne!J$3)</f>
        <v>1</v>
      </c>
      <c r="AS417" s="5" t="b">
        <f>AND(R417&gt;=zakresy_produkcyjne!K$2,R417&lt;=zakresy_produkcyjne!K$3)</f>
        <v>1</v>
      </c>
      <c r="AT417" s="5" t="b">
        <f>AND(S417&gt;=zakresy_produkcyjne!L$2,S417&lt;=zakresy_produkcyjne!L$3)</f>
        <v>1</v>
      </c>
      <c r="AU417" s="5" t="b">
        <f t="shared" si="76"/>
        <v>1</v>
      </c>
      <c r="AV417" s="5" t="b">
        <f t="shared" si="77"/>
        <v>1</v>
      </c>
      <c r="AW417" s="5" t="b">
        <f t="shared" si="78"/>
        <v>1</v>
      </c>
      <c r="AX417" s="5">
        <f>AJ417*zakresy_produkcyjne!B$4+AK417*zakresy_produkcyjne!C$4+AL417*zakresy_produkcyjne!D$4+AM417*zakresy_produkcyjne!E$4+AN417*zakresy_produkcyjne!F$4+AO417*zakresy_produkcyjne!G$4+AP417*zakresy_produkcyjne!H$4+AQ417*zakresy_produkcyjne!I$4+AR417*zakresy_produkcyjne!J$4+AS417*zakresy_produkcyjne!K$4+AT417*zakresy_produkcyjne!L$4</f>
        <v>66</v>
      </c>
      <c r="BK417" s="5">
        <f t="shared" si="79"/>
        <v>1522</v>
      </c>
      <c r="BL417" s="5">
        <f t="shared" si="80"/>
        <v>1373</v>
      </c>
      <c r="BM417" s="5">
        <f t="shared" si="81"/>
        <v>0</v>
      </c>
      <c r="BN417" s="5">
        <f t="shared" si="82"/>
        <v>0</v>
      </c>
      <c r="BO417" s="5">
        <f t="shared" si="83"/>
        <v>0</v>
      </c>
      <c r="BP417" s="5">
        <f t="shared" si="84"/>
        <v>1522</v>
      </c>
      <c r="BQ417" s="5" t="e">
        <f>IF(T417&lt;&gt;"",POWER((#REF!*R417+#REF!)-T417,2))</f>
        <v>#REF!</v>
      </c>
    </row>
    <row r="418" spans="1:69" ht="13.9" customHeight="1" x14ac:dyDescent="0.2">
      <c r="A418" s="161">
        <v>3.4</v>
      </c>
      <c r="B418" s="161">
        <v>2.41</v>
      </c>
      <c r="C418" s="161">
        <f t="shared" si="85"/>
        <v>4.208333333333333</v>
      </c>
      <c r="D418" s="161">
        <v>0.15</v>
      </c>
      <c r="E418" s="161">
        <v>6.4000000000000001E-2</v>
      </c>
      <c r="F418" s="161">
        <v>0</v>
      </c>
      <c r="G418" s="161">
        <v>0</v>
      </c>
      <c r="H418" s="161">
        <v>0</v>
      </c>
      <c r="I418" s="161">
        <v>1.7000000000000001E-2</v>
      </c>
      <c r="J418" s="161">
        <v>1.4999999999999999E-2</v>
      </c>
      <c r="K418" s="161">
        <v>0</v>
      </c>
      <c r="L418" s="161">
        <v>0</v>
      </c>
      <c r="M418" s="161">
        <v>0</v>
      </c>
      <c r="N418" s="161">
        <v>0</v>
      </c>
      <c r="O418" s="161">
        <v>0</v>
      </c>
      <c r="P418" s="161">
        <v>927</v>
      </c>
      <c r="Q418" s="161">
        <v>120</v>
      </c>
      <c r="R418" s="161">
        <v>288</v>
      </c>
      <c r="S418" s="161">
        <v>120</v>
      </c>
      <c r="T418" s="161">
        <v>1470</v>
      </c>
      <c r="U418" s="161">
        <v>1302</v>
      </c>
      <c r="V418" s="161"/>
      <c r="W418" s="161"/>
      <c r="X418" s="161"/>
      <c r="Y418" s="161"/>
      <c r="Z418" s="162">
        <v>43</v>
      </c>
      <c r="AA418" s="161"/>
      <c r="AB418" s="161"/>
      <c r="AC418" s="161"/>
      <c r="AD418" s="161"/>
      <c r="AE418" s="161"/>
      <c r="AF418" s="161"/>
      <c r="AG418" s="5" t="b">
        <f t="shared" si="74"/>
        <v>0</v>
      </c>
      <c r="AH418" s="5">
        <v>25</v>
      </c>
      <c r="AI418" s="5">
        <f t="shared" si="87"/>
        <v>1</v>
      </c>
      <c r="AJ418" s="5" t="b">
        <f>AND(A418&gt;=zakresy_produkcyjne!B$2,A418&lt;=zakresy_produkcyjne!B$3)</f>
        <v>1</v>
      </c>
      <c r="AK418" s="5" t="b">
        <f>AND(B418&gt;=zakresy_produkcyjne!C$2,B418&lt;=zakresy_produkcyjne!C$3)</f>
        <v>1</v>
      </c>
      <c r="AL418" s="5" t="b">
        <f>AND(D418&gt;=zakresy_produkcyjne!D$2,D418&lt;=zakresy_produkcyjne!D$3)</f>
        <v>1</v>
      </c>
      <c r="AM418" s="5" t="b">
        <f>AND(E418&gt;=zakresy_produkcyjne!E$2,E418&lt;=zakresy_produkcyjne!E$3)</f>
        <v>1</v>
      </c>
      <c r="AN418" s="5" t="b">
        <f>AND(F418&gt;=zakresy_produkcyjne!F$2,F418&lt;=zakresy_produkcyjne!F$3)</f>
        <v>1</v>
      </c>
      <c r="AO418" s="5" t="b">
        <f>AND(G418&gt;=zakresy_produkcyjne!G$2,G418&lt;=zakresy_produkcyjne!G$3)</f>
        <v>1</v>
      </c>
      <c r="AP418" s="5" t="b">
        <f>AND(H418&gt;=zakresy_produkcyjne!H$2,H418&lt;=zakresy_produkcyjne!H$3)</f>
        <v>1</v>
      </c>
      <c r="AQ418" s="5" t="b">
        <f>AND(P418&gt;=zakresy_produkcyjne!I$2,P418&lt;=zakresy_produkcyjne!I$3)</f>
        <v>1</v>
      </c>
      <c r="AR418" s="5" t="b">
        <f>AND(Q418&gt;=zakresy_produkcyjne!J$2,Q418&lt;=zakresy_produkcyjne!J$3)</f>
        <v>1</v>
      </c>
      <c r="AS418" s="5" t="b">
        <f>AND(R418&gt;=zakresy_produkcyjne!K$2,R418&lt;=zakresy_produkcyjne!K$3)</f>
        <v>1</v>
      </c>
      <c r="AT418" s="5" t="b">
        <f>AND(S418&gt;=zakresy_produkcyjne!L$2,S418&lt;=zakresy_produkcyjne!L$3)</f>
        <v>1</v>
      </c>
      <c r="AU418" s="5" t="b">
        <f t="shared" si="76"/>
        <v>1</v>
      </c>
      <c r="AV418" s="5" t="b">
        <f t="shared" si="77"/>
        <v>1</v>
      </c>
      <c r="AW418" s="5" t="b">
        <f t="shared" si="78"/>
        <v>1</v>
      </c>
      <c r="AX418" s="5">
        <f>AJ418*zakresy_produkcyjne!B$4+AK418*zakresy_produkcyjne!C$4+AL418*zakresy_produkcyjne!D$4+AM418*zakresy_produkcyjne!E$4+AN418*zakresy_produkcyjne!F$4+AO418*zakresy_produkcyjne!G$4+AP418*zakresy_produkcyjne!H$4+AQ418*zakresy_produkcyjne!I$4+AR418*zakresy_produkcyjne!J$4+AS418*zakresy_produkcyjne!K$4+AT418*zakresy_produkcyjne!L$4</f>
        <v>66</v>
      </c>
      <c r="BK418" s="5">
        <f t="shared" si="79"/>
        <v>1470</v>
      </c>
      <c r="BL418" s="5">
        <f t="shared" si="80"/>
        <v>1302</v>
      </c>
      <c r="BM418" s="5">
        <f t="shared" si="81"/>
        <v>0</v>
      </c>
      <c r="BN418" s="5">
        <f t="shared" si="82"/>
        <v>0</v>
      </c>
      <c r="BO418" s="5">
        <f t="shared" si="83"/>
        <v>0</v>
      </c>
      <c r="BP418" s="5">
        <f t="shared" si="84"/>
        <v>1470</v>
      </c>
      <c r="BQ418" s="5" t="e">
        <f>IF(T418&lt;&gt;"",POWER((#REF!*R418+#REF!)-T418,2))</f>
        <v>#REF!</v>
      </c>
    </row>
    <row r="419" spans="1:69" ht="13.9" customHeight="1" x14ac:dyDescent="0.2">
      <c r="A419" s="161">
        <v>3.4</v>
      </c>
      <c r="B419" s="161">
        <v>2.41</v>
      </c>
      <c r="C419" s="161">
        <f t="shared" si="85"/>
        <v>4.208333333333333</v>
      </c>
      <c r="D419" s="161">
        <v>0.15</v>
      </c>
      <c r="E419" s="161">
        <v>6.4000000000000001E-2</v>
      </c>
      <c r="F419" s="161">
        <v>0</v>
      </c>
      <c r="G419" s="161">
        <v>0</v>
      </c>
      <c r="H419" s="161">
        <v>0</v>
      </c>
      <c r="I419" s="161">
        <v>1.7000000000000001E-2</v>
      </c>
      <c r="J419" s="161">
        <v>1.4999999999999999E-2</v>
      </c>
      <c r="K419" s="161">
        <v>0</v>
      </c>
      <c r="L419" s="161">
        <v>0</v>
      </c>
      <c r="M419" s="161">
        <v>0</v>
      </c>
      <c r="N419" s="161">
        <v>0</v>
      </c>
      <c r="O419" s="161">
        <v>0</v>
      </c>
      <c r="P419" s="161">
        <v>927</v>
      </c>
      <c r="Q419" s="161">
        <v>120</v>
      </c>
      <c r="R419" s="161">
        <v>316</v>
      </c>
      <c r="S419" s="161">
        <v>120</v>
      </c>
      <c r="T419" s="161">
        <v>1326</v>
      </c>
      <c r="U419" s="161">
        <v>1154</v>
      </c>
      <c r="V419" s="161"/>
      <c r="W419" s="161"/>
      <c r="X419" s="161"/>
      <c r="Y419" s="161"/>
      <c r="Z419" s="162">
        <v>43</v>
      </c>
      <c r="AA419" s="161"/>
      <c r="AB419" s="161"/>
      <c r="AC419" s="161"/>
      <c r="AD419" s="161"/>
      <c r="AE419" s="161"/>
      <c r="AF419" s="161"/>
      <c r="AG419" s="5" t="b">
        <f t="shared" si="74"/>
        <v>0</v>
      </c>
      <c r="AH419" s="5">
        <v>25</v>
      </c>
      <c r="AI419" s="5">
        <f t="shared" si="87"/>
        <v>1</v>
      </c>
      <c r="AJ419" s="5" t="b">
        <f>AND(A419&gt;=zakresy_produkcyjne!B$2,A419&lt;=zakresy_produkcyjne!B$3)</f>
        <v>1</v>
      </c>
      <c r="AK419" s="5" t="b">
        <f>AND(B419&gt;=zakresy_produkcyjne!C$2,B419&lt;=zakresy_produkcyjne!C$3)</f>
        <v>1</v>
      </c>
      <c r="AL419" s="5" t="b">
        <f>AND(D419&gt;=zakresy_produkcyjne!D$2,D419&lt;=zakresy_produkcyjne!D$3)</f>
        <v>1</v>
      </c>
      <c r="AM419" s="5" t="b">
        <f>AND(E419&gt;=zakresy_produkcyjne!E$2,E419&lt;=zakresy_produkcyjne!E$3)</f>
        <v>1</v>
      </c>
      <c r="AN419" s="5" t="b">
        <f>AND(F419&gt;=zakresy_produkcyjne!F$2,F419&lt;=zakresy_produkcyjne!F$3)</f>
        <v>1</v>
      </c>
      <c r="AO419" s="5" t="b">
        <f>AND(G419&gt;=zakresy_produkcyjne!G$2,G419&lt;=zakresy_produkcyjne!G$3)</f>
        <v>1</v>
      </c>
      <c r="AP419" s="5" t="b">
        <f>AND(H419&gt;=zakresy_produkcyjne!H$2,H419&lt;=zakresy_produkcyjne!H$3)</f>
        <v>1</v>
      </c>
      <c r="AQ419" s="5" t="b">
        <f>AND(P419&gt;=zakresy_produkcyjne!I$2,P419&lt;=zakresy_produkcyjne!I$3)</f>
        <v>1</v>
      </c>
      <c r="AR419" s="5" t="b">
        <f>AND(Q419&gt;=zakresy_produkcyjne!J$2,Q419&lt;=zakresy_produkcyjne!J$3)</f>
        <v>1</v>
      </c>
      <c r="AS419" s="5" t="b">
        <f>AND(R419&gt;=zakresy_produkcyjne!K$2,R419&lt;=zakresy_produkcyjne!K$3)</f>
        <v>1</v>
      </c>
      <c r="AT419" s="5" t="b">
        <f>AND(S419&gt;=zakresy_produkcyjne!L$2,S419&lt;=zakresy_produkcyjne!L$3)</f>
        <v>1</v>
      </c>
      <c r="AU419" s="5" t="b">
        <f t="shared" si="76"/>
        <v>1</v>
      </c>
      <c r="AV419" s="5" t="b">
        <f t="shared" si="77"/>
        <v>1</v>
      </c>
      <c r="AW419" s="5" t="b">
        <f t="shared" si="78"/>
        <v>1</v>
      </c>
      <c r="AX419" s="5">
        <f>AJ419*zakresy_produkcyjne!B$4+AK419*zakresy_produkcyjne!C$4+AL419*zakresy_produkcyjne!D$4+AM419*zakresy_produkcyjne!E$4+AN419*zakresy_produkcyjne!F$4+AO419*zakresy_produkcyjne!G$4+AP419*zakresy_produkcyjne!H$4+AQ419*zakresy_produkcyjne!I$4+AR419*zakresy_produkcyjne!J$4+AS419*zakresy_produkcyjne!K$4+AT419*zakresy_produkcyjne!L$4</f>
        <v>66</v>
      </c>
      <c r="BK419" s="5">
        <f t="shared" si="79"/>
        <v>1326</v>
      </c>
      <c r="BL419" s="5">
        <f t="shared" si="80"/>
        <v>1154</v>
      </c>
      <c r="BM419" s="5">
        <f t="shared" si="81"/>
        <v>0</v>
      </c>
      <c r="BN419" s="5">
        <f t="shared" si="82"/>
        <v>0</v>
      </c>
      <c r="BO419" s="5">
        <f t="shared" si="83"/>
        <v>0</v>
      </c>
      <c r="BP419" s="5">
        <f t="shared" si="84"/>
        <v>1326</v>
      </c>
      <c r="BQ419" s="5" t="e">
        <f>IF(T419&lt;&gt;"",POWER((#REF!*R419+#REF!)-T419,2))</f>
        <v>#REF!</v>
      </c>
    </row>
    <row r="420" spans="1:69" ht="13.9" customHeight="1" x14ac:dyDescent="0.2">
      <c r="A420" s="161">
        <v>3.4</v>
      </c>
      <c r="B420" s="161">
        <v>2.41</v>
      </c>
      <c r="C420" s="161">
        <f t="shared" si="85"/>
        <v>4.208333333333333</v>
      </c>
      <c r="D420" s="161">
        <v>0.15</v>
      </c>
      <c r="E420" s="161">
        <v>6.4000000000000001E-2</v>
      </c>
      <c r="F420" s="161">
        <v>0</v>
      </c>
      <c r="G420" s="161">
        <v>0</v>
      </c>
      <c r="H420" s="161">
        <v>0</v>
      </c>
      <c r="I420" s="161">
        <v>1.7000000000000001E-2</v>
      </c>
      <c r="J420" s="161">
        <v>1.4999999999999999E-2</v>
      </c>
      <c r="K420" s="161">
        <v>0</v>
      </c>
      <c r="L420" s="161">
        <v>0</v>
      </c>
      <c r="M420" s="161">
        <v>0</v>
      </c>
      <c r="N420" s="161">
        <v>0</v>
      </c>
      <c r="O420" s="161">
        <v>0</v>
      </c>
      <c r="P420" s="161">
        <v>927</v>
      </c>
      <c r="Q420" s="161">
        <v>120</v>
      </c>
      <c r="R420" s="161">
        <v>330</v>
      </c>
      <c r="S420" s="161">
        <v>120</v>
      </c>
      <c r="T420" s="161">
        <v>1277</v>
      </c>
      <c r="U420" s="161">
        <v>1081</v>
      </c>
      <c r="V420" s="161"/>
      <c r="W420" s="161"/>
      <c r="X420" s="161"/>
      <c r="Y420" s="161"/>
      <c r="Z420" s="162">
        <v>43</v>
      </c>
      <c r="AA420" s="161"/>
      <c r="AB420" s="161"/>
      <c r="AC420" s="161"/>
      <c r="AD420" s="161"/>
      <c r="AE420" s="161"/>
      <c r="AF420" s="161"/>
      <c r="AG420" s="5" t="b">
        <f t="shared" si="74"/>
        <v>0</v>
      </c>
      <c r="AH420" s="5">
        <v>25</v>
      </c>
      <c r="AI420" s="5">
        <f t="shared" si="87"/>
        <v>1</v>
      </c>
      <c r="AJ420" s="5" t="b">
        <f>AND(A420&gt;=zakresy_produkcyjne!B$2,A420&lt;=zakresy_produkcyjne!B$3)</f>
        <v>1</v>
      </c>
      <c r="AK420" s="5" t="b">
        <f>AND(B420&gt;=zakresy_produkcyjne!C$2,B420&lt;=zakresy_produkcyjne!C$3)</f>
        <v>1</v>
      </c>
      <c r="AL420" s="5" t="b">
        <f>AND(D420&gt;=zakresy_produkcyjne!D$2,D420&lt;=zakresy_produkcyjne!D$3)</f>
        <v>1</v>
      </c>
      <c r="AM420" s="5" t="b">
        <f>AND(E420&gt;=zakresy_produkcyjne!E$2,E420&lt;=zakresy_produkcyjne!E$3)</f>
        <v>1</v>
      </c>
      <c r="AN420" s="5" t="b">
        <f>AND(F420&gt;=zakresy_produkcyjne!F$2,F420&lt;=zakresy_produkcyjne!F$3)</f>
        <v>1</v>
      </c>
      <c r="AO420" s="5" t="b">
        <f>AND(G420&gt;=zakresy_produkcyjne!G$2,G420&lt;=zakresy_produkcyjne!G$3)</f>
        <v>1</v>
      </c>
      <c r="AP420" s="5" t="b">
        <f>AND(H420&gt;=zakresy_produkcyjne!H$2,H420&lt;=zakresy_produkcyjne!H$3)</f>
        <v>1</v>
      </c>
      <c r="AQ420" s="5" t="b">
        <f>AND(P420&gt;=zakresy_produkcyjne!I$2,P420&lt;=zakresy_produkcyjne!I$3)</f>
        <v>1</v>
      </c>
      <c r="AR420" s="5" t="b">
        <f>AND(Q420&gt;=zakresy_produkcyjne!J$2,Q420&lt;=zakresy_produkcyjne!J$3)</f>
        <v>1</v>
      </c>
      <c r="AS420" s="5" t="b">
        <f>AND(R420&gt;=zakresy_produkcyjne!K$2,R420&lt;=zakresy_produkcyjne!K$3)</f>
        <v>1</v>
      </c>
      <c r="AT420" s="5" t="b">
        <f>AND(S420&gt;=zakresy_produkcyjne!L$2,S420&lt;=zakresy_produkcyjne!L$3)</f>
        <v>1</v>
      </c>
      <c r="AU420" s="5" t="b">
        <f t="shared" si="76"/>
        <v>1</v>
      </c>
      <c r="AV420" s="5" t="b">
        <f t="shared" si="77"/>
        <v>1</v>
      </c>
      <c r="AW420" s="5" t="b">
        <f t="shared" si="78"/>
        <v>1</v>
      </c>
      <c r="AX420" s="5">
        <f>AJ420*zakresy_produkcyjne!B$4+AK420*zakresy_produkcyjne!C$4+AL420*zakresy_produkcyjne!D$4+AM420*zakresy_produkcyjne!E$4+AN420*zakresy_produkcyjne!F$4+AO420*zakresy_produkcyjne!G$4+AP420*zakresy_produkcyjne!H$4+AQ420*zakresy_produkcyjne!I$4+AR420*zakresy_produkcyjne!J$4+AS420*zakresy_produkcyjne!K$4+AT420*zakresy_produkcyjne!L$4</f>
        <v>66</v>
      </c>
      <c r="BK420" s="5">
        <f t="shared" si="79"/>
        <v>1277</v>
      </c>
      <c r="BL420" s="5">
        <f t="shared" si="80"/>
        <v>1081</v>
      </c>
      <c r="BM420" s="5">
        <f t="shared" si="81"/>
        <v>0</v>
      </c>
      <c r="BN420" s="5">
        <f t="shared" si="82"/>
        <v>0</v>
      </c>
      <c r="BO420" s="5">
        <f t="shared" si="83"/>
        <v>0</v>
      </c>
      <c r="BP420" s="5">
        <f t="shared" si="84"/>
        <v>1277</v>
      </c>
      <c r="BQ420" s="5" t="e">
        <f>IF(T420&lt;&gt;"",POWER((#REF!*R420+#REF!)-T420,2))</f>
        <v>#REF!</v>
      </c>
    </row>
    <row r="421" spans="1:69" ht="13.9" customHeight="1" x14ac:dyDescent="0.2">
      <c r="A421" s="161">
        <v>3.4</v>
      </c>
      <c r="B421" s="161">
        <v>2.41</v>
      </c>
      <c r="C421" s="161">
        <f t="shared" si="85"/>
        <v>4.208333333333333</v>
      </c>
      <c r="D421" s="161">
        <v>0.15</v>
      </c>
      <c r="E421" s="161">
        <v>6.4000000000000001E-2</v>
      </c>
      <c r="F421" s="161">
        <v>0</v>
      </c>
      <c r="G421" s="161">
        <v>0</v>
      </c>
      <c r="H421" s="161">
        <v>0</v>
      </c>
      <c r="I421" s="161">
        <v>1.7000000000000001E-2</v>
      </c>
      <c r="J421" s="161">
        <v>1.4999999999999999E-2</v>
      </c>
      <c r="K421" s="161">
        <v>0</v>
      </c>
      <c r="L421" s="161">
        <v>0</v>
      </c>
      <c r="M421" s="161">
        <v>0</v>
      </c>
      <c r="N421" s="161">
        <v>0</v>
      </c>
      <c r="O421" s="161">
        <v>0</v>
      </c>
      <c r="P421" s="161">
        <v>927</v>
      </c>
      <c r="Q421" s="161">
        <v>120</v>
      </c>
      <c r="R421" s="161">
        <v>343</v>
      </c>
      <c r="S421" s="161">
        <v>120</v>
      </c>
      <c r="T421" s="161">
        <v>1185</v>
      </c>
      <c r="U421" s="161">
        <v>989</v>
      </c>
      <c r="V421" s="161"/>
      <c r="W421" s="161"/>
      <c r="X421" s="161"/>
      <c r="Y421" s="161"/>
      <c r="Z421" s="162">
        <v>43</v>
      </c>
      <c r="AA421" s="161"/>
      <c r="AB421" s="161"/>
      <c r="AC421" s="161"/>
      <c r="AD421" s="161"/>
      <c r="AE421" s="161"/>
      <c r="AF421" s="161"/>
      <c r="AG421" s="5" t="b">
        <f t="shared" si="74"/>
        <v>0</v>
      </c>
      <c r="AH421" s="5">
        <v>25</v>
      </c>
      <c r="AI421" s="5">
        <f t="shared" si="87"/>
        <v>1</v>
      </c>
      <c r="AJ421" s="5" t="b">
        <f>AND(A421&gt;=zakresy_produkcyjne!B$2,A421&lt;=zakresy_produkcyjne!B$3)</f>
        <v>1</v>
      </c>
      <c r="AK421" s="5" t="b">
        <f>AND(B421&gt;=zakresy_produkcyjne!C$2,B421&lt;=zakresy_produkcyjne!C$3)</f>
        <v>1</v>
      </c>
      <c r="AL421" s="5" t="b">
        <f>AND(D421&gt;=zakresy_produkcyjne!D$2,D421&lt;=zakresy_produkcyjne!D$3)</f>
        <v>1</v>
      </c>
      <c r="AM421" s="5" t="b">
        <f>AND(E421&gt;=zakresy_produkcyjne!E$2,E421&lt;=zakresy_produkcyjne!E$3)</f>
        <v>1</v>
      </c>
      <c r="AN421" s="5" t="b">
        <f>AND(F421&gt;=zakresy_produkcyjne!F$2,F421&lt;=zakresy_produkcyjne!F$3)</f>
        <v>1</v>
      </c>
      <c r="AO421" s="5" t="b">
        <f>AND(G421&gt;=zakresy_produkcyjne!G$2,G421&lt;=zakresy_produkcyjne!G$3)</f>
        <v>1</v>
      </c>
      <c r="AP421" s="5" t="b">
        <f>AND(H421&gt;=zakresy_produkcyjne!H$2,H421&lt;=zakresy_produkcyjne!H$3)</f>
        <v>1</v>
      </c>
      <c r="AQ421" s="5" t="b">
        <f>AND(P421&gt;=zakresy_produkcyjne!I$2,P421&lt;=zakresy_produkcyjne!I$3)</f>
        <v>1</v>
      </c>
      <c r="AR421" s="5" t="b">
        <f>AND(Q421&gt;=zakresy_produkcyjne!J$2,Q421&lt;=zakresy_produkcyjne!J$3)</f>
        <v>1</v>
      </c>
      <c r="AS421" s="5" t="b">
        <f>AND(R421&gt;=zakresy_produkcyjne!K$2,R421&lt;=zakresy_produkcyjne!K$3)</f>
        <v>1</v>
      </c>
      <c r="AT421" s="5" t="b">
        <f>AND(S421&gt;=zakresy_produkcyjne!L$2,S421&lt;=zakresy_produkcyjne!L$3)</f>
        <v>1</v>
      </c>
      <c r="AU421" s="5" t="b">
        <f t="shared" si="76"/>
        <v>1</v>
      </c>
      <c r="AV421" s="5" t="b">
        <f t="shared" si="77"/>
        <v>1</v>
      </c>
      <c r="AW421" s="5" t="b">
        <f t="shared" si="78"/>
        <v>1</v>
      </c>
      <c r="AX421" s="5">
        <f>AJ421*zakresy_produkcyjne!B$4+AK421*zakresy_produkcyjne!C$4+AL421*zakresy_produkcyjne!D$4+AM421*zakresy_produkcyjne!E$4+AN421*zakresy_produkcyjne!F$4+AO421*zakresy_produkcyjne!G$4+AP421*zakresy_produkcyjne!H$4+AQ421*zakresy_produkcyjne!I$4+AR421*zakresy_produkcyjne!J$4+AS421*zakresy_produkcyjne!K$4+AT421*zakresy_produkcyjne!L$4</f>
        <v>66</v>
      </c>
      <c r="BK421" s="5">
        <f t="shared" si="79"/>
        <v>1185</v>
      </c>
      <c r="BL421" s="5">
        <f t="shared" si="80"/>
        <v>989</v>
      </c>
      <c r="BM421" s="5">
        <f t="shared" si="81"/>
        <v>0</v>
      </c>
      <c r="BN421" s="5">
        <f t="shared" si="82"/>
        <v>0</v>
      </c>
      <c r="BO421" s="5">
        <f t="shared" si="83"/>
        <v>0</v>
      </c>
      <c r="BP421" s="5">
        <f t="shared" si="84"/>
        <v>1185</v>
      </c>
      <c r="BQ421" s="5" t="e">
        <f>IF(T421&lt;&gt;"",POWER((#REF!*R421+#REF!)-T421,2))</f>
        <v>#REF!</v>
      </c>
    </row>
    <row r="422" spans="1:69" ht="13.9" customHeight="1" x14ac:dyDescent="0.2">
      <c r="A422" s="161">
        <v>3.4</v>
      </c>
      <c r="B422" s="161">
        <v>2.41</v>
      </c>
      <c r="C422" s="161">
        <f t="shared" si="85"/>
        <v>4.208333333333333</v>
      </c>
      <c r="D422" s="161">
        <v>0.15</v>
      </c>
      <c r="E422" s="161">
        <v>6.4000000000000001E-2</v>
      </c>
      <c r="F422" s="161">
        <v>0</v>
      </c>
      <c r="G422" s="161">
        <v>0</v>
      </c>
      <c r="H422" s="161">
        <v>0</v>
      </c>
      <c r="I422" s="161">
        <v>1.7000000000000001E-2</v>
      </c>
      <c r="J422" s="161">
        <v>1.4999999999999999E-2</v>
      </c>
      <c r="K422" s="161">
        <v>0</v>
      </c>
      <c r="L422" s="161">
        <v>0</v>
      </c>
      <c r="M422" s="161">
        <v>0</v>
      </c>
      <c r="N422" s="161">
        <v>0</v>
      </c>
      <c r="O422" s="161">
        <v>0</v>
      </c>
      <c r="P422" s="161">
        <v>927</v>
      </c>
      <c r="Q422" s="161">
        <v>120</v>
      </c>
      <c r="R422" s="161">
        <v>357</v>
      </c>
      <c r="S422" s="161">
        <v>120</v>
      </c>
      <c r="T422" s="161">
        <v>1105</v>
      </c>
      <c r="U422" s="161">
        <v>946</v>
      </c>
      <c r="V422" s="161"/>
      <c r="W422" s="161"/>
      <c r="X422" s="161"/>
      <c r="Y422" s="161"/>
      <c r="Z422" s="162">
        <v>43</v>
      </c>
      <c r="AA422" s="161"/>
      <c r="AB422" s="161"/>
      <c r="AC422" s="161"/>
      <c r="AD422" s="161"/>
      <c r="AE422" s="161"/>
      <c r="AF422" s="161"/>
      <c r="AG422" s="5" t="b">
        <f t="shared" si="74"/>
        <v>0</v>
      </c>
      <c r="AH422" s="5">
        <v>25</v>
      </c>
      <c r="AI422" s="5">
        <f t="shared" si="87"/>
        <v>1</v>
      </c>
      <c r="AJ422" s="5" t="b">
        <f>AND(A422&gt;=zakresy_produkcyjne!B$2,A422&lt;=zakresy_produkcyjne!B$3)</f>
        <v>1</v>
      </c>
      <c r="AK422" s="5" t="b">
        <f>AND(B422&gt;=zakresy_produkcyjne!C$2,B422&lt;=zakresy_produkcyjne!C$3)</f>
        <v>1</v>
      </c>
      <c r="AL422" s="5" t="b">
        <f>AND(D422&gt;=zakresy_produkcyjne!D$2,D422&lt;=zakresy_produkcyjne!D$3)</f>
        <v>1</v>
      </c>
      <c r="AM422" s="5" t="b">
        <f>AND(E422&gt;=zakresy_produkcyjne!E$2,E422&lt;=zakresy_produkcyjne!E$3)</f>
        <v>1</v>
      </c>
      <c r="AN422" s="5" t="b">
        <f>AND(F422&gt;=zakresy_produkcyjne!F$2,F422&lt;=zakresy_produkcyjne!F$3)</f>
        <v>1</v>
      </c>
      <c r="AO422" s="5" t="b">
        <f>AND(G422&gt;=zakresy_produkcyjne!G$2,G422&lt;=zakresy_produkcyjne!G$3)</f>
        <v>1</v>
      </c>
      <c r="AP422" s="5" t="b">
        <f>AND(H422&gt;=zakresy_produkcyjne!H$2,H422&lt;=zakresy_produkcyjne!H$3)</f>
        <v>1</v>
      </c>
      <c r="AQ422" s="5" t="b">
        <f>AND(P422&gt;=zakresy_produkcyjne!I$2,P422&lt;=zakresy_produkcyjne!I$3)</f>
        <v>1</v>
      </c>
      <c r="AR422" s="5" t="b">
        <f>AND(Q422&gt;=zakresy_produkcyjne!J$2,Q422&lt;=zakresy_produkcyjne!J$3)</f>
        <v>1</v>
      </c>
      <c r="AS422" s="5" t="b">
        <f>AND(R422&gt;=zakresy_produkcyjne!K$2,R422&lt;=zakresy_produkcyjne!K$3)</f>
        <v>1</v>
      </c>
      <c r="AT422" s="5" t="b">
        <f>AND(S422&gt;=zakresy_produkcyjne!L$2,S422&lt;=zakresy_produkcyjne!L$3)</f>
        <v>1</v>
      </c>
      <c r="AU422" s="5" t="b">
        <f t="shared" si="76"/>
        <v>1</v>
      </c>
      <c r="AV422" s="5" t="b">
        <f t="shared" si="77"/>
        <v>1</v>
      </c>
      <c r="AW422" s="5" t="b">
        <f t="shared" si="78"/>
        <v>1</v>
      </c>
      <c r="AX422" s="5">
        <f>AJ422*zakresy_produkcyjne!B$4+AK422*zakresy_produkcyjne!C$4+AL422*zakresy_produkcyjne!D$4+AM422*zakresy_produkcyjne!E$4+AN422*zakresy_produkcyjne!F$4+AO422*zakresy_produkcyjne!G$4+AP422*zakresy_produkcyjne!H$4+AQ422*zakresy_produkcyjne!I$4+AR422*zakresy_produkcyjne!J$4+AS422*zakresy_produkcyjne!K$4+AT422*zakresy_produkcyjne!L$4</f>
        <v>66</v>
      </c>
      <c r="BK422" s="5">
        <f t="shared" si="79"/>
        <v>1105</v>
      </c>
      <c r="BL422" s="5">
        <f t="shared" si="80"/>
        <v>946</v>
      </c>
      <c r="BM422" s="5">
        <f t="shared" si="81"/>
        <v>0</v>
      </c>
      <c r="BN422" s="5">
        <f t="shared" si="82"/>
        <v>0</v>
      </c>
      <c r="BO422" s="5">
        <f t="shared" si="83"/>
        <v>0</v>
      </c>
      <c r="BP422" s="5">
        <f t="shared" si="84"/>
        <v>1105</v>
      </c>
      <c r="BQ422" s="5" t="e">
        <f>IF(T422&lt;&gt;"",POWER((#REF!*R422+#REF!)-T422,2))</f>
        <v>#REF!</v>
      </c>
    </row>
    <row r="423" spans="1:69" ht="13.9" customHeight="1" x14ac:dyDescent="0.2">
      <c r="A423" s="161">
        <v>3.4</v>
      </c>
      <c r="B423" s="161">
        <v>2.41</v>
      </c>
      <c r="C423" s="161">
        <f t="shared" si="85"/>
        <v>4.208333333333333</v>
      </c>
      <c r="D423" s="161">
        <v>0.15</v>
      </c>
      <c r="E423" s="161">
        <v>6.4000000000000001E-2</v>
      </c>
      <c r="F423" s="161">
        <v>0</v>
      </c>
      <c r="G423" s="161">
        <v>0</v>
      </c>
      <c r="H423" s="161">
        <v>0</v>
      </c>
      <c r="I423" s="161">
        <v>1.7000000000000001E-2</v>
      </c>
      <c r="J423" s="161">
        <v>1.4999999999999999E-2</v>
      </c>
      <c r="K423" s="161">
        <v>0</v>
      </c>
      <c r="L423" s="161">
        <v>0</v>
      </c>
      <c r="M423" s="161">
        <v>0</v>
      </c>
      <c r="N423" s="161">
        <v>0</v>
      </c>
      <c r="O423" s="161">
        <v>0</v>
      </c>
      <c r="P423" s="161">
        <v>927</v>
      </c>
      <c r="Q423" s="161">
        <v>120</v>
      </c>
      <c r="R423" s="161">
        <v>371</v>
      </c>
      <c r="S423" s="161">
        <v>120</v>
      </c>
      <c r="T423" s="161">
        <v>1062</v>
      </c>
      <c r="U423" s="161">
        <v>861</v>
      </c>
      <c r="V423" s="161"/>
      <c r="W423" s="161"/>
      <c r="X423" s="161"/>
      <c r="Y423" s="161"/>
      <c r="Z423" s="162">
        <v>43</v>
      </c>
      <c r="AA423" s="161"/>
      <c r="AB423" s="161"/>
      <c r="AC423" s="161"/>
      <c r="AD423" s="161"/>
      <c r="AE423" s="161"/>
      <c r="AF423" s="161"/>
      <c r="AG423" s="5" t="b">
        <f t="shared" si="74"/>
        <v>0</v>
      </c>
      <c r="AH423" s="5">
        <v>25</v>
      </c>
      <c r="AI423" s="5">
        <f t="shared" si="87"/>
        <v>1</v>
      </c>
      <c r="AJ423" s="5" t="b">
        <f>AND(A423&gt;=zakresy_produkcyjne!B$2,A423&lt;=zakresy_produkcyjne!B$3)</f>
        <v>1</v>
      </c>
      <c r="AK423" s="5" t="b">
        <f>AND(B423&gt;=zakresy_produkcyjne!C$2,B423&lt;=zakresy_produkcyjne!C$3)</f>
        <v>1</v>
      </c>
      <c r="AL423" s="5" t="b">
        <f>AND(D423&gt;=zakresy_produkcyjne!D$2,D423&lt;=zakresy_produkcyjne!D$3)</f>
        <v>1</v>
      </c>
      <c r="AM423" s="5" t="b">
        <f>AND(E423&gt;=zakresy_produkcyjne!E$2,E423&lt;=zakresy_produkcyjne!E$3)</f>
        <v>1</v>
      </c>
      <c r="AN423" s="5" t="b">
        <f>AND(F423&gt;=zakresy_produkcyjne!F$2,F423&lt;=zakresy_produkcyjne!F$3)</f>
        <v>1</v>
      </c>
      <c r="AO423" s="5" t="b">
        <f>AND(G423&gt;=zakresy_produkcyjne!G$2,G423&lt;=zakresy_produkcyjne!G$3)</f>
        <v>1</v>
      </c>
      <c r="AP423" s="5" t="b">
        <f>AND(H423&gt;=zakresy_produkcyjne!H$2,H423&lt;=zakresy_produkcyjne!H$3)</f>
        <v>1</v>
      </c>
      <c r="AQ423" s="5" t="b">
        <f>AND(P423&gt;=zakresy_produkcyjne!I$2,P423&lt;=zakresy_produkcyjne!I$3)</f>
        <v>1</v>
      </c>
      <c r="AR423" s="5" t="b">
        <f>AND(Q423&gt;=zakresy_produkcyjne!J$2,Q423&lt;=zakresy_produkcyjne!J$3)</f>
        <v>1</v>
      </c>
      <c r="AS423" s="5" t="b">
        <f>AND(R423&gt;=zakresy_produkcyjne!K$2,R423&lt;=zakresy_produkcyjne!K$3)</f>
        <v>1</v>
      </c>
      <c r="AT423" s="5" t="b">
        <f>AND(S423&gt;=zakresy_produkcyjne!L$2,S423&lt;=zakresy_produkcyjne!L$3)</f>
        <v>1</v>
      </c>
      <c r="AU423" s="5" t="b">
        <f t="shared" si="76"/>
        <v>1</v>
      </c>
      <c r="AV423" s="5" t="b">
        <f t="shared" si="77"/>
        <v>1</v>
      </c>
      <c r="AW423" s="5" t="b">
        <f t="shared" si="78"/>
        <v>1</v>
      </c>
      <c r="AX423" s="5">
        <f>AJ423*zakresy_produkcyjne!B$4+AK423*zakresy_produkcyjne!C$4+AL423*zakresy_produkcyjne!D$4+AM423*zakresy_produkcyjne!E$4+AN423*zakresy_produkcyjne!F$4+AO423*zakresy_produkcyjne!G$4+AP423*zakresy_produkcyjne!H$4+AQ423*zakresy_produkcyjne!I$4+AR423*zakresy_produkcyjne!J$4+AS423*zakresy_produkcyjne!K$4+AT423*zakresy_produkcyjne!L$4</f>
        <v>66</v>
      </c>
      <c r="BK423" s="5">
        <f t="shared" si="79"/>
        <v>1062</v>
      </c>
      <c r="BL423" s="5">
        <f t="shared" si="80"/>
        <v>861</v>
      </c>
      <c r="BM423" s="5">
        <f t="shared" si="81"/>
        <v>0</v>
      </c>
      <c r="BN423" s="5">
        <f t="shared" si="82"/>
        <v>0</v>
      </c>
      <c r="BO423" s="5">
        <f t="shared" si="83"/>
        <v>0</v>
      </c>
      <c r="BP423" s="5">
        <f t="shared" si="84"/>
        <v>1062</v>
      </c>
      <c r="BQ423" s="5" t="e">
        <f>IF(T423&lt;&gt;"",POWER((#REF!*R423+#REF!)-T423,2))</f>
        <v>#REF!</v>
      </c>
    </row>
    <row r="424" spans="1:69" ht="13.9" customHeight="1" x14ac:dyDescent="0.2">
      <c r="A424" s="127">
        <v>3.45</v>
      </c>
      <c r="B424" s="127">
        <v>2.48</v>
      </c>
      <c r="C424" s="127">
        <f t="shared" si="85"/>
        <v>4.2810000000000006</v>
      </c>
      <c r="D424" s="127">
        <v>0.4</v>
      </c>
      <c r="E424" s="127">
        <v>0.05</v>
      </c>
      <c r="F424" s="127">
        <v>0.3</v>
      </c>
      <c r="G424" s="127">
        <v>1.5</v>
      </c>
      <c r="H424" s="127">
        <v>0.5</v>
      </c>
      <c r="I424" s="127">
        <v>1.2E-2</v>
      </c>
      <c r="J424" s="127">
        <v>1.2999999999999999E-2</v>
      </c>
      <c r="K424" s="127">
        <v>0</v>
      </c>
      <c r="L424" s="127">
        <v>0</v>
      </c>
      <c r="M424" s="127">
        <v>0</v>
      </c>
      <c r="N424" s="127">
        <v>0</v>
      </c>
      <c r="O424" s="127">
        <v>0</v>
      </c>
      <c r="P424" s="127">
        <v>927</v>
      </c>
      <c r="Q424" s="127">
        <v>120</v>
      </c>
      <c r="R424" s="127">
        <v>260</v>
      </c>
      <c r="S424" s="127">
        <v>120</v>
      </c>
      <c r="T424" s="127">
        <v>1446.4</v>
      </c>
      <c r="U424" s="127">
        <v>1126.2</v>
      </c>
      <c r="V424" s="127">
        <v>2.6</v>
      </c>
      <c r="W424" s="127">
        <v>441.1</v>
      </c>
      <c r="X424" s="127"/>
      <c r="Y424" s="127"/>
      <c r="Z424" s="163">
        <v>44</v>
      </c>
      <c r="AA424" s="127"/>
      <c r="AB424" s="127">
        <v>46.9</v>
      </c>
      <c r="AC424" s="127"/>
      <c r="AD424" s="127"/>
      <c r="AE424" s="127"/>
      <c r="AF424" s="127"/>
      <c r="AG424" s="5" t="b">
        <f t="shared" si="74"/>
        <v>0</v>
      </c>
      <c r="AH424" s="5">
        <v>25</v>
      </c>
      <c r="AI424" s="5">
        <f t="shared" ref="AI424:AI453" si="88">IF(AH572&lt;=30,1,IF(AH572&lt;=60,2,IF(AH572&lt;=100,3,"bd")))</f>
        <v>1</v>
      </c>
      <c r="AJ424" s="5" t="b">
        <f>AND(A424&gt;=zakresy_produkcyjne!B$2,A424&lt;=zakresy_produkcyjne!B$3)</f>
        <v>1</v>
      </c>
      <c r="AK424" s="5" t="b">
        <f>AND(B424&gt;=zakresy_produkcyjne!C$2,B424&lt;=zakresy_produkcyjne!C$3)</f>
        <v>1</v>
      </c>
      <c r="AL424" s="5" t="b">
        <f>AND(D424&gt;=zakresy_produkcyjne!D$2,D424&lt;=zakresy_produkcyjne!D$3)</f>
        <v>1</v>
      </c>
      <c r="AM424" s="5" t="b">
        <f>AND(E424&gt;=zakresy_produkcyjne!E$2,E424&lt;=zakresy_produkcyjne!E$3)</f>
        <v>1</v>
      </c>
      <c r="AN424" s="5" t="b">
        <f>AND(F424&gt;=zakresy_produkcyjne!F$2,F424&lt;=zakresy_produkcyjne!F$3)</f>
        <v>1</v>
      </c>
      <c r="AO424" s="5" t="b">
        <f>AND(G424&gt;=zakresy_produkcyjne!G$2,G424&lt;=zakresy_produkcyjne!G$3)</f>
        <v>1</v>
      </c>
      <c r="AP424" s="5" t="b">
        <f>AND(H424&gt;=zakresy_produkcyjne!H$2,H424&lt;=zakresy_produkcyjne!H$3)</f>
        <v>0</v>
      </c>
      <c r="AQ424" s="5" t="b">
        <f>AND(P424&gt;=zakresy_produkcyjne!I$2,P424&lt;=zakresy_produkcyjne!I$3)</f>
        <v>1</v>
      </c>
      <c r="AR424" s="5" t="b">
        <f>AND(Q424&gt;=zakresy_produkcyjne!J$2,Q424&lt;=zakresy_produkcyjne!J$3)</f>
        <v>1</v>
      </c>
      <c r="AS424" s="5" t="b">
        <f>AND(R424&gt;=zakresy_produkcyjne!K$2,R424&lt;=zakresy_produkcyjne!K$3)</f>
        <v>1</v>
      </c>
      <c r="AT424" s="5" t="b">
        <f>AND(S424&gt;=zakresy_produkcyjne!L$2,S424&lt;=zakresy_produkcyjne!L$3)</f>
        <v>1</v>
      </c>
      <c r="AU424" s="5" t="b">
        <f t="shared" si="76"/>
        <v>0</v>
      </c>
      <c r="AV424" s="5" t="b">
        <f t="shared" si="77"/>
        <v>1</v>
      </c>
      <c r="AW424" s="5" t="b">
        <f t="shared" si="78"/>
        <v>0</v>
      </c>
      <c r="AX424" s="5">
        <f>AJ424*zakresy_produkcyjne!B$4+AK424*zakresy_produkcyjne!C$4+AL424*zakresy_produkcyjne!D$4+AM424*zakresy_produkcyjne!E$4+AN424*zakresy_produkcyjne!F$4+AO424*zakresy_produkcyjne!G$4+AP424*zakresy_produkcyjne!H$4+AQ424*zakresy_produkcyjne!I$4+AR424*zakresy_produkcyjne!J$4+AS424*zakresy_produkcyjne!K$4+AT424*zakresy_produkcyjne!L$4</f>
        <v>62</v>
      </c>
      <c r="BK424" s="5">
        <f t="shared" si="79"/>
        <v>1446.4</v>
      </c>
      <c r="BL424" s="5">
        <f t="shared" si="80"/>
        <v>1126.2</v>
      </c>
      <c r="BM424" s="5">
        <f t="shared" si="81"/>
        <v>2.6</v>
      </c>
      <c r="BN424" s="5">
        <f t="shared" si="82"/>
        <v>441.1</v>
      </c>
      <c r="BO424" s="5">
        <f t="shared" si="83"/>
        <v>0</v>
      </c>
      <c r="BP424" s="5">
        <f t="shared" si="84"/>
        <v>1446.4</v>
      </c>
      <c r="BQ424" s="5" t="e">
        <f>IF(T424&lt;&gt;"",POWER((#REF!*R424+#REF!)-T424,2))</f>
        <v>#REF!</v>
      </c>
    </row>
    <row r="425" spans="1:69" ht="13.9" customHeight="1" x14ac:dyDescent="0.2">
      <c r="A425" s="127">
        <v>3.45</v>
      </c>
      <c r="B425" s="127">
        <v>2.48</v>
      </c>
      <c r="C425" s="127">
        <f t="shared" si="85"/>
        <v>4.2810000000000006</v>
      </c>
      <c r="D425" s="127">
        <v>0.4</v>
      </c>
      <c r="E425" s="127">
        <v>0.05</v>
      </c>
      <c r="F425" s="127">
        <v>0.3</v>
      </c>
      <c r="G425" s="127">
        <v>1.5</v>
      </c>
      <c r="H425" s="127">
        <v>0.5</v>
      </c>
      <c r="I425" s="127">
        <v>1.2E-2</v>
      </c>
      <c r="J425" s="127">
        <v>1.2999999999999999E-2</v>
      </c>
      <c r="K425" s="127">
        <v>0</v>
      </c>
      <c r="L425" s="127">
        <v>0</v>
      </c>
      <c r="M425" s="127">
        <v>0</v>
      </c>
      <c r="N425" s="127">
        <v>0</v>
      </c>
      <c r="O425" s="127">
        <v>0</v>
      </c>
      <c r="P425" s="127">
        <v>927</v>
      </c>
      <c r="Q425" s="127">
        <v>120</v>
      </c>
      <c r="R425" s="127">
        <v>316</v>
      </c>
      <c r="S425" s="127">
        <v>120</v>
      </c>
      <c r="T425" s="127">
        <v>1264.0999999999999</v>
      </c>
      <c r="U425" s="127">
        <v>1031.3</v>
      </c>
      <c r="V425" s="127">
        <v>4.4000000000000004</v>
      </c>
      <c r="W425" s="127">
        <v>382.8</v>
      </c>
      <c r="X425" s="127"/>
      <c r="Y425" s="127"/>
      <c r="Z425" s="163">
        <v>44</v>
      </c>
      <c r="AA425" s="127"/>
      <c r="AB425" s="127">
        <v>41.2</v>
      </c>
      <c r="AC425" s="127"/>
      <c r="AD425" s="127"/>
      <c r="AE425" s="127"/>
      <c r="AF425" s="127"/>
      <c r="AG425" s="5" t="b">
        <f t="shared" si="74"/>
        <v>0</v>
      </c>
      <c r="AH425" s="5">
        <v>25</v>
      </c>
      <c r="AI425" s="5">
        <f t="shared" si="88"/>
        <v>1</v>
      </c>
      <c r="AJ425" s="5" t="b">
        <f>AND(A425&gt;=zakresy_produkcyjne!B$2,A425&lt;=zakresy_produkcyjne!B$3)</f>
        <v>1</v>
      </c>
      <c r="AK425" s="5" t="b">
        <f>AND(B425&gt;=zakresy_produkcyjne!C$2,B425&lt;=zakresy_produkcyjne!C$3)</f>
        <v>1</v>
      </c>
      <c r="AL425" s="5" t="b">
        <f>AND(D425&gt;=zakresy_produkcyjne!D$2,D425&lt;=zakresy_produkcyjne!D$3)</f>
        <v>1</v>
      </c>
      <c r="AM425" s="5" t="b">
        <f>AND(E425&gt;=zakresy_produkcyjne!E$2,E425&lt;=zakresy_produkcyjne!E$3)</f>
        <v>1</v>
      </c>
      <c r="AN425" s="5" t="b">
        <f>AND(F425&gt;=zakresy_produkcyjne!F$2,F425&lt;=zakresy_produkcyjne!F$3)</f>
        <v>1</v>
      </c>
      <c r="AO425" s="5" t="b">
        <f>AND(G425&gt;=zakresy_produkcyjne!G$2,G425&lt;=zakresy_produkcyjne!G$3)</f>
        <v>1</v>
      </c>
      <c r="AP425" s="5" t="b">
        <f>AND(H425&gt;=zakresy_produkcyjne!H$2,H425&lt;=zakresy_produkcyjne!H$3)</f>
        <v>0</v>
      </c>
      <c r="AQ425" s="5" t="b">
        <f>AND(P425&gt;=zakresy_produkcyjne!I$2,P425&lt;=zakresy_produkcyjne!I$3)</f>
        <v>1</v>
      </c>
      <c r="AR425" s="5" t="b">
        <f>AND(Q425&gt;=zakresy_produkcyjne!J$2,Q425&lt;=zakresy_produkcyjne!J$3)</f>
        <v>1</v>
      </c>
      <c r="AS425" s="5" t="b">
        <f>AND(R425&gt;=zakresy_produkcyjne!K$2,R425&lt;=zakresy_produkcyjne!K$3)</f>
        <v>1</v>
      </c>
      <c r="AT425" s="5" t="b">
        <f>AND(S425&gt;=zakresy_produkcyjne!L$2,S425&lt;=zakresy_produkcyjne!L$3)</f>
        <v>1</v>
      </c>
      <c r="AU425" s="5" t="b">
        <f t="shared" si="76"/>
        <v>0</v>
      </c>
      <c r="AV425" s="5" t="b">
        <f t="shared" si="77"/>
        <v>1</v>
      </c>
      <c r="AW425" s="5" t="b">
        <f t="shared" si="78"/>
        <v>0</v>
      </c>
      <c r="AX425" s="5">
        <f>AJ425*zakresy_produkcyjne!B$4+AK425*zakresy_produkcyjne!C$4+AL425*zakresy_produkcyjne!D$4+AM425*zakresy_produkcyjne!E$4+AN425*zakresy_produkcyjne!F$4+AO425*zakresy_produkcyjne!G$4+AP425*zakresy_produkcyjne!H$4+AQ425*zakresy_produkcyjne!I$4+AR425*zakresy_produkcyjne!J$4+AS425*zakresy_produkcyjne!K$4+AT425*zakresy_produkcyjne!L$4</f>
        <v>62</v>
      </c>
      <c r="BK425" s="5">
        <f t="shared" si="79"/>
        <v>1264.0999999999999</v>
      </c>
      <c r="BL425" s="5">
        <f t="shared" si="80"/>
        <v>1031.3</v>
      </c>
      <c r="BM425" s="5">
        <f t="shared" si="81"/>
        <v>4.4000000000000004</v>
      </c>
      <c r="BN425" s="5">
        <f t="shared" si="82"/>
        <v>382.8</v>
      </c>
      <c r="BO425" s="5">
        <f t="shared" si="83"/>
        <v>0</v>
      </c>
      <c r="BP425" s="5">
        <f t="shared" si="84"/>
        <v>1264.0999999999999</v>
      </c>
      <c r="BQ425" s="5" t="e">
        <f>IF(T425&lt;&gt;"",POWER((#REF!*R425+#REF!)-T425,2))</f>
        <v>#REF!</v>
      </c>
    </row>
    <row r="426" spans="1:69" ht="13.9" customHeight="1" x14ac:dyDescent="0.2">
      <c r="A426" s="127">
        <v>3.45</v>
      </c>
      <c r="B426" s="127">
        <v>2.48</v>
      </c>
      <c r="C426" s="127">
        <f t="shared" si="85"/>
        <v>4.2810000000000006</v>
      </c>
      <c r="D426" s="127">
        <v>0.4</v>
      </c>
      <c r="E426" s="127">
        <v>0.05</v>
      </c>
      <c r="F426" s="127">
        <v>0.3</v>
      </c>
      <c r="G426" s="127">
        <v>1.5</v>
      </c>
      <c r="H426" s="127">
        <v>0.5</v>
      </c>
      <c r="I426" s="127">
        <v>1.2E-2</v>
      </c>
      <c r="J426" s="127">
        <v>1.2999999999999999E-2</v>
      </c>
      <c r="K426" s="127">
        <v>0</v>
      </c>
      <c r="L426" s="127">
        <v>0</v>
      </c>
      <c r="M426" s="127">
        <v>0</v>
      </c>
      <c r="N426" s="127">
        <v>0</v>
      </c>
      <c r="O426" s="127">
        <v>0</v>
      </c>
      <c r="P426" s="127">
        <v>927</v>
      </c>
      <c r="Q426" s="127">
        <v>120</v>
      </c>
      <c r="R426" s="127">
        <v>385</v>
      </c>
      <c r="S426" s="127">
        <v>120</v>
      </c>
      <c r="T426" s="127">
        <v>1069.0999999999999</v>
      </c>
      <c r="U426" s="127">
        <v>776.1</v>
      </c>
      <c r="V426" s="127">
        <v>13.7</v>
      </c>
      <c r="W426" s="127">
        <v>286.8</v>
      </c>
      <c r="X426" s="127"/>
      <c r="Y426" s="127"/>
      <c r="Z426" s="163">
        <v>44</v>
      </c>
      <c r="AA426" s="127"/>
      <c r="AB426" s="127">
        <v>30.1</v>
      </c>
      <c r="AC426" s="127"/>
      <c r="AD426" s="127"/>
      <c r="AE426" s="127"/>
      <c r="AF426" s="127"/>
      <c r="AG426" s="5" t="b">
        <f t="shared" si="74"/>
        <v>0</v>
      </c>
      <c r="AH426" s="5">
        <v>25</v>
      </c>
      <c r="AI426" s="5">
        <f t="shared" si="88"/>
        <v>1</v>
      </c>
      <c r="AJ426" s="5" t="b">
        <f>AND(A426&gt;=zakresy_produkcyjne!B$2,A426&lt;=zakresy_produkcyjne!B$3)</f>
        <v>1</v>
      </c>
      <c r="AK426" s="5" t="b">
        <f>AND(B426&gt;=zakresy_produkcyjne!C$2,B426&lt;=zakresy_produkcyjne!C$3)</f>
        <v>1</v>
      </c>
      <c r="AL426" s="5" t="b">
        <f>AND(D426&gt;=zakresy_produkcyjne!D$2,D426&lt;=zakresy_produkcyjne!D$3)</f>
        <v>1</v>
      </c>
      <c r="AM426" s="5" t="b">
        <f>AND(E426&gt;=zakresy_produkcyjne!E$2,E426&lt;=zakresy_produkcyjne!E$3)</f>
        <v>1</v>
      </c>
      <c r="AN426" s="5" t="b">
        <f>AND(F426&gt;=zakresy_produkcyjne!F$2,F426&lt;=zakresy_produkcyjne!F$3)</f>
        <v>1</v>
      </c>
      <c r="AO426" s="5" t="b">
        <f>AND(G426&gt;=zakresy_produkcyjne!G$2,G426&lt;=zakresy_produkcyjne!G$3)</f>
        <v>1</v>
      </c>
      <c r="AP426" s="5" t="b">
        <f>AND(H426&gt;=zakresy_produkcyjne!H$2,H426&lt;=zakresy_produkcyjne!H$3)</f>
        <v>0</v>
      </c>
      <c r="AQ426" s="5" t="b">
        <f>AND(P426&gt;=zakresy_produkcyjne!I$2,P426&lt;=zakresy_produkcyjne!I$3)</f>
        <v>1</v>
      </c>
      <c r="AR426" s="5" t="b">
        <f>AND(Q426&gt;=zakresy_produkcyjne!J$2,Q426&lt;=zakresy_produkcyjne!J$3)</f>
        <v>1</v>
      </c>
      <c r="AS426" s="5" t="b">
        <f>AND(R426&gt;=zakresy_produkcyjne!K$2,R426&lt;=zakresy_produkcyjne!K$3)</f>
        <v>1</v>
      </c>
      <c r="AT426" s="5" t="b">
        <f>AND(S426&gt;=zakresy_produkcyjne!L$2,S426&lt;=zakresy_produkcyjne!L$3)</f>
        <v>1</v>
      </c>
      <c r="AU426" s="5" t="b">
        <f t="shared" si="76"/>
        <v>0</v>
      </c>
      <c r="AV426" s="5" t="b">
        <f t="shared" si="77"/>
        <v>1</v>
      </c>
      <c r="AW426" s="5" t="b">
        <f t="shared" si="78"/>
        <v>0</v>
      </c>
      <c r="AX426" s="5">
        <f>AJ426*zakresy_produkcyjne!B$4+AK426*zakresy_produkcyjne!C$4+AL426*zakresy_produkcyjne!D$4+AM426*zakresy_produkcyjne!E$4+AN426*zakresy_produkcyjne!F$4+AO426*zakresy_produkcyjne!G$4+AP426*zakresy_produkcyjne!H$4+AQ426*zakresy_produkcyjne!I$4+AR426*zakresy_produkcyjne!J$4+AS426*zakresy_produkcyjne!K$4+AT426*zakresy_produkcyjne!L$4</f>
        <v>62</v>
      </c>
      <c r="BK426" s="5">
        <f t="shared" si="79"/>
        <v>1069.0999999999999</v>
      </c>
      <c r="BL426" s="5">
        <f t="shared" si="80"/>
        <v>776.1</v>
      </c>
      <c r="BM426" s="5">
        <f t="shared" si="81"/>
        <v>13.7</v>
      </c>
      <c r="BN426" s="5">
        <f t="shared" si="82"/>
        <v>286.8</v>
      </c>
      <c r="BO426" s="5">
        <f t="shared" si="83"/>
        <v>0</v>
      </c>
      <c r="BP426" s="5">
        <f t="shared" si="84"/>
        <v>1069.0999999999999</v>
      </c>
      <c r="BQ426" s="5" t="e">
        <f>IF(T426&lt;&gt;"",POWER((#REF!*R426+#REF!)-T426,2))</f>
        <v>#REF!</v>
      </c>
    </row>
    <row r="427" spans="1:69" ht="13.9" customHeight="1" x14ac:dyDescent="0.2">
      <c r="A427" s="138">
        <v>3.8</v>
      </c>
      <c r="B427" s="138">
        <v>2.9</v>
      </c>
      <c r="C427" s="138">
        <f t="shared" si="85"/>
        <v>4.7733333333333334</v>
      </c>
      <c r="D427" s="138">
        <v>0.08</v>
      </c>
      <c r="E427" s="138">
        <v>3.2000000000000001E-2</v>
      </c>
      <c r="F427" s="138">
        <v>0</v>
      </c>
      <c r="G427" s="138">
        <v>0</v>
      </c>
      <c r="H427" s="138">
        <v>0</v>
      </c>
      <c r="I427" s="138">
        <v>6.0000000000000001E-3</v>
      </c>
      <c r="J427" s="138">
        <v>0.02</v>
      </c>
      <c r="K427" s="138">
        <v>0</v>
      </c>
      <c r="L427" s="138">
        <v>0</v>
      </c>
      <c r="M427" s="138">
        <v>0</v>
      </c>
      <c r="N427" s="138">
        <v>0</v>
      </c>
      <c r="O427" s="138">
        <v>0</v>
      </c>
      <c r="P427" s="138">
        <v>900</v>
      </c>
      <c r="Q427" s="138">
        <v>90</v>
      </c>
      <c r="R427" s="138">
        <v>350</v>
      </c>
      <c r="S427" s="138">
        <v>60</v>
      </c>
      <c r="T427" s="138">
        <v>1133.5999999999999</v>
      </c>
      <c r="U427" s="164"/>
      <c r="V427" s="138">
        <v>6.8</v>
      </c>
      <c r="W427" s="138"/>
      <c r="X427" s="138"/>
      <c r="Y427" s="138">
        <v>94.5</v>
      </c>
      <c r="Z427" s="165">
        <v>45</v>
      </c>
      <c r="AA427" s="138"/>
      <c r="AB427" s="138"/>
      <c r="AC427" s="138"/>
      <c r="AD427" s="138"/>
      <c r="AE427" s="138"/>
      <c r="AF427" s="138"/>
      <c r="AG427" s="5" t="b">
        <f t="shared" si="74"/>
        <v>0</v>
      </c>
      <c r="AH427" s="5">
        <v>25</v>
      </c>
      <c r="AI427" s="5">
        <f t="shared" si="88"/>
        <v>1</v>
      </c>
      <c r="AJ427" s="5" t="b">
        <f>AND(A427&gt;=zakresy_produkcyjne!B$2,A427&lt;=zakresy_produkcyjne!B$3)</f>
        <v>0</v>
      </c>
      <c r="AK427" s="5" t="b">
        <f>AND(B427&gt;=zakresy_produkcyjne!C$2,B427&lt;=zakresy_produkcyjne!C$3)</f>
        <v>0</v>
      </c>
      <c r="AL427" s="5" t="b">
        <f>AND(D427&gt;=zakresy_produkcyjne!D$2,D427&lt;=zakresy_produkcyjne!D$3)</f>
        <v>1</v>
      </c>
      <c r="AM427" s="5" t="b">
        <f>AND(E427&gt;=zakresy_produkcyjne!E$2,E427&lt;=zakresy_produkcyjne!E$3)</f>
        <v>0</v>
      </c>
      <c r="AN427" s="5" t="b">
        <f>AND(F427&gt;=zakresy_produkcyjne!F$2,F427&lt;=zakresy_produkcyjne!F$3)</f>
        <v>1</v>
      </c>
      <c r="AO427" s="5" t="b">
        <f>AND(G427&gt;=zakresy_produkcyjne!G$2,G427&lt;=zakresy_produkcyjne!G$3)</f>
        <v>1</v>
      </c>
      <c r="AP427" s="5" t="b">
        <f>AND(H427&gt;=zakresy_produkcyjne!H$2,H427&lt;=zakresy_produkcyjne!H$3)</f>
        <v>1</v>
      </c>
      <c r="AQ427" s="5" t="b">
        <f>AND(P427&gt;=zakresy_produkcyjne!I$2,P427&lt;=zakresy_produkcyjne!I$3)</f>
        <v>1</v>
      </c>
      <c r="AR427" s="5" t="b">
        <f>AND(Q427&gt;=zakresy_produkcyjne!J$2,Q427&lt;=zakresy_produkcyjne!J$3)</f>
        <v>1</v>
      </c>
      <c r="AS427" s="5" t="b">
        <f>AND(R427&gt;=zakresy_produkcyjne!K$2,R427&lt;=zakresy_produkcyjne!K$3)</f>
        <v>1</v>
      </c>
      <c r="AT427" s="5" t="b">
        <f>AND(S427&gt;=zakresy_produkcyjne!L$2,S427&lt;=zakresy_produkcyjne!L$3)</f>
        <v>1</v>
      </c>
      <c r="AU427" s="5" t="b">
        <f t="shared" si="76"/>
        <v>0</v>
      </c>
      <c r="AV427" s="5" t="b">
        <f t="shared" si="77"/>
        <v>1</v>
      </c>
      <c r="AW427" s="5" t="b">
        <f t="shared" si="78"/>
        <v>0</v>
      </c>
      <c r="AX427" s="5">
        <f>AJ427*zakresy_produkcyjne!B$4+AK427*zakresy_produkcyjne!C$4+AL427*zakresy_produkcyjne!D$4+AM427*zakresy_produkcyjne!E$4+AN427*zakresy_produkcyjne!F$4+AO427*zakresy_produkcyjne!G$4+AP427*zakresy_produkcyjne!H$4+AQ427*zakresy_produkcyjne!I$4+AR427*zakresy_produkcyjne!J$4+AS427*zakresy_produkcyjne!K$4+AT427*zakresy_produkcyjne!L$4</f>
        <v>60</v>
      </c>
      <c r="BE427" s="5">
        <v>150</v>
      </c>
      <c r="BK427" s="5">
        <f t="shared" si="79"/>
        <v>1133.5999999999999</v>
      </c>
      <c r="BL427" s="5">
        <f t="shared" si="80"/>
        <v>0</v>
      </c>
      <c r="BM427" s="5">
        <f t="shared" si="81"/>
        <v>6.8</v>
      </c>
      <c r="BN427" s="5">
        <f t="shared" si="82"/>
        <v>0</v>
      </c>
      <c r="BO427" s="5">
        <f t="shared" si="83"/>
        <v>94.5</v>
      </c>
      <c r="BP427" s="5">
        <f t="shared" si="84"/>
        <v>1133.5999999999999</v>
      </c>
      <c r="BQ427" s="5" t="e">
        <f>IF(T427&lt;&gt;"",POWER((#REF!*R427+#REF!)-T427,2))</f>
        <v>#REF!</v>
      </c>
    </row>
    <row r="428" spans="1:69" ht="13.9" customHeight="1" x14ac:dyDescent="0.2">
      <c r="A428" s="138">
        <v>3.8</v>
      </c>
      <c r="B428" s="138">
        <v>2.9</v>
      </c>
      <c r="C428" s="138">
        <f t="shared" si="85"/>
        <v>4.7733333333333334</v>
      </c>
      <c r="D428" s="138">
        <v>0.08</v>
      </c>
      <c r="E428" s="138">
        <v>3.2000000000000001E-2</v>
      </c>
      <c r="F428" s="138">
        <v>0</v>
      </c>
      <c r="G428" s="138">
        <v>0</v>
      </c>
      <c r="H428" s="138">
        <v>0</v>
      </c>
      <c r="I428" s="138">
        <v>6.0000000000000001E-3</v>
      </c>
      <c r="J428" s="138">
        <v>0.02</v>
      </c>
      <c r="K428" s="138">
        <v>0</v>
      </c>
      <c r="L428" s="138">
        <v>0</v>
      </c>
      <c r="M428" s="138">
        <v>0</v>
      </c>
      <c r="N428" s="138">
        <v>0</v>
      </c>
      <c r="O428" s="138">
        <v>0</v>
      </c>
      <c r="P428" s="138">
        <v>900</v>
      </c>
      <c r="Q428" s="138">
        <v>90</v>
      </c>
      <c r="R428" s="138">
        <v>350</v>
      </c>
      <c r="S428" s="138">
        <v>120</v>
      </c>
      <c r="T428" s="138">
        <v>1131</v>
      </c>
      <c r="U428" s="164"/>
      <c r="V428" s="138">
        <v>5.5</v>
      </c>
      <c r="W428" s="138"/>
      <c r="X428" s="138"/>
      <c r="Y428" s="138">
        <v>78.599999999999994</v>
      </c>
      <c r="Z428" s="165">
        <v>45</v>
      </c>
      <c r="AA428" s="138"/>
      <c r="AB428" s="138"/>
      <c r="AC428" s="138"/>
      <c r="AD428" s="138"/>
      <c r="AE428" s="138"/>
      <c r="AF428" s="138"/>
      <c r="AG428" s="5" t="b">
        <f t="shared" si="74"/>
        <v>0</v>
      </c>
      <c r="AH428" s="5">
        <v>25</v>
      </c>
      <c r="AI428" s="5">
        <f t="shared" si="88"/>
        <v>1</v>
      </c>
      <c r="AJ428" s="5" t="b">
        <f>AND(A428&gt;=zakresy_produkcyjne!B$2,A428&lt;=zakresy_produkcyjne!B$3)</f>
        <v>0</v>
      </c>
      <c r="AK428" s="5" t="b">
        <f>AND(B428&gt;=zakresy_produkcyjne!C$2,B428&lt;=zakresy_produkcyjne!C$3)</f>
        <v>0</v>
      </c>
      <c r="AL428" s="5" t="b">
        <f>AND(D428&gt;=zakresy_produkcyjne!D$2,D428&lt;=zakresy_produkcyjne!D$3)</f>
        <v>1</v>
      </c>
      <c r="AM428" s="5" t="b">
        <f>AND(E428&gt;=zakresy_produkcyjne!E$2,E428&lt;=zakresy_produkcyjne!E$3)</f>
        <v>0</v>
      </c>
      <c r="AN428" s="5" t="b">
        <f>AND(F428&gt;=zakresy_produkcyjne!F$2,F428&lt;=zakresy_produkcyjne!F$3)</f>
        <v>1</v>
      </c>
      <c r="AO428" s="5" t="b">
        <f>AND(G428&gt;=zakresy_produkcyjne!G$2,G428&lt;=zakresy_produkcyjne!G$3)</f>
        <v>1</v>
      </c>
      <c r="AP428" s="5" t="b">
        <f>AND(H428&gt;=zakresy_produkcyjne!H$2,H428&lt;=zakresy_produkcyjne!H$3)</f>
        <v>1</v>
      </c>
      <c r="AQ428" s="5" t="b">
        <f>AND(P428&gt;=zakresy_produkcyjne!I$2,P428&lt;=zakresy_produkcyjne!I$3)</f>
        <v>1</v>
      </c>
      <c r="AR428" s="5" t="b">
        <f>AND(Q428&gt;=zakresy_produkcyjne!J$2,Q428&lt;=zakresy_produkcyjne!J$3)</f>
        <v>1</v>
      </c>
      <c r="AS428" s="5" t="b">
        <f>AND(R428&gt;=zakresy_produkcyjne!K$2,R428&lt;=zakresy_produkcyjne!K$3)</f>
        <v>1</v>
      </c>
      <c r="AT428" s="5" t="b">
        <f>AND(S428&gt;=zakresy_produkcyjne!L$2,S428&lt;=zakresy_produkcyjne!L$3)</f>
        <v>1</v>
      </c>
      <c r="AU428" s="5" t="b">
        <f t="shared" si="76"/>
        <v>0</v>
      </c>
      <c r="AV428" s="5" t="b">
        <f t="shared" si="77"/>
        <v>1</v>
      </c>
      <c r="AW428" s="5" t="b">
        <f t="shared" si="78"/>
        <v>0</v>
      </c>
      <c r="AX428" s="5">
        <f>AJ428*zakresy_produkcyjne!B$4+AK428*zakresy_produkcyjne!C$4+AL428*zakresy_produkcyjne!D$4+AM428*zakresy_produkcyjne!E$4+AN428*zakresy_produkcyjne!F$4+AO428*zakresy_produkcyjne!G$4+AP428*zakresy_produkcyjne!H$4+AQ428*zakresy_produkcyjne!I$4+AR428*zakresy_produkcyjne!J$4+AS428*zakresy_produkcyjne!K$4+AT428*zakresy_produkcyjne!L$4</f>
        <v>60</v>
      </c>
      <c r="BE428" s="5">
        <v>150</v>
      </c>
      <c r="BK428" s="5">
        <f t="shared" si="79"/>
        <v>1131</v>
      </c>
      <c r="BL428" s="5">
        <f t="shared" si="80"/>
        <v>0</v>
      </c>
      <c r="BM428" s="5">
        <f t="shared" si="81"/>
        <v>5.5</v>
      </c>
      <c r="BN428" s="5">
        <f t="shared" si="82"/>
        <v>0</v>
      </c>
      <c r="BO428" s="5">
        <f t="shared" si="83"/>
        <v>78.599999999999994</v>
      </c>
      <c r="BP428" s="5">
        <f t="shared" si="84"/>
        <v>1131</v>
      </c>
      <c r="BQ428" s="5" t="e">
        <f>IF(T428&lt;&gt;"",POWER((#REF!*R428+#REF!)-T428,2))</f>
        <v>#REF!</v>
      </c>
    </row>
    <row r="429" spans="1:69" ht="13.9" customHeight="1" x14ac:dyDescent="0.2">
      <c r="A429" s="138">
        <v>3.8</v>
      </c>
      <c r="B429" s="138">
        <v>2.9</v>
      </c>
      <c r="C429" s="138">
        <f t="shared" si="85"/>
        <v>4.7733333333333334</v>
      </c>
      <c r="D429" s="138">
        <v>0.08</v>
      </c>
      <c r="E429" s="138">
        <v>3.2000000000000001E-2</v>
      </c>
      <c r="F429" s="138">
        <v>0</v>
      </c>
      <c r="G429" s="138">
        <v>0</v>
      </c>
      <c r="H429" s="138">
        <v>0</v>
      </c>
      <c r="I429" s="138">
        <v>6.0000000000000001E-3</v>
      </c>
      <c r="J429" s="138">
        <v>0.02</v>
      </c>
      <c r="K429" s="138">
        <v>0</v>
      </c>
      <c r="L429" s="138">
        <v>0</v>
      </c>
      <c r="M429" s="138">
        <v>0</v>
      </c>
      <c r="N429" s="138">
        <v>0</v>
      </c>
      <c r="O429" s="138">
        <v>0</v>
      </c>
      <c r="P429" s="138">
        <v>900</v>
      </c>
      <c r="Q429" s="138">
        <v>90</v>
      </c>
      <c r="R429" s="138">
        <v>350</v>
      </c>
      <c r="S429" s="138">
        <v>180</v>
      </c>
      <c r="T429" s="138">
        <v>1159</v>
      </c>
      <c r="U429" s="164"/>
      <c r="V429" s="138">
        <v>3.9</v>
      </c>
      <c r="W429" s="138"/>
      <c r="X429" s="138"/>
      <c r="Y429" s="138">
        <v>54</v>
      </c>
      <c r="Z429" s="165">
        <v>45</v>
      </c>
      <c r="AA429" s="138"/>
      <c r="AB429" s="138"/>
      <c r="AC429" s="138"/>
      <c r="AD429" s="138"/>
      <c r="AE429" s="138"/>
      <c r="AF429" s="138"/>
      <c r="AG429" s="5" t="b">
        <f t="shared" si="74"/>
        <v>0</v>
      </c>
      <c r="AH429" s="5">
        <v>25</v>
      </c>
      <c r="AI429" s="5">
        <f t="shared" si="88"/>
        <v>1</v>
      </c>
      <c r="AJ429" s="5" t="b">
        <f>AND(A429&gt;=zakresy_produkcyjne!B$2,A429&lt;=zakresy_produkcyjne!B$3)</f>
        <v>0</v>
      </c>
      <c r="AK429" s="5" t="b">
        <f>AND(B429&gt;=zakresy_produkcyjne!C$2,B429&lt;=zakresy_produkcyjne!C$3)</f>
        <v>0</v>
      </c>
      <c r="AL429" s="5" t="b">
        <f>AND(D429&gt;=zakresy_produkcyjne!D$2,D429&lt;=zakresy_produkcyjne!D$3)</f>
        <v>1</v>
      </c>
      <c r="AM429" s="5" t="b">
        <f>AND(E429&gt;=zakresy_produkcyjne!E$2,E429&lt;=zakresy_produkcyjne!E$3)</f>
        <v>0</v>
      </c>
      <c r="AN429" s="5" t="b">
        <f>AND(F429&gt;=zakresy_produkcyjne!F$2,F429&lt;=zakresy_produkcyjne!F$3)</f>
        <v>1</v>
      </c>
      <c r="AO429" s="5" t="b">
        <f>AND(G429&gt;=zakresy_produkcyjne!G$2,G429&lt;=zakresy_produkcyjne!G$3)</f>
        <v>1</v>
      </c>
      <c r="AP429" s="5" t="b">
        <f>AND(H429&gt;=zakresy_produkcyjne!H$2,H429&lt;=zakresy_produkcyjne!H$3)</f>
        <v>1</v>
      </c>
      <c r="AQ429" s="5" t="b">
        <f>AND(P429&gt;=zakresy_produkcyjne!I$2,P429&lt;=zakresy_produkcyjne!I$3)</f>
        <v>1</v>
      </c>
      <c r="AR429" s="5" t="b">
        <f>AND(Q429&gt;=zakresy_produkcyjne!J$2,Q429&lt;=zakresy_produkcyjne!J$3)</f>
        <v>1</v>
      </c>
      <c r="AS429" s="5" t="b">
        <f>AND(R429&gt;=zakresy_produkcyjne!K$2,R429&lt;=zakresy_produkcyjne!K$3)</f>
        <v>1</v>
      </c>
      <c r="AT429" s="5" t="b">
        <f>AND(S429&gt;=zakresy_produkcyjne!L$2,S429&lt;=zakresy_produkcyjne!L$3)</f>
        <v>1</v>
      </c>
      <c r="AU429" s="5" t="b">
        <f t="shared" si="76"/>
        <v>0</v>
      </c>
      <c r="AV429" s="5" t="b">
        <f t="shared" si="77"/>
        <v>1</v>
      </c>
      <c r="AW429" s="5" t="b">
        <f t="shared" si="78"/>
        <v>0</v>
      </c>
      <c r="AX429" s="5">
        <f>AJ429*zakresy_produkcyjne!B$4+AK429*zakresy_produkcyjne!C$4+AL429*zakresy_produkcyjne!D$4+AM429*zakresy_produkcyjne!E$4+AN429*zakresy_produkcyjne!F$4+AO429*zakresy_produkcyjne!G$4+AP429*zakresy_produkcyjne!H$4+AQ429*zakresy_produkcyjne!I$4+AR429*zakresy_produkcyjne!J$4+AS429*zakresy_produkcyjne!K$4+AT429*zakresy_produkcyjne!L$4</f>
        <v>60</v>
      </c>
      <c r="BE429" s="5">
        <v>150</v>
      </c>
      <c r="BK429" s="5">
        <f t="shared" si="79"/>
        <v>1159</v>
      </c>
      <c r="BL429" s="5">
        <f t="shared" si="80"/>
        <v>0</v>
      </c>
      <c r="BM429" s="5">
        <f t="shared" si="81"/>
        <v>3.9</v>
      </c>
      <c r="BN429" s="5">
        <f t="shared" si="82"/>
        <v>0</v>
      </c>
      <c r="BO429" s="5">
        <f t="shared" si="83"/>
        <v>54</v>
      </c>
      <c r="BP429" s="5">
        <f t="shared" si="84"/>
        <v>1159</v>
      </c>
      <c r="BQ429" s="5" t="e">
        <f>IF(T429&lt;&gt;"",POWER((#REF!*R429+#REF!)-T429,2))</f>
        <v>#REF!</v>
      </c>
    </row>
    <row r="430" spans="1:69" ht="13.9" customHeight="1" x14ac:dyDescent="0.2">
      <c r="A430" s="138">
        <v>3.6</v>
      </c>
      <c r="B430" s="138">
        <v>2.5</v>
      </c>
      <c r="C430" s="138">
        <f t="shared" si="85"/>
        <v>4.4379999999999997</v>
      </c>
      <c r="D430" s="138">
        <v>0.28000000000000003</v>
      </c>
      <c r="E430" s="138">
        <v>6.6000000000000003E-2</v>
      </c>
      <c r="F430" s="138">
        <v>0.47</v>
      </c>
      <c r="G430" s="138">
        <v>0</v>
      </c>
      <c r="H430" s="138">
        <v>0</v>
      </c>
      <c r="I430" s="138">
        <v>1.4E-2</v>
      </c>
      <c r="J430" s="138">
        <v>1.4E-2</v>
      </c>
      <c r="K430" s="138">
        <v>0</v>
      </c>
      <c r="L430" s="138">
        <v>0</v>
      </c>
      <c r="M430" s="138">
        <v>0</v>
      </c>
      <c r="N430" s="138">
        <v>0</v>
      </c>
      <c r="O430" s="138">
        <v>0</v>
      </c>
      <c r="P430" s="138">
        <v>900</v>
      </c>
      <c r="Q430" s="138">
        <v>120</v>
      </c>
      <c r="R430" s="138">
        <v>350</v>
      </c>
      <c r="S430" s="138">
        <v>60</v>
      </c>
      <c r="T430" s="138">
        <v>1173.5</v>
      </c>
      <c r="U430" s="164"/>
      <c r="V430" s="138">
        <v>4.9000000000000004</v>
      </c>
      <c r="W430" s="138"/>
      <c r="X430" s="138"/>
      <c r="Y430" s="138">
        <v>85.5</v>
      </c>
      <c r="Z430" s="165">
        <v>45</v>
      </c>
      <c r="AA430" s="138"/>
      <c r="AB430" s="138"/>
      <c r="AC430" s="138"/>
      <c r="AD430" s="138"/>
      <c r="AE430" s="138"/>
      <c r="AF430" s="138"/>
      <c r="AG430" s="5" t="b">
        <f t="shared" si="74"/>
        <v>0</v>
      </c>
      <c r="AH430" s="5">
        <v>25</v>
      </c>
      <c r="AI430" s="5">
        <f t="shared" si="88"/>
        <v>1</v>
      </c>
      <c r="AJ430" s="5" t="b">
        <f>AND(A430&gt;=zakresy_produkcyjne!B$2,A430&lt;=zakresy_produkcyjne!B$3)</f>
        <v>1</v>
      </c>
      <c r="AK430" s="5" t="b">
        <f>AND(B430&gt;=zakresy_produkcyjne!C$2,B430&lt;=zakresy_produkcyjne!C$3)</f>
        <v>1</v>
      </c>
      <c r="AL430" s="5" t="b">
        <f>AND(D430&gt;=zakresy_produkcyjne!D$2,D430&lt;=zakresy_produkcyjne!D$3)</f>
        <v>1</v>
      </c>
      <c r="AM430" s="5" t="b">
        <f>AND(E430&gt;=zakresy_produkcyjne!E$2,E430&lt;=zakresy_produkcyjne!E$3)</f>
        <v>1</v>
      </c>
      <c r="AN430" s="5" t="b">
        <f>AND(F430&gt;=zakresy_produkcyjne!F$2,F430&lt;=zakresy_produkcyjne!F$3)</f>
        <v>1</v>
      </c>
      <c r="AO430" s="5" t="b">
        <f>AND(G430&gt;=zakresy_produkcyjne!G$2,G430&lt;=zakresy_produkcyjne!G$3)</f>
        <v>1</v>
      </c>
      <c r="AP430" s="5" t="b">
        <f>AND(H430&gt;=zakresy_produkcyjne!H$2,H430&lt;=zakresy_produkcyjne!H$3)</f>
        <v>1</v>
      </c>
      <c r="AQ430" s="5" t="b">
        <f>AND(P430&gt;=zakresy_produkcyjne!I$2,P430&lt;=zakresy_produkcyjne!I$3)</f>
        <v>1</v>
      </c>
      <c r="AR430" s="5" t="b">
        <f>AND(Q430&gt;=zakresy_produkcyjne!J$2,Q430&lt;=zakresy_produkcyjne!J$3)</f>
        <v>1</v>
      </c>
      <c r="AS430" s="5" t="b">
        <f>AND(R430&gt;=zakresy_produkcyjne!K$2,R430&lt;=zakresy_produkcyjne!K$3)</f>
        <v>1</v>
      </c>
      <c r="AT430" s="5" t="b">
        <f>AND(S430&gt;=zakresy_produkcyjne!L$2,S430&lt;=zakresy_produkcyjne!L$3)</f>
        <v>1</v>
      </c>
      <c r="AU430" s="5" t="b">
        <f t="shared" si="76"/>
        <v>1</v>
      </c>
      <c r="AV430" s="5" t="b">
        <f t="shared" si="77"/>
        <v>1</v>
      </c>
      <c r="AW430" s="5" t="b">
        <f t="shared" si="78"/>
        <v>1</v>
      </c>
      <c r="AX430" s="5">
        <f>AJ430*zakresy_produkcyjne!B$4+AK430*zakresy_produkcyjne!C$4+AL430*zakresy_produkcyjne!D$4+AM430*zakresy_produkcyjne!E$4+AN430*zakresy_produkcyjne!F$4+AO430*zakresy_produkcyjne!G$4+AP430*zakresy_produkcyjne!H$4+AQ430*zakresy_produkcyjne!I$4+AR430*zakresy_produkcyjne!J$4+AS430*zakresy_produkcyjne!K$4+AT430*zakresy_produkcyjne!L$4</f>
        <v>66</v>
      </c>
      <c r="BE430" s="5">
        <v>150</v>
      </c>
      <c r="BK430" s="5">
        <f t="shared" si="79"/>
        <v>1173.5</v>
      </c>
      <c r="BL430" s="5">
        <f t="shared" si="80"/>
        <v>0</v>
      </c>
      <c r="BM430" s="5">
        <f t="shared" si="81"/>
        <v>4.9000000000000004</v>
      </c>
      <c r="BN430" s="5">
        <f t="shared" si="82"/>
        <v>0</v>
      </c>
      <c r="BO430" s="5">
        <f t="shared" si="83"/>
        <v>85.5</v>
      </c>
      <c r="BP430" s="5">
        <f t="shared" si="84"/>
        <v>1173.5</v>
      </c>
      <c r="BQ430" s="5" t="e">
        <f>IF(T430&lt;&gt;"",POWER((#REF!*R430+#REF!)-T430,2))</f>
        <v>#REF!</v>
      </c>
    </row>
    <row r="431" spans="1:69" ht="14.1" customHeight="1" x14ac:dyDescent="0.2">
      <c r="A431" s="138">
        <v>3.6</v>
      </c>
      <c r="B431" s="138">
        <v>2.5</v>
      </c>
      <c r="C431" s="138">
        <f t="shared" si="85"/>
        <v>4.4379999999999997</v>
      </c>
      <c r="D431" s="138">
        <v>0.28000000000000003</v>
      </c>
      <c r="E431" s="138">
        <v>6.6000000000000003E-2</v>
      </c>
      <c r="F431" s="138">
        <v>0.47</v>
      </c>
      <c r="G431" s="138">
        <v>0</v>
      </c>
      <c r="H431" s="138">
        <v>0</v>
      </c>
      <c r="I431" s="138">
        <v>1.4E-2</v>
      </c>
      <c r="J431" s="138">
        <v>1.4E-2</v>
      </c>
      <c r="K431" s="138">
        <v>0</v>
      </c>
      <c r="L431" s="138">
        <v>0</v>
      </c>
      <c r="M431" s="138">
        <v>0</v>
      </c>
      <c r="N431" s="138">
        <v>0</v>
      </c>
      <c r="O431" s="138">
        <v>0</v>
      </c>
      <c r="P431" s="138">
        <v>900</v>
      </c>
      <c r="Q431" s="138">
        <v>120</v>
      </c>
      <c r="R431" s="138">
        <v>350</v>
      </c>
      <c r="S431" s="138">
        <v>120</v>
      </c>
      <c r="T431" s="138">
        <v>1121</v>
      </c>
      <c r="U431" s="164"/>
      <c r="V431" s="138">
        <v>7.9</v>
      </c>
      <c r="W431" s="138"/>
      <c r="X431" s="138"/>
      <c r="Y431" s="138">
        <v>105</v>
      </c>
      <c r="Z431" s="165">
        <v>45</v>
      </c>
      <c r="AA431" s="138"/>
      <c r="AB431" s="138"/>
      <c r="AC431" s="138"/>
      <c r="AD431" s="138"/>
      <c r="AE431" s="138"/>
      <c r="AF431" s="138"/>
      <c r="AG431" s="5" t="b">
        <f t="shared" si="74"/>
        <v>0</v>
      </c>
      <c r="AH431" s="5">
        <v>25</v>
      </c>
      <c r="AI431" s="5">
        <f t="shared" si="88"/>
        <v>1</v>
      </c>
      <c r="AJ431" s="5" t="b">
        <f>AND(A431&gt;=zakresy_produkcyjne!B$2,A431&lt;=zakresy_produkcyjne!B$3)</f>
        <v>1</v>
      </c>
      <c r="AK431" s="5" t="b">
        <f>AND(B431&gt;=zakresy_produkcyjne!C$2,B431&lt;=zakresy_produkcyjne!C$3)</f>
        <v>1</v>
      </c>
      <c r="AL431" s="5" t="b">
        <f>AND(D431&gt;=zakresy_produkcyjne!D$2,D431&lt;=zakresy_produkcyjne!D$3)</f>
        <v>1</v>
      </c>
      <c r="AM431" s="5" t="b">
        <f>AND(E431&gt;=zakresy_produkcyjne!E$2,E431&lt;=zakresy_produkcyjne!E$3)</f>
        <v>1</v>
      </c>
      <c r="AN431" s="5" t="b">
        <f>AND(F431&gt;=zakresy_produkcyjne!F$2,F431&lt;=zakresy_produkcyjne!F$3)</f>
        <v>1</v>
      </c>
      <c r="AO431" s="5" t="b">
        <f>AND(G431&gt;=zakresy_produkcyjne!G$2,G431&lt;=zakresy_produkcyjne!G$3)</f>
        <v>1</v>
      </c>
      <c r="AP431" s="5" t="b">
        <f>AND(H431&gt;=zakresy_produkcyjne!H$2,H431&lt;=zakresy_produkcyjne!H$3)</f>
        <v>1</v>
      </c>
      <c r="AQ431" s="5" t="b">
        <f>AND(P431&gt;=zakresy_produkcyjne!I$2,P431&lt;=zakresy_produkcyjne!I$3)</f>
        <v>1</v>
      </c>
      <c r="AR431" s="5" t="b">
        <f>AND(Q431&gt;=zakresy_produkcyjne!J$2,Q431&lt;=zakresy_produkcyjne!J$3)</f>
        <v>1</v>
      </c>
      <c r="AS431" s="5" t="b">
        <f>AND(R431&gt;=zakresy_produkcyjne!K$2,R431&lt;=zakresy_produkcyjne!K$3)</f>
        <v>1</v>
      </c>
      <c r="AT431" s="5" t="b">
        <f>AND(S431&gt;=zakresy_produkcyjne!L$2,S431&lt;=zakresy_produkcyjne!L$3)</f>
        <v>1</v>
      </c>
      <c r="AU431" s="5" t="b">
        <f t="shared" si="76"/>
        <v>1</v>
      </c>
      <c r="AV431" s="5" t="b">
        <f t="shared" si="77"/>
        <v>1</v>
      </c>
      <c r="AW431" s="5" t="b">
        <f t="shared" si="78"/>
        <v>1</v>
      </c>
      <c r="AX431" s="5">
        <f>AJ431*zakresy_produkcyjne!B$4+AK431*zakresy_produkcyjne!C$4+AL431*zakresy_produkcyjne!D$4+AM431*zakresy_produkcyjne!E$4+AN431*zakresy_produkcyjne!F$4+AO431*zakresy_produkcyjne!G$4+AP431*zakresy_produkcyjne!H$4+AQ431*zakresy_produkcyjne!I$4+AR431*zakresy_produkcyjne!J$4+AS431*zakresy_produkcyjne!K$4+AT431*zakresy_produkcyjne!L$4</f>
        <v>66</v>
      </c>
      <c r="BE431" s="5">
        <v>150</v>
      </c>
      <c r="BK431" s="5">
        <f t="shared" si="79"/>
        <v>1121</v>
      </c>
      <c r="BL431" s="5">
        <f t="shared" si="80"/>
        <v>0</v>
      </c>
      <c r="BM431" s="5">
        <f t="shared" si="81"/>
        <v>7.9</v>
      </c>
      <c r="BN431" s="5">
        <f t="shared" si="82"/>
        <v>0</v>
      </c>
      <c r="BO431" s="5">
        <f t="shared" si="83"/>
        <v>105</v>
      </c>
      <c r="BP431" s="5">
        <f t="shared" si="84"/>
        <v>1121</v>
      </c>
      <c r="BQ431" s="5" t="e">
        <f>IF(T431&lt;&gt;"",POWER((#REF!*R431+#REF!)-T431,2))</f>
        <v>#REF!</v>
      </c>
    </row>
    <row r="432" spans="1:69" ht="14.1" customHeight="1" x14ac:dyDescent="0.2">
      <c r="A432" s="138">
        <v>3.6</v>
      </c>
      <c r="B432" s="138">
        <v>2.5</v>
      </c>
      <c r="C432" s="138">
        <f t="shared" si="85"/>
        <v>4.4379999999999997</v>
      </c>
      <c r="D432" s="138">
        <v>0.28000000000000003</v>
      </c>
      <c r="E432" s="138">
        <v>6.6000000000000003E-2</v>
      </c>
      <c r="F432" s="138">
        <v>0.47</v>
      </c>
      <c r="G432" s="138">
        <v>0</v>
      </c>
      <c r="H432" s="138">
        <v>0</v>
      </c>
      <c r="I432" s="138">
        <v>1.4E-2</v>
      </c>
      <c r="J432" s="138">
        <v>1.4E-2</v>
      </c>
      <c r="K432" s="138">
        <v>0</v>
      </c>
      <c r="L432" s="138">
        <v>0</v>
      </c>
      <c r="M432" s="138">
        <v>0</v>
      </c>
      <c r="N432" s="138">
        <v>0</v>
      </c>
      <c r="O432" s="138">
        <v>0</v>
      </c>
      <c r="P432" s="138">
        <v>900</v>
      </c>
      <c r="Q432" s="138">
        <v>120</v>
      </c>
      <c r="R432" s="138">
        <v>350</v>
      </c>
      <c r="S432" s="138">
        <v>180</v>
      </c>
      <c r="T432" s="138">
        <v>1128.5</v>
      </c>
      <c r="U432" s="164"/>
      <c r="V432" s="138">
        <v>7.1</v>
      </c>
      <c r="W432" s="138"/>
      <c r="X432" s="138"/>
      <c r="Y432" s="138">
        <v>105</v>
      </c>
      <c r="Z432" s="165">
        <v>45</v>
      </c>
      <c r="AA432" s="138"/>
      <c r="AB432" s="138"/>
      <c r="AC432" s="138"/>
      <c r="AD432" s="138"/>
      <c r="AE432" s="138"/>
      <c r="AF432" s="138"/>
      <c r="AG432" s="5" t="b">
        <f t="shared" si="74"/>
        <v>0</v>
      </c>
      <c r="AH432" s="5">
        <v>25</v>
      </c>
      <c r="AI432" s="5">
        <f t="shared" si="88"/>
        <v>1</v>
      </c>
      <c r="AJ432" s="5" t="b">
        <f>AND(A432&gt;=zakresy_produkcyjne!B$2,A432&lt;=zakresy_produkcyjne!B$3)</f>
        <v>1</v>
      </c>
      <c r="AK432" s="5" t="b">
        <f>AND(B432&gt;=zakresy_produkcyjne!C$2,B432&lt;=zakresy_produkcyjne!C$3)</f>
        <v>1</v>
      </c>
      <c r="AL432" s="5" t="b">
        <f>AND(D432&gt;=zakresy_produkcyjne!D$2,D432&lt;=zakresy_produkcyjne!D$3)</f>
        <v>1</v>
      </c>
      <c r="AM432" s="5" t="b">
        <f>AND(E432&gt;=zakresy_produkcyjne!E$2,E432&lt;=zakresy_produkcyjne!E$3)</f>
        <v>1</v>
      </c>
      <c r="AN432" s="5" t="b">
        <f>AND(F432&gt;=zakresy_produkcyjne!F$2,F432&lt;=zakresy_produkcyjne!F$3)</f>
        <v>1</v>
      </c>
      <c r="AO432" s="5" t="b">
        <f>AND(G432&gt;=zakresy_produkcyjne!G$2,G432&lt;=zakresy_produkcyjne!G$3)</f>
        <v>1</v>
      </c>
      <c r="AP432" s="5" t="b">
        <f>AND(H432&gt;=zakresy_produkcyjne!H$2,H432&lt;=zakresy_produkcyjne!H$3)</f>
        <v>1</v>
      </c>
      <c r="AQ432" s="5" t="b">
        <f>AND(P432&gt;=zakresy_produkcyjne!I$2,P432&lt;=zakresy_produkcyjne!I$3)</f>
        <v>1</v>
      </c>
      <c r="AR432" s="5" t="b">
        <f>AND(Q432&gt;=zakresy_produkcyjne!J$2,Q432&lt;=zakresy_produkcyjne!J$3)</f>
        <v>1</v>
      </c>
      <c r="AS432" s="5" t="b">
        <f>AND(R432&gt;=zakresy_produkcyjne!K$2,R432&lt;=zakresy_produkcyjne!K$3)</f>
        <v>1</v>
      </c>
      <c r="AT432" s="5" t="b">
        <f>AND(S432&gt;=zakresy_produkcyjne!L$2,S432&lt;=zakresy_produkcyjne!L$3)</f>
        <v>1</v>
      </c>
      <c r="AU432" s="5" t="b">
        <f t="shared" si="76"/>
        <v>1</v>
      </c>
      <c r="AV432" s="5" t="b">
        <f t="shared" si="77"/>
        <v>1</v>
      </c>
      <c r="AW432" s="5" t="b">
        <f t="shared" si="78"/>
        <v>1</v>
      </c>
      <c r="AX432" s="5">
        <f>AJ432*zakresy_produkcyjne!B$4+AK432*zakresy_produkcyjne!C$4+AL432*zakresy_produkcyjne!D$4+AM432*zakresy_produkcyjne!E$4+AN432*zakresy_produkcyjne!F$4+AO432*zakresy_produkcyjne!G$4+AP432*zakresy_produkcyjne!H$4+AQ432*zakresy_produkcyjne!I$4+AR432*zakresy_produkcyjne!J$4+AS432*zakresy_produkcyjne!K$4+AT432*zakresy_produkcyjne!L$4</f>
        <v>66</v>
      </c>
      <c r="BE432" s="5">
        <v>150</v>
      </c>
      <c r="BK432" s="5">
        <f t="shared" si="79"/>
        <v>1128.5</v>
      </c>
      <c r="BL432" s="5">
        <f t="shared" si="80"/>
        <v>0</v>
      </c>
      <c r="BM432" s="5">
        <f t="shared" si="81"/>
        <v>7.1</v>
      </c>
      <c r="BN432" s="5">
        <f t="shared" si="82"/>
        <v>0</v>
      </c>
      <c r="BO432" s="5">
        <f t="shared" si="83"/>
        <v>105</v>
      </c>
      <c r="BP432" s="5">
        <f t="shared" si="84"/>
        <v>1128.5</v>
      </c>
      <c r="BQ432" s="5" t="e">
        <f>IF(T432&lt;&gt;"",POWER((#REF!*R432+#REF!)-T432,2))</f>
        <v>#REF!</v>
      </c>
    </row>
    <row r="433" spans="1:69" ht="14.1" customHeight="1" x14ac:dyDescent="0.2">
      <c r="A433" s="138">
        <v>3.6</v>
      </c>
      <c r="B433" s="138">
        <v>2.5</v>
      </c>
      <c r="C433" s="138">
        <f t="shared" si="85"/>
        <v>4.4379999999999997</v>
      </c>
      <c r="D433" s="138">
        <v>0.28000000000000003</v>
      </c>
      <c r="E433" s="138">
        <v>6.6000000000000003E-2</v>
      </c>
      <c r="F433" s="138">
        <v>0.47</v>
      </c>
      <c r="G433" s="138">
        <v>0</v>
      </c>
      <c r="H433" s="138">
        <v>0</v>
      </c>
      <c r="I433" s="138">
        <v>1.4E-2</v>
      </c>
      <c r="J433" s="138">
        <v>1.4E-2</v>
      </c>
      <c r="K433" s="138">
        <v>0</v>
      </c>
      <c r="L433" s="138">
        <v>0</v>
      </c>
      <c r="M433" s="138">
        <v>0</v>
      </c>
      <c r="N433" s="138">
        <v>0</v>
      </c>
      <c r="O433" s="138">
        <v>0</v>
      </c>
      <c r="P433" s="138">
        <v>900</v>
      </c>
      <c r="Q433" s="138">
        <v>120</v>
      </c>
      <c r="R433" s="138">
        <v>350</v>
      </c>
      <c r="S433" s="138">
        <v>240</v>
      </c>
      <c r="T433" s="138">
        <v>1210</v>
      </c>
      <c r="U433" s="164"/>
      <c r="V433" s="138">
        <v>5.9</v>
      </c>
      <c r="W433" s="138"/>
      <c r="X433" s="138"/>
      <c r="Y433" s="138">
        <v>100.5</v>
      </c>
      <c r="Z433" s="165">
        <v>45</v>
      </c>
      <c r="AA433" s="138"/>
      <c r="AB433" s="138"/>
      <c r="AC433" s="138"/>
      <c r="AD433" s="138"/>
      <c r="AE433" s="138"/>
      <c r="AF433" s="138"/>
      <c r="AG433" s="5" t="b">
        <f t="shared" si="74"/>
        <v>0</v>
      </c>
      <c r="AH433" s="5">
        <v>25</v>
      </c>
      <c r="AI433" s="5">
        <f t="shared" si="88"/>
        <v>1</v>
      </c>
      <c r="AJ433" s="5" t="b">
        <f>AND(A433&gt;=zakresy_produkcyjne!B$2,A433&lt;=zakresy_produkcyjne!B$3)</f>
        <v>1</v>
      </c>
      <c r="AK433" s="5" t="b">
        <f>AND(B433&gt;=zakresy_produkcyjne!C$2,B433&lt;=zakresy_produkcyjne!C$3)</f>
        <v>1</v>
      </c>
      <c r="AL433" s="5" t="b">
        <f>AND(D433&gt;=zakresy_produkcyjne!D$2,D433&lt;=zakresy_produkcyjne!D$3)</f>
        <v>1</v>
      </c>
      <c r="AM433" s="5" t="b">
        <f>AND(E433&gt;=zakresy_produkcyjne!E$2,E433&lt;=zakresy_produkcyjne!E$3)</f>
        <v>1</v>
      </c>
      <c r="AN433" s="5" t="b">
        <f>AND(F433&gt;=zakresy_produkcyjne!F$2,F433&lt;=zakresy_produkcyjne!F$3)</f>
        <v>1</v>
      </c>
      <c r="AO433" s="5" t="b">
        <f>AND(G433&gt;=zakresy_produkcyjne!G$2,G433&lt;=zakresy_produkcyjne!G$3)</f>
        <v>1</v>
      </c>
      <c r="AP433" s="5" t="b">
        <f>AND(H433&gt;=zakresy_produkcyjne!H$2,H433&lt;=zakresy_produkcyjne!H$3)</f>
        <v>1</v>
      </c>
      <c r="AQ433" s="5" t="b">
        <f>AND(P433&gt;=zakresy_produkcyjne!I$2,P433&lt;=zakresy_produkcyjne!I$3)</f>
        <v>1</v>
      </c>
      <c r="AR433" s="5" t="b">
        <f>AND(Q433&gt;=zakresy_produkcyjne!J$2,Q433&lt;=zakresy_produkcyjne!J$3)</f>
        <v>1</v>
      </c>
      <c r="AS433" s="5" t="b">
        <f>AND(R433&gt;=zakresy_produkcyjne!K$2,R433&lt;=zakresy_produkcyjne!K$3)</f>
        <v>1</v>
      </c>
      <c r="AT433" s="5" t="b">
        <f>AND(S433&gt;=zakresy_produkcyjne!L$2,S433&lt;=zakresy_produkcyjne!L$3)</f>
        <v>0</v>
      </c>
      <c r="AU433" s="5" t="b">
        <f t="shared" si="76"/>
        <v>1</v>
      </c>
      <c r="AV433" s="5" t="b">
        <f t="shared" si="77"/>
        <v>0</v>
      </c>
      <c r="AW433" s="5" t="b">
        <f t="shared" si="78"/>
        <v>0</v>
      </c>
      <c r="AX433" s="5">
        <f>AJ433*zakresy_produkcyjne!B$4+AK433*zakresy_produkcyjne!C$4+AL433*zakresy_produkcyjne!D$4+AM433*zakresy_produkcyjne!E$4+AN433*zakresy_produkcyjne!F$4+AO433*zakresy_produkcyjne!G$4+AP433*zakresy_produkcyjne!H$4+AQ433*zakresy_produkcyjne!I$4+AR433*zakresy_produkcyjne!J$4+AS433*zakresy_produkcyjne!K$4+AT433*zakresy_produkcyjne!L$4</f>
        <v>56</v>
      </c>
      <c r="BE433" s="5">
        <v>150</v>
      </c>
      <c r="BK433" s="5">
        <f t="shared" si="79"/>
        <v>1210</v>
      </c>
      <c r="BL433" s="5">
        <f t="shared" si="80"/>
        <v>0</v>
      </c>
      <c r="BM433" s="5">
        <f t="shared" si="81"/>
        <v>5.9</v>
      </c>
      <c r="BN433" s="5">
        <f t="shared" si="82"/>
        <v>0</v>
      </c>
      <c r="BO433" s="5">
        <f t="shared" si="83"/>
        <v>100.5</v>
      </c>
      <c r="BP433" s="5">
        <f t="shared" si="84"/>
        <v>1210</v>
      </c>
      <c r="BQ433" s="5" t="e">
        <f>IF(T433&lt;&gt;"",POWER((#REF!*R433+#REF!)-T433,2))</f>
        <v>#REF!</v>
      </c>
    </row>
    <row r="434" spans="1:69" ht="14.1" customHeight="1" x14ac:dyDescent="0.2">
      <c r="A434" s="138">
        <v>3.6</v>
      </c>
      <c r="B434" s="138">
        <v>2.5</v>
      </c>
      <c r="C434" s="138">
        <f t="shared" si="85"/>
        <v>4.4379999999999997</v>
      </c>
      <c r="D434" s="138">
        <v>0.28000000000000003</v>
      </c>
      <c r="E434" s="138">
        <v>6.6000000000000003E-2</v>
      </c>
      <c r="F434" s="138">
        <v>0.47</v>
      </c>
      <c r="G434" s="138">
        <v>0</v>
      </c>
      <c r="H434" s="138">
        <v>0</v>
      </c>
      <c r="I434" s="138">
        <v>1.4E-2</v>
      </c>
      <c r="J434" s="138">
        <v>1.4E-2</v>
      </c>
      <c r="K434" s="138">
        <v>0</v>
      </c>
      <c r="L434" s="138">
        <v>0</v>
      </c>
      <c r="M434" s="138">
        <v>0</v>
      </c>
      <c r="N434" s="138">
        <v>0</v>
      </c>
      <c r="O434" s="138">
        <v>0</v>
      </c>
      <c r="P434" s="138">
        <v>900</v>
      </c>
      <c r="Q434" s="138">
        <v>120</v>
      </c>
      <c r="R434" s="138">
        <v>350</v>
      </c>
      <c r="S434" s="138">
        <v>360</v>
      </c>
      <c r="T434" s="138">
        <v>1185</v>
      </c>
      <c r="U434" s="164"/>
      <c r="V434" s="138">
        <v>5.5</v>
      </c>
      <c r="W434" s="138"/>
      <c r="X434" s="138"/>
      <c r="Y434" s="138">
        <v>81.5</v>
      </c>
      <c r="Z434" s="165">
        <v>45</v>
      </c>
      <c r="AA434" s="138"/>
      <c r="AB434" s="138"/>
      <c r="AC434" s="138"/>
      <c r="AD434" s="138"/>
      <c r="AE434" s="138"/>
      <c r="AF434" s="138"/>
      <c r="AG434" s="5" t="b">
        <f t="shared" si="74"/>
        <v>0</v>
      </c>
      <c r="AH434" s="5">
        <v>25</v>
      </c>
      <c r="AI434" s="5">
        <f t="shared" si="88"/>
        <v>1</v>
      </c>
      <c r="AJ434" s="5" t="b">
        <f>AND(A434&gt;=zakresy_produkcyjne!B$2,A434&lt;=zakresy_produkcyjne!B$3)</f>
        <v>1</v>
      </c>
      <c r="AK434" s="5" t="b">
        <f>AND(B434&gt;=zakresy_produkcyjne!C$2,B434&lt;=zakresy_produkcyjne!C$3)</f>
        <v>1</v>
      </c>
      <c r="AL434" s="5" t="b">
        <f>AND(D434&gt;=zakresy_produkcyjne!D$2,D434&lt;=zakresy_produkcyjne!D$3)</f>
        <v>1</v>
      </c>
      <c r="AM434" s="5" t="b">
        <f>AND(E434&gt;=zakresy_produkcyjne!E$2,E434&lt;=zakresy_produkcyjne!E$3)</f>
        <v>1</v>
      </c>
      <c r="AN434" s="5" t="b">
        <f>AND(F434&gt;=zakresy_produkcyjne!F$2,F434&lt;=zakresy_produkcyjne!F$3)</f>
        <v>1</v>
      </c>
      <c r="AO434" s="5" t="b">
        <f>AND(G434&gt;=zakresy_produkcyjne!G$2,G434&lt;=zakresy_produkcyjne!G$3)</f>
        <v>1</v>
      </c>
      <c r="AP434" s="5" t="b">
        <f>AND(H434&gt;=zakresy_produkcyjne!H$2,H434&lt;=zakresy_produkcyjne!H$3)</f>
        <v>1</v>
      </c>
      <c r="AQ434" s="5" t="b">
        <f>AND(P434&gt;=zakresy_produkcyjne!I$2,P434&lt;=zakresy_produkcyjne!I$3)</f>
        <v>1</v>
      </c>
      <c r="AR434" s="5" t="b">
        <f>AND(Q434&gt;=zakresy_produkcyjne!J$2,Q434&lt;=zakresy_produkcyjne!J$3)</f>
        <v>1</v>
      </c>
      <c r="AS434" s="5" t="b">
        <f>AND(R434&gt;=zakresy_produkcyjne!K$2,R434&lt;=zakresy_produkcyjne!K$3)</f>
        <v>1</v>
      </c>
      <c r="AT434" s="5" t="b">
        <f>AND(S434&gt;=zakresy_produkcyjne!L$2,S434&lt;=zakresy_produkcyjne!L$3)</f>
        <v>0</v>
      </c>
      <c r="AU434" s="5" t="b">
        <f t="shared" si="76"/>
        <v>1</v>
      </c>
      <c r="AV434" s="5" t="b">
        <f t="shared" si="77"/>
        <v>0</v>
      </c>
      <c r="AW434" s="5" t="b">
        <f t="shared" si="78"/>
        <v>0</v>
      </c>
      <c r="AX434" s="5">
        <f>AJ434*zakresy_produkcyjne!B$4+AK434*zakresy_produkcyjne!C$4+AL434*zakresy_produkcyjne!D$4+AM434*zakresy_produkcyjne!E$4+AN434*zakresy_produkcyjne!F$4+AO434*zakresy_produkcyjne!G$4+AP434*zakresy_produkcyjne!H$4+AQ434*zakresy_produkcyjne!I$4+AR434*zakresy_produkcyjne!J$4+AS434*zakresy_produkcyjne!K$4+AT434*zakresy_produkcyjne!L$4</f>
        <v>56</v>
      </c>
      <c r="BE434" s="5">
        <v>150</v>
      </c>
      <c r="BK434" s="5">
        <f t="shared" si="79"/>
        <v>1185</v>
      </c>
      <c r="BL434" s="5">
        <f t="shared" si="80"/>
        <v>0</v>
      </c>
      <c r="BM434" s="5">
        <f t="shared" si="81"/>
        <v>5.5</v>
      </c>
      <c r="BN434" s="5">
        <f t="shared" si="82"/>
        <v>0</v>
      </c>
      <c r="BO434" s="5">
        <f t="shared" si="83"/>
        <v>81.5</v>
      </c>
      <c r="BP434" s="5">
        <f t="shared" si="84"/>
        <v>1185</v>
      </c>
      <c r="BQ434" s="5" t="e">
        <f>IF(T434&lt;&gt;"",POWER((#REF!*R434+#REF!)-T434,2))</f>
        <v>#REF!</v>
      </c>
    </row>
    <row r="435" spans="1:69" ht="14.1" customHeight="1" x14ac:dyDescent="0.2">
      <c r="A435" s="138">
        <v>3.07</v>
      </c>
      <c r="B435" s="138">
        <v>2.15</v>
      </c>
      <c r="C435" s="138">
        <f t="shared" si="85"/>
        <v>3.793333333333333</v>
      </c>
      <c r="D435" s="138">
        <v>0.26</v>
      </c>
      <c r="E435" s="138">
        <v>4.2999999999999997E-2</v>
      </c>
      <c r="F435" s="138">
        <v>1.6</v>
      </c>
      <c r="G435" s="138">
        <v>1.5</v>
      </c>
      <c r="H435" s="138">
        <v>0</v>
      </c>
      <c r="I435" s="138">
        <v>0.01</v>
      </c>
      <c r="J435" s="138">
        <v>0.02</v>
      </c>
      <c r="K435" s="138">
        <v>0</v>
      </c>
      <c r="L435" s="138">
        <v>0</v>
      </c>
      <c r="M435" s="138">
        <v>0</v>
      </c>
      <c r="N435" s="138">
        <v>0</v>
      </c>
      <c r="O435" s="138">
        <v>0</v>
      </c>
      <c r="P435" s="138">
        <v>900</v>
      </c>
      <c r="Q435" s="138">
        <v>120</v>
      </c>
      <c r="R435" s="138">
        <v>350</v>
      </c>
      <c r="S435" s="138">
        <v>60</v>
      </c>
      <c r="T435" s="138">
        <v>1131</v>
      </c>
      <c r="U435" s="164"/>
      <c r="V435" s="138">
        <v>5.3</v>
      </c>
      <c r="W435" s="138"/>
      <c r="X435" s="138"/>
      <c r="Y435" s="138">
        <v>46</v>
      </c>
      <c r="Z435" s="165">
        <v>45</v>
      </c>
      <c r="AA435" s="138"/>
      <c r="AB435" s="138"/>
      <c r="AC435" s="138"/>
      <c r="AD435" s="138"/>
      <c r="AE435" s="138"/>
      <c r="AF435" s="138"/>
      <c r="AG435" s="5" t="b">
        <f t="shared" si="74"/>
        <v>0</v>
      </c>
      <c r="AH435" s="5">
        <v>25</v>
      </c>
      <c r="AI435" s="5">
        <f t="shared" si="88"/>
        <v>1</v>
      </c>
      <c r="AJ435" s="5" t="b">
        <f>AND(A435&gt;=zakresy_produkcyjne!B$2,A435&lt;=zakresy_produkcyjne!B$3)</f>
        <v>0</v>
      </c>
      <c r="AK435" s="5" t="b">
        <f>AND(B435&gt;=zakresy_produkcyjne!C$2,B435&lt;=zakresy_produkcyjne!C$3)</f>
        <v>0</v>
      </c>
      <c r="AL435" s="5" t="b">
        <f>AND(D435&gt;=zakresy_produkcyjne!D$2,D435&lt;=zakresy_produkcyjne!D$3)</f>
        <v>1</v>
      </c>
      <c r="AM435" s="5" t="b">
        <f>AND(E435&gt;=zakresy_produkcyjne!E$2,E435&lt;=zakresy_produkcyjne!E$3)</f>
        <v>1</v>
      </c>
      <c r="AN435" s="5" t="b">
        <f>AND(F435&gt;=zakresy_produkcyjne!F$2,F435&lt;=zakresy_produkcyjne!F$3)</f>
        <v>0</v>
      </c>
      <c r="AO435" s="5" t="b">
        <f>AND(G435&gt;=zakresy_produkcyjne!G$2,G435&lt;=zakresy_produkcyjne!G$3)</f>
        <v>1</v>
      </c>
      <c r="AP435" s="5" t="b">
        <f>AND(H435&gt;=zakresy_produkcyjne!H$2,H435&lt;=zakresy_produkcyjne!H$3)</f>
        <v>1</v>
      </c>
      <c r="AQ435" s="5" t="b">
        <f>AND(P435&gt;=zakresy_produkcyjne!I$2,P435&lt;=zakresy_produkcyjne!I$3)</f>
        <v>1</v>
      </c>
      <c r="AR435" s="5" t="b">
        <f>AND(Q435&gt;=zakresy_produkcyjne!J$2,Q435&lt;=zakresy_produkcyjne!J$3)</f>
        <v>1</v>
      </c>
      <c r="AS435" s="5" t="b">
        <f>AND(R435&gt;=zakresy_produkcyjne!K$2,R435&lt;=zakresy_produkcyjne!K$3)</f>
        <v>1</v>
      </c>
      <c r="AT435" s="5" t="b">
        <f>AND(S435&gt;=zakresy_produkcyjne!L$2,S435&lt;=zakresy_produkcyjne!L$3)</f>
        <v>1</v>
      </c>
      <c r="AU435" s="5" t="b">
        <f t="shared" si="76"/>
        <v>0</v>
      </c>
      <c r="AV435" s="5" t="b">
        <f t="shared" si="77"/>
        <v>1</v>
      </c>
      <c r="AW435" s="5" t="b">
        <f t="shared" si="78"/>
        <v>0</v>
      </c>
      <c r="AX435" s="5">
        <f>AJ435*zakresy_produkcyjne!B$4+AK435*zakresy_produkcyjne!C$4+AL435*zakresy_produkcyjne!D$4+AM435*zakresy_produkcyjne!E$4+AN435*zakresy_produkcyjne!F$4+AO435*zakresy_produkcyjne!G$4+AP435*zakresy_produkcyjne!H$4+AQ435*zakresy_produkcyjne!I$4+AR435*zakresy_produkcyjne!J$4+AS435*zakresy_produkcyjne!K$4+AT435*zakresy_produkcyjne!L$4</f>
        <v>55</v>
      </c>
      <c r="BE435" s="5">
        <v>150</v>
      </c>
      <c r="BK435" s="5">
        <f t="shared" si="79"/>
        <v>1131</v>
      </c>
      <c r="BL435" s="5">
        <f t="shared" si="80"/>
        <v>0</v>
      </c>
      <c r="BM435" s="5">
        <f t="shared" si="81"/>
        <v>5.3</v>
      </c>
      <c r="BN435" s="5">
        <f t="shared" si="82"/>
        <v>0</v>
      </c>
      <c r="BO435" s="5">
        <f t="shared" si="83"/>
        <v>46</v>
      </c>
      <c r="BP435" s="5">
        <f t="shared" si="84"/>
        <v>1131</v>
      </c>
      <c r="BQ435" s="5" t="e">
        <f>IF(T435&lt;&gt;"",POWER((#REF!*R435+#REF!)-T435,2))</f>
        <v>#REF!</v>
      </c>
    </row>
    <row r="436" spans="1:69" ht="14.1" customHeight="1" x14ac:dyDescent="0.2">
      <c r="A436" s="138">
        <v>3.07</v>
      </c>
      <c r="B436" s="138">
        <v>2.15</v>
      </c>
      <c r="C436" s="138">
        <f t="shared" si="85"/>
        <v>3.793333333333333</v>
      </c>
      <c r="D436" s="138">
        <v>0.26</v>
      </c>
      <c r="E436" s="138">
        <v>4.2999999999999997E-2</v>
      </c>
      <c r="F436" s="138">
        <v>1.6</v>
      </c>
      <c r="G436" s="138">
        <v>1.5</v>
      </c>
      <c r="H436" s="138">
        <v>0</v>
      </c>
      <c r="I436" s="138">
        <v>0.01</v>
      </c>
      <c r="J436" s="138">
        <v>0.02</v>
      </c>
      <c r="K436" s="138">
        <v>0</v>
      </c>
      <c r="L436" s="138">
        <v>0</v>
      </c>
      <c r="M436" s="138">
        <v>0</v>
      </c>
      <c r="N436" s="138">
        <v>0</v>
      </c>
      <c r="O436" s="138">
        <v>0</v>
      </c>
      <c r="P436" s="138">
        <v>900</v>
      </c>
      <c r="Q436" s="138">
        <v>120</v>
      </c>
      <c r="R436" s="138">
        <v>350</v>
      </c>
      <c r="S436" s="138">
        <v>120</v>
      </c>
      <c r="T436" s="138">
        <v>1128.5</v>
      </c>
      <c r="U436" s="164"/>
      <c r="V436" s="138">
        <v>9.9</v>
      </c>
      <c r="W436" s="138"/>
      <c r="X436" s="138"/>
      <c r="Y436" s="138">
        <v>89.5</v>
      </c>
      <c r="Z436" s="165">
        <v>45</v>
      </c>
      <c r="AA436" s="138"/>
      <c r="AB436" s="138"/>
      <c r="AC436" s="138"/>
      <c r="AD436" s="138"/>
      <c r="AE436" s="138"/>
      <c r="AF436" s="138"/>
      <c r="AG436" s="5" t="b">
        <f t="shared" si="74"/>
        <v>0</v>
      </c>
      <c r="AH436" s="5">
        <v>25</v>
      </c>
      <c r="AI436" s="5">
        <f t="shared" si="88"/>
        <v>1</v>
      </c>
      <c r="AJ436" s="5" t="b">
        <f>AND(A436&gt;=zakresy_produkcyjne!B$2,A436&lt;=zakresy_produkcyjne!B$3)</f>
        <v>0</v>
      </c>
      <c r="AK436" s="5" t="b">
        <f>AND(B436&gt;=zakresy_produkcyjne!C$2,B436&lt;=zakresy_produkcyjne!C$3)</f>
        <v>0</v>
      </c>
      <c r="AL436" s="5" t="b">
        <f>AND(D436&gt;=zakresy_produkcyjne!D$2,D436&lt;=zakresy_produkcyjne!D$3)</f>
        <v>1</v>
      </c>
      <c r="AM436" s="5" t="b">
        <f>AND(E436&gt;=zakresy_produkcyjne!E$2,E436&lt;=zakresy_produkcyjne!E$3)</f>
        <v>1</v>
      </c>
      <c r="AN436" s="5" t="b">
        <f>AND(F436&gt;=zakresy_produkcyjne!F$2,F436&lt;=zakresy_produkcyjne!F$3)</f>
        <v>0</v>
      </c>
      <c r="AO436" s="5" t="b">
        <f>AND(G436&gt;=zakresy_produkcyjne!G$2,G436&lt;=zakresy_produkcyjne!G$3)</f>
        <v>1</v>
      </c>
      <c r="AP436" s="5" t="b">
        <f>AND(H436&gt;=zakresy_produkcyjne!H$2,H436&lt;=zakresy_produkcyjne!H$3)</f>
        <v>1</v>
      </c>
      <c r="AQ436" s="5" t="b">
        <f>AND(P436&gt;=zakresy_produkcyjne!I$2,P436&lt;=zakresy_produkcyjne!I$3)</f>
        <v>1</v>
      </c>
      <c r="AR436" s="5" t="b">
        <f>AND(Q436&gt;=zakresy_produkcyjne!J$2,Q436&lt;=zakresy_produkcyjne!J$3)</f>
        <v>1</v>
      </c>
      <c r="AS436" s="5" t="b">
        <f>AND(R436&gt;=zakresy_produkcyjne!K$2,R436&lt;=zakresy_produkcyjne!K$3)</f>
        <v>1</v>
      </c>
      <c r="AT436" s="5" t="b">
        <f>AND(S436&gt;=zakresy_produkcyjne!L$2,S436&lt;=zakresy_produkcyjne!L$3)</f>
        <v>1</v>
      </c>
      <c r="AU436" s="5" t="b">
        <f t="shared" si="76"/>
        <v>0</v>
      </c>
      <c r="AV436" s="5" t="b">
        <f t="shared" si="77"/>
        <v>1</v>
      </c>
      <c r="AW436" s="5" t="b">
        <f t="shared" si="78"/>
        <v>0</v>
      </c>
      <c r="AX436" s="5">
        <f>AJ436*zakresy_produkcyjne!B$4+AK436*zakresy_produkcyjne!C$4+AL436*zakresy_produkcyjne!D$4+AM436*zakresy_produkcyjne!E$4+AN436*zakresy_produkcyjne!F$4+AO436*zakresy_produkcyjne!G$4+AP436*zakresy_produkcyjne!H$4+AQ436*zakresy_produkcyjne!I$4+AR436*zakresy_produkcyjne!J$4+AS436*zakresy_produkcyjne!K$4+AT436*zakresy_produkcyjne!L$4</f>
        <v>55</v>
      </c>
      <c r="BE436" s="5">
        <v>150</v>
      </c>
      <c r="BK436" s="5">
        <f t="shared" si="79"/>
        <v>1128.5</v>
      </c>
      <c r="BL436" s="5">
        <f t="shared" si="80"/>
        <v>0</v>
      </c>
      <c r="BM436" s="5">
        <f t="shared" si="81"/>
        <v>9.9</v>
      </c>
      <c r="BN436" s="5">
        <f t="shared" si="82"/>
        <v>0</v>
      </c>
      <c r="BO436" s="5">
        <f t="shared" si="83"/>
        <v>89.5</v>
      </c>
      <c r="BP436" s="5">
        <f t="shared" si="84"/>
        <v>1128.5</v>
      </c>
      <c r="BQ436" s="5" t="e">
        <f>IF(T436&lt;&gt;"",POWER((#REF!*R436+#REF!)-T436,2))</f>
        <v>#REF!</v>
      </c>
    </row>
    <row r="437" spans="1:69" ht="14.1" customHeight="1" x14ac:dyDescent="0.2">
      <c r="A437" s="138">
        <v>3.07</v>
      </c>
      <c r="B437" s="138">
        <v>2.15</v>
      </c>
      <c r="C437" s="138">
        <f t="shared" si="85"/>
        <v>3.793333333333333</v>
      </c>
      <c r="D437" s="138">
        <v>0.26</v>
      </c>
      <c r="E437" s="138">
        <v>4.2999999999999997E-2</v>
      </c>
      <c r="F437" s="138">
        <v>1.6</v>
      </c>
      <c r="G437" s="138">
        <v>1.5</v>
      </c>
      <c r="H437" s="138">
        <v>0</v>
      </c>
      <c r="I437" s="138">
        <v>0.01</v>
      </c>
      <c r="J437" s="138">
        <v>0.02</v>
      </c>
      <c r="K437" s="138">
        <v>0</v>
      </c>
      <c r="L437" s="138">
        <v>0</v>
      </c>
      <c r="M437" s="138">
        <v>0</v>
      </c>
      <c r="N437" s="138">
        <v>0</v>
      </c>
      <c r="O437" s="138">
        <v>0</v>
      </c>
      <c r="P437" s="138">
        <v>900</v>
      </c>
      <c r="Q437" s="138">
        <v>120</v>
      </c>
      <c r="R437" s="138">
        <v>350</v>
      </c>
      <c r="S437" s="138">
        <v>180</v>
      </c>
      <c r="T437" s="138">
        <v>1082.5</v>
      </c>
      <c r="U437" s="164"/>
      <c r="V437" s="138">
        <v>11.1</v>
      </c>
      <c r="W437" s="138"/>
      <c r="X437" s="138"/>
      <c r="Y437" s="138">
        <v>121.5</v>
      </c>
      <c r="Z437" s="165">
        <v>45</v>
      </c>
      <c r="AA437" s="138"/>
      <c r="AB437" s="138"/>
      <c r="AC437" s="138"/>
      <c r="AD437" s="138"/>
      <c r="AE437" s="138"/>
      <c r="AF437" s="138"/>
      <c r="AG437" s="5" t="b">
        <f t="shared" si="74"/>
        <v>0</v>
      </c>
      <c r="AH437" s="5">
        <v>25</v>
      </c>
      <c r="AI437" s="5">
        <f t="shared" si="88"/>
        <v>1</v>
      </c>
      <c r="AJ437" s="5" t="b">
        <f>AND(A437&gt;=zakresy_produkcyjne!B$2,A437&lt;=zakresy_produkcyjne!B$3)</f>
        <v>0</v>
      </c>
      <c r="AK437" s="5" t="b">
        <f>AND(B437&gt;=zakresy_produkcyjne!C$2,B437&lt;=zakresy_produkcyjne!C$3)</f>
        <v>0</v>
      </c>
      <c r="AL437" s="5" t="b">
        <f>AND(D437&gt;=zakresy_produkcyjne!D$2,D437&lt;=zakresy_produkcyjne!D$3)</f>
        <v>1</v>
      </c>
      <c r="AM437" s="5" t="b">
        <f>AND(E437&gt;=zakresy_produkcyjne!E$2,E437&lt;=zakresy_produkcyjne!E$3)</f>
        <v>1</v>
      </c>
      <c r="AN437" s="5" t="b">
        <f>AND(F437&gt;=zakresy_produkcyjne!F$2,F437&lt;=zakresy_produkcyjne!F$3)</f>
        <v>0</v>
      </c>
      <c r="AO437" s="5" t="b">
        <f>AND(G437&gt;=zakresy_produkcyjne!G$2,G437&lt;=zakresy_produkcyjne!G$3)</f>
        <v>1</v>
      </c>
      <c r="AP437" s="5" t="b">
        <f>AND(H437&gt;=zakresy_produkcyjne!H$2,H437&lt;=zakresy_produkcyjne!H$3)</f>
        <v>1</v>
      </c>
      <c r="AQ437" s="5" t="b">
        <f>AND(P437&gt;=zakresy_produkcyjne!I$2,P437&lt;=zakresy_produkcyjne!I$3)</f>
        <v>1</v>
      </c>
      <c r="AR437" s="5" t="b">
        <f>AND(Q437&gt;=zakresy_produkcyjne!J$2,Q437&lt;=zakresy_produkcyjne!J$3)</f>
        <v>1</v>
      </c>
      <c r="AS437" s="5" t="b">
        <f>AND(R437&gt;=zakresy_produkcyjne!K$2,R437&lt;=zakresy_produkcyjne!K$3)</f>
        <v>1</v>
      </c>
      <c r="AT437" s="5" t="b">
        <f>AND(S437&gt;=zakresy_produkcyjne!L$2,S437&lt;=zakresy_produkcyjne!L$3)</f>
        <v>1</v>
      </c>
      <c r="AU437" s="5" t="b">
        <f t="shared" si="76"/>
        <v>0</v>
      </c>
      <c r="AV437" s="5" t="b">
        <f t="shared" si="77"/>
        <v>1</v>
      </c>
      <c r="AW437" s="5" t="b">
        <f t="shared" si="78"/>
        <v>0</v>
      </c>
      <c r="AX437" s="5">
        <f>AJ437*zakresy_produkcyjne!B$4+AK437*zakresy_produkcyjne!C$4+AL437*zakresy_produkcyjne!D$4+AM437*zakresy_produkcyjne!E$4+AN437*zakresy_produkcyjne!F$4+AO437*zakresy_produkcyjne!G$4+AP437*zakresy_produkcyjne!H$4+AQ437*zakresy_produkcyjne!I$4+AR437*zakresy_produkcyjne!J$4+AS437*zakresy_produkcyjne!K$4+AT437*zakresy_produkcyjne!L$4</f>
        <v>55</v>
      </c>
      <c r="BE437" s="5">
        <v>150</v>
      </c>
      <c r="BK437" s="5">
        <f t="shared" si="79"/>
        <v>1082.5</v>
      </c>
      <c r="BL437" s="5">
        <f t="shared" si="80"/>
        <v>0</v>
      </c>
      <c r="BM437" s="5">
        <f t="shared" si="81"/>
        <v>11.1</v>
      </c>
      <c r="BN437" s="5">
        <f t="shared" si="82"/>
        <v>0</v>
      </c>
      <c r="BO437" s="5">
        <f t="shared" si="83"/>
        <v>121.5</v>
      </c>
      <c r="BP437" s="5">
        <f t="shared" si="84"/>
        <v>1082.5</v>
      </c>
      <c r="BQ437" s="5" t="e">
        <f>IF(T437&lt;&gt;"",POWER((#REF!*R437+#REF!)-T437,2))</f>
        <v>#REF!</v>
      </c>
    </row>
    <row r="438" spans="1:69" ht="14.1" customHeight="1" x14ac:dyDescent="0.2">
      <c r="A438" s="138">
        <v>3.07</v>
      </c>
      <c r="B438" s="138">
        <v>2.15</v>
      </c>
      <c r="C438" s="138">
        <f t="shared" si="85"/>
        <v>3.793333333333333</v>
      </c>
      <c r="D438" s="138">
        <v>0.26</v>
      </c>
      <c r="E438" s="138">
        <v>4.2999999999999997E-2</v>
      </c>
      <c r="F438" s="138">
        <v>1.6</v>
      </c>
      <c r="G438" s="138">
        <v>1.5</v>
      </c>
      <c r="H438" s="138">
        <v>0</v>
      </c>
      <c r="I438" s="138">
        <v>0.01</v>
      </c>
      <c r="J438" s="138">
        <v>0.02</v>
      </c>
      <c r="K438" s="138">
        <v>0</v>
      </c>
      <c r="L438" s="138">
        <v>0</v>
      </c>
      <c r="M438" s="138">
        <v>0</v>
      </c>
      <c r="N438" s="138">
        <v>0</v>
      </c>
      <c r="O438" s="138">
        <v>0</v>
      </c>
      <c r="P438" s="138">
        <v>900</v>
      </c>
      <c r="Q438" s="138">
        <v>120</v>
      </c>
      <c r="R438" s="138">
        <v>350</v>
      </c>
      <c r="S438" s="138">
        <v>240</v>
      </c>
      <c r="T438" s="138">
        <v>1041.5</v>
      </c>
      <c r="U438" s="164"/>
      <c r="V438" s="138">
        <v>10.1</v>
      </c>
      <c r="W438" s="138"/>
      <c r="X438" s="138"/>
      <c r="Y438" s="138">
        <v>105</v>
      </c>
      <c r="Z438" s="165">
        <v>45</v>
      </c>
      <c r="AA438" s="138"/>
      <c r="AB438" s="138"/>
      <c r="AC438" s="138"/>
      <c r="AD438" s="138"/>
      <c r="AE438" s="138"/>
      <c r="AF438" s="138"/>
      <c r="AG438" s="5" t="b">
        <f t="shared" si="74"/>
        <v>0</v>
      </c>
      <c r="AH438" s="5">
        <v>25</v>
      </c>
      <c r="AI438" s="5">
        <f t="shared" si="88"/>
        <v>1</v>
      </c>
      <c r="AJ438" s="5" t="b">
        <f>AND(A438&gt;=zakresy_produkcyjne!B$2,A438&lt;=zakresy_produkcyjne!B$3)</f>
        <v>0</v>
      </c>
      <c r="AK438" s="5" t="b">
        <f>AND(B438&gt;=zakresy_produkcyjne!C$2,B438&lt;=zakresy_produkcyjne!C$3)</f>
        <v>0</v>
      </c>
      <c r="AL438" s="5" t="b">
        <f>AND(D438&gt;=zakresy_produkcyjne!D$2,D438&lt;=zakresy_produkcyjne!D$3)</f>
        <v>1</v>
      </c>
      <c r="AM438" s="5" t="b">
        <f>AND(E438&gt;=zakresy_produkcyjne!E$2,E438&lt;=zakresy_produkcyjne!E$3)</f>
        <v>1</v>
      </c>
      <c r="AN438" s="5" t="b">
        <f>AND(F438&gt;=zakresy_produkcyjne!F$2,F438&lt;=zakresy_produkcyjne!F$3)</f>
        <v>0</v>
      </c>
      <c r="AO438" s="5" t="b">
        <f>AND(G438&gt;=zakresy_produkcyjne!G$2,G438&lt;=zakresy_produkcyjne!G$3)</f>
        <v>1</v>
      </c>
      <c r="AP438" s="5" t="b">
        <f>AND(H438&gt;=zakresy_produkcyjne!H$2,H438&lt;=zakresy_produkcyjne!H$3)</f>
        <v>1</v>
      </c>
      <c r="AQ438" s="5" t="b">
        <f>AND(P438&gt;=zakresy_produkcyjne!I$2,P438&lt;=zakresy_produkcyjne!I$3)</f>
        <v>1</v>
      </c>
      <c r="AR438" s="5" t="b">
        <f>AND(Q438&gt;=zakresy_produkcyjne!J$2,Q438&lt;=zakresy_produkcyjne!J$3)</f>
        <v>1</v>
      </c>
      <c r="AS438" s="5" t="b">
        <f>AND(R438&gt;=zakresy_produkcyjne!K$2,R438&lt;=zakresy_produkcyjne!K$3)</f>
        <v>1</v>
      </c>
      <c r="AT438" s="5" t="b">
        <f>AND(S438&gt;=zakresy_produkcyjne!L$2,S438&lt;=zakresy_produkcyjne!L$3)</f>
        <v>0</v>
      </c>
      <c r="AU438" s="5" t="b">
        <f t="shared" si="76"/>
        <v>0</v>
      </c>
      <c r="AV438" s="5" t="b">
        <f t="shared" si="77"/>
        <v>0</v>
      </c>
      <c r="AW438" s="5" t="b">
        <f t="shared" si="78"/>
        <v>0</v>
      </c>
      <c r="AX438" s="5">
        <f>AJ438*zakresy_produkcyjne!B$4+AK438*zakresy_produkcyjne!C$4+AL438*zakresy_produkcyjne!D$4+AM438*zakresy_produkcyjne!E$4+AN438*zakresy_produkcyjne!F$4+AO438*zakresy_produkcyjne!G$4+AP438*zakresy_produkcyjne!H$4+AQ438*zakresy_produkcyjne!I$4+AR438*zakresy_produkcyjne!J$4+AS438*zakresy_produkcyjne!K$4+AT438*zakresy_produkcyjne!L$4</f>
        <v>45</v>
      </c>
      <c r="BE438" s="5">
        <v>150</v>
      </c>
      <c r="BK438" s="5">
        <f t="shared" si="79"/>
        <v>1041.5</v>
      </c>
      <c r="BL438" s="5">
        <f t="shared" si="80"/>
        <v>0</v>
      </c>
      <c r="BM438" s="5">
        <f t="shared" si="81"/>
        <v>10.1</v>
      </c>
      <c r="BN438" s="5">
        <f t="shared" si="82"/>
        <v>0</v>
      </c>
      <c r="BO438" s="5">
        <f t="shared" si="83"/>
        <v>105</v>
      </c>
      <c r="BP438" s="5">
        <f t="shared" si="84"/>
        <v>1041.5</v>
      </c>
      <c r="BQ438" s="5" t="e">
        <f>IF(T438&lt;&gt;"",POWER((#REF!*R438+#REF!)-T438,2))</f>
        <v>#REF!</v>
      </c>
    </row>
    <row r="439" spans="1:69" ht="14.1" customHeight="1" x14ac:dyDescent="0.2">
      <c r="A439" s="138">
        <v>3.07</v>
      </c>
      <c r="B439" s="138">
        <v>2.15</v>
      </c>
      <c r="C439" s="138">
        <f t="shared" si="85"/>
        <v>3.793333333333333</v>
      </c>
      <c r="D439" s="138">
        <v>0.26</v>
      </c>
      <c r="E439" s="138">
        <v>4.2999999999999997E-2</v>
      </c>
      <c r="F439" s="138">
        <v>1.6</v>
      </c>
      <c r="G439" s="138">
        <v>1.5</v>
      </c>
      <c r="H439" s="138">
        <v>0</v>
      </c>
      <c r="I439" s="138">
        <v>0.01</v>
      </c>
      <c r="J439" s="138">
        <v>0.02</v>
      </c>
      <c r="K439" s="138">
        <v>0</v>
      </c>
      <c r="L439" s="138">
        <v>0</v>
      </c>
      <c r="M439" s="138">
        <v>0</v>
      </c>
      <c r="N439" s="138">
        <v>0</v>
      </c>
      <c r="O439" s="138">
        <v>0</v>
      </c>
      <c r="P439" s="138">
        <v>900</v>
      </c>
      <c r="Q439" s="138">
        <v>120</v>
      </c>
      <c r="R439" s="138">
        <v>350</v>
      </c>
      <c r="S439" s="138">
        <v>360</v>
      </c>
      <c r="T439" s="138">
        <v>1041</v>
      </c>
      <c r="U439" s="164"/>
      <c r="V439" s="138">
        <v>6.1</v>
      </c>
      <c r="W439" s="138"/>
      <c r="X439" s="138"/>
      <c r="Y439" s="138">
        <v>50.5</v>
      </c>
      <c r="Z439" s="165">
        <v>45</v>
      </c>
      <c r="AA439" s="138"/>
      <c r="AB439" s="138"/>
      <c r="AC439" s="138"/>
      <c r="AD439" s="138"/>
      <c r="AE439" s="138"/>
      <c r="AF439" s="138"/>
      <c r="AG439" s="5" t="b">
        <f t="shared" si="74"/>
        <v>0</v>
      </c>
      <c r="AH439" s="5">
        <v>25</v>
      </c>
      <c r="AI439" s="5">
        <f t="shared" si="88"/>
        <v>1</v>
      </c>
      <c r="AJ439" s="5" t="b">
        <f>AND(A439&gt;=zakresy_produkcyjne!B$2,A439&lt;=zakresy_produkcyjne!B$3)</f>
        <v>0</v>
      </c>
      <c r="AK439" s="5" t="b">
        <f>AND(B439&gt;=zakresy_produkcyjne!C$2,B439&lt;=zakresy_produkcyjne!C$3)</f>
        <v>0</v>
      </c>
      <c r="AL439" s="5" t="b">
        <f>AND(D439&gt;=zakresy_produkcyjne!D$2,D439&lt;=zakresy_produkcyjne!D$3)</f>
        <v>1</v>
      </c>
      <c r="AM439" s="5" t="b">
        <f>AND(E439&gt;=zakresy_produkcyjne!E$2,E439&lt;=zakresy_produkcyjne!E$3)</f>
        <v>1</v>
      </c>
      <c r="AN439" s="5" t="b">
        <f>AND(F439&gt;=zakresy_produkcyjne!F$2,F439&lt;=zakresy_produkcyjne!F$3)</f>
        <v>0</v>
      </c>
      <c r="AO439" s="5" t="b">
        <f>AND(G439&gt;=zakresy_produkcyjne!G$2,G439&lt;=zakresy_produkcyjne!G$3)</f>
        <v>1</v>
      </c>
      <c r="AP439" s="5" t="b">
        <f>AND(H439&gt;=zakresy_produkcyjne!H$2,H439&lt;=zakresy_produkcyjne!H$3)</f>
        <v>1</v>
      </c>
      <c r="AQ439" s="5" t="b">
        <f>AND(P439&gt;=zakresy_produkcyjne!I$2,P439&lt;=zakresy_produkcyjne!I$3)</f>
        <v>1</v>
      </c>
      <c r="AR439" s="5" t="b">
        <f>AND(Q439&gt;=zakresy_produkcyjne!J$2,Q439&lt;=zakresy_produkcyjne!J$3)</f>
        <v>1</v>
      </c>
      <c r="AS439" s="5" t="b">
        <f>AND(R439&gt;=zakresy_produkcyjne!K$2,R439&lt;=zakresy_produkcyjne!K$3)</f>
        <v>1</v>
      </c>
      <c r="AT439" s="5" t="b">
        <f>AND(S439&gt;=zakresy_produkcyjne!L$2,S439&lt;=zakresy_produkcyjne!L$3)</f>
        <v>0</v>
      </c>
      <c r="AU439" s="5" t="b">
        <f t="shared" si="76"/>
        <v>0</v>
      </c>
      <c r="AV439" s="5" t="b">
        <f t="shared" si="77"/>
        <v>0</v>
      </c>
      <c r="AW439" s="5" t="b">
        <f t="shared" si="78"/>
        <v>0</v>
      </c>
      <c r="AX439" s="5">
        <f>AJ439*zakresy_produkcyjne!B$4+AK439*zakresy_produkcyjne!C$4+AL439*zakresy_produkcyjne!D$4+AM439*zakresy_produkcyjne!E$4+AN439*zakresy_produkcyjne!F$4+AO439*zakresy_produkcyjne!G$4+AP439*zakresy_produkcyjne!H$4+AQ439*zakresy_produkcyjne!I$4+AR439*zakresy_produkcyjne!J$4+AS439*zakresy_produkcyjne!K$4+AT439*zakresy_produkcyjne!L$4</f>
        <v>45</v>
      </c>
      <c r="BE439" s="5">
        <v>150</v>
      </c>
      <c r="BK439" s="5">
        <f t="shared" si="79"/>
        <v>1041</v>
      </c>
      <c r="BL439" s="5">
        <f t="shared" si="80"/>
        <v>0</v>
      </c>
      <c r="BM439" s="5">
        <f t="shared" si="81"/>
        <v>6.1</v>
      </c>
      <c r="BN439" s="5">
        <f t="shared" si="82"/>
        <v>0</v>
      </c>
      <c r="BO439" s="5">
        <f t="shared" si="83"/>
        <v>50.5</v>
      </c>
      <c r="BP439" s="5">
        <f t="shared" si="84"/>
        <v>1041</v>
      </c>
      <c r="BQ439" s="5" t="e">
        <f>IF(T439&lt;&gt;"",POWER((#REF!*R439+#REF!)-T439,2))</f>
        <v>#REF!</v>
      </c>
    </row>
    <row r="440" spans="1:69" ht="14.1" customHeight="1" x14ac:dyDescent="0.2">
      <c r="A440" s="166">
        <v>3.45</v>
      </c>
      <c r="B440" s="166">
        <v>2.48</v>
      </c>
      <c r="C440" s="166">
        <f t="shared" si="85"/>
        <v>4.2810000000000006</v>
      </c>
      <c r="D440" s="166">
        <v>0.4</v>
      </c>
      <c r="E440" s="166">
        <v>0.05</v>
      </c>
      <c r="F440" s="166">
        <v>0</v>
      </c>
      <c r="G440" s="166">
        <v>1.5</v>
      </c>
      <c r="H440" s="166">
        <v>0.5</v>
      </c>
      <c r="I440" s="166">
        <v>1.2E-2</v>
      </c>
      <c r="J440" s="166">
        <v>1.2999999999999999E-2</v>
      </c>
      <c r="K440" s="166">
        <v>0</v>
      </c>
      <c r="L440" s="166">
        <v>0</v>
      </c>
      <c r="M440" s="166">
        <v>0</v>
      </c>
      <c r="N440" s="166">
        <v>0</v>
      </c>
      <c r="O440" s="166">
        <v>0</v>
      </c>
      <c r="P440" s="166">
        <v>927</v>
      </c>
      <c r="Q440" s="166">
        <v>120</v>
      </c>
      <c r="R440" s="166">
        <v>260</v>
      </c>
      <c r="S440" s="166">
        <v>120</v>
      </c>
      <c r="T440" s="166">
        <v>1598.1</v>
      </c>
      <c r="U440" s="166">
        <v>1210</v>
      </c>
      <c r="V440" s="166">
        <v>3.2</v>
      </c>
      <c r="W440" s="166">
        <v>398.2</v>
      </c>
      <c r="X440" s="166"/>
      <c r="Y440" s="166"/>
      <c r="Z440" s="167">
        <v>47</v>
      </c>
      <c r="AA440" s="166"/>
      <c r="AB440" s="166">
        <v>42.8</v>
      </c>
      <c r="AC440" s="166"/>
      <c r="AD440" s="166"/>
      <c r="AE440" s="166"/>
      <c r="AF440" s="166"/>
      <c r="AG440" s="5" t="b">
        <f t="shared" si="74"/>
        <v>0</v>
      </c>
      <c r="AH440" s="5">
        <v>25</v>
      </c>
      <c r="AI440" s="5">
        <f t="shared" si="88"/>
        <v>1</v>
      </c>
      <c r="AJ440" s="5" t="b">
        <f>AND(A440&gt;=zakresy_produkcyjne!B$2,A440&lt;=zakresy_produkcyjne!B$3)</f>
        <v>1</v>
      </c>
      <c r="AK440" s="5" t="b">
        <f>AND(B440&gt;=zakresy_produkcyjne!C$2,B440&lt;=zakresy_produkcyjne!C$3)</f>
        <v>1</v>
      </c>
      <c r="AL440" s="5" t="b">
        <f>AND(D440&gt;=zakresy_produkcyjne!D$2,D440&lt;=zakresy_produkcyjne!D$3)</f>
        <v>1</v>
      </c>
      <c r="AM440" s="5" t="b">
        <f>AND(E440&gt;=zakresy_produkcyjne!E$2,E440&lt;=zakresy_produkcyjne!E$3)</f>
        <v>1</v>
      </c>
      <c r="AN440" s="5" t="b">
        <f>AND(F440&gt;=zakresy_produkcyjne!F$2,F440&lt;=zakresy_produkcyjne!F$3)</f>
        <v>1</v>
      </c>
      <c r="AO440" s="5" t="b">
        <f>AND(G440&gt;=zakresy_produkcyjne!G$2,G440&lt;=zakresy_produkcyjne!G$3)</f>
        <v>1</v>
      </c>
      <c r="AP440" s="5" t="b">
        <f>AND(H440&gt;=zakresy_produkcyjne!H$2,H440&lt;=zakresy_produkcyjne!H$3)</f>
        <v>0</v>
      </c>
      <c r="AQ440" s="5" t="b">
        <f>AND(P440&gt;=zakresy_produkcyjne!I$2,P440&lt;=zakresy_produkcyjne!I$3)</f>
        <v>1</v>
      </c>
      <c r="AR440" s="5" t="b">
        <f>AND(Q440&gt;=zakresy_produkcyjne!J$2,Q440&lt;=zakresy_produkcyjne!J$3)</f>
        <v>1</v>
      </c>
      <c r="AS440" s="5" t="b">
        <f>AND(R440&gt;=zakresy_produkcyjne!K$2,R440&lt;=zakresy_produkcyjne!K$3)</f>
        <v>1</v>
      </c>
      <c r="AT440" s="5" t="b">
        <f>AND(S440&gt;=zakresy_produkcyjne!L$2,S440&lt;=zakresy_produkcyjne!L$3)</f>
        <v>1</v>
      </c>
      <c r="AU440" s="5" t="b">
        <f t="shared" si="76"/>
        <v>0</v>
      </c>
      <c r="AV440" s="5" t="b">
        <f t="shared" si="77"/>
        <v>1</v>
      </c>
      <c r="AW440" s="5" t="b">
        <f t="shared" si="78"/>
        <v>0</v>
      </c>
      <c r="AX440" s="5">
        <f>AJ440*zakresy_produkcyjne!B$4+AK440*zakresy_produkcyjne!C$4+AL440*zakresy_produkcyjne!D$4+AM440*zakresy_produkcyjne!E$4+AN440*zakresy_produkcyjne!F$4+AO440*zakresy_produkcyjne!G$4+AP440*zakresy_produkcyjne!H$4+AQ440*zakresy_produkcyjne!I$4+AR440*zakresy_produkcyjne!J$4+AS440*zakresy_produkcyjne!K$4+AT440*zakresy_produkcyjne!L$4</f>
        <v>62</v>
      </c>
      <c r="BQ440" s="5" t="e">
        <f>IF(T440&lt;&gt;"",POWER((#REF!*R440+#REF!)-T440,2))</f>
        <v>#REF!</v>
      </c>
    </row>
    <row r="441" spans="1:69" ht="14.1" customHeight="1" x14ac:dyDescent="0.2">
      <c r="A441" s="166">
        <v>3.45</v>
      </c>
      <c r="B441" s="166">
        <v>2.48</v>
      </c>
      <c r="C441" s="166">
        <f t="shared" si="85"/>
        <v>4.2810000000000006</v>
      </c>
      <c r="D441" s="166">
        <v>0.4</v>
      </c>
      <c r="E441" s="166">
        <v>0.05</v>
      </c>
      <c r="F441" s="166">
        <v>0</v>
      </c>
      <c r="G441" s="166">
        <v>1.5</v>
      </c>
      <c r="H441" s="166">
        <v>0.5</v>
      </c>
      <c r="I441" s="166">
        <v>1.2E-2</v>
      </c>
      <c r="J441" s="166">
        <v>1.2999999999999999E-2</v>
      </c>
      <c r="K441" s="166">
        <v>0</v>
      </c>
      <c r="L441" s="166">
        <v>0</v>
      </c>
      <c r="M441" s="166">
        <v>0</v>
      </c>
      <c r="N441" s="166">
        <v>0</v>
      </c>
      <c r="O441" s="166">
        <v>0</v>
      </c>
      <c r="P441" s="166">
        <v>927</v>
      </c>
      <c r="Q441" s="166">
        <v>120</v>
      </c>
      <c r="R441" s="166">
        <v>274</v>
      </c>
      <c r="S441" s="166">
        <v>120</v>
      </c>
      <c r="T441" s="166">
        <v>1530.4</v>
      </c>
      <c r="U441" s="166">
        <v>1185</v>
      </c>
      <c r="V441" s="166">
        <v>4.2</v>
      </c>
      <c r="W441" s="166">
        <v>375</v>
      </c>
      <c r="X441" s="166"/>
      <c r="Y441" s="166"/>
      <c r="Z441" s="167">
        <v>47</v>
      </c>
      <c r="AA441" s="166"/>
      <c r="AB441" s="166">
        <v>40.4</v>
      </c>
      <c r="AC441" s="166"/>
      <c r="AD441" s="166"/>
      <c r="AE441" s="166"/>
      <c r="AF441" s="166"/>
      <c r="AG441" s="5" t="b">
        <f t="shared" si="74"/>
        <v>0</v>
      </c>
      <c r="AH441" s="5">
        <v>25</v>
      </c>
      <c r="AI441" s="5">
        <f t="shared" si="88"/>
        <v>1</v>
      </c>
      <c r="AJ441" s="5" t="b">
        <f>AND(A441&gt;=zakresy_produkcyjne!B$2,A441&lt;=zakresy_produkcyjne!B$3)</f>
        <v>1</v>
      </c>
      <c r="AK441" s="5" t="b">
        <f>AND(B441&gt;=zakresy_produkcyjne!C$2,B441&lt;=zakresy_produkcyjne!C$3)</f>
        <v>1</v>
      </c>
      <c r="AL441" s="5" t="b">
        <f>AND(D441&gt;=zakresy_produkcyjne!D$2,D441&lt;=zakresy_produkcyjne!D$3)</f>
        <v>1</v>
      </c>
      <c r="AM441" s="5" t="b">
        <f>AND(E441&gt;=zakresy_produkcyjne!E$2,E441&lt;=zakresy_produkcyjne!E$3)</f>
        <v>1</v>
      </c>
      <c r="AN441" s="5" t="b">
        <f>AND(F441&gt;=zakresy_produkcyjne!F$2,F441&lt;=zakresy_produkcyjne!F$3)</f>
        <v>1</v>
      </c>
      <c r="AO441" s="5" t="b">
        <f>AND(G441&gt;=zakresy_produkcyjne!G$2,G441&lt;=zakresy_produkcyjne!G$3)</f>
        <v>1</v>
      </c>
      <c r="AP441" s="5" t="b">
        <f>AND(H441&gt;=zakresy_produkcyjne!H$2,H441&lt;=zakresy_produkcyjne!H$3)</f>
        <v>0</v>
      </c>
      <c r="AQ441" s="5" t="b">
        <f>AND(P441&gt;=zakresy_produkcyjne!I$2,P441&lt;=zakresy_produkcyjne!I$3)</f>
        <v>1</v>
      </c>
      <c r="AR441" s="5" t="b">
        <f>AND(Q441&gt;=zakresy_produkcyjne!J$2,Q441&lt;=zakresy_produkcyjne!J$3)</f>
        <v>1</v>
      </c>
      <c r="AS441" s="5" t="b">
        <f>AND(R441&gt;=zakresy_produkcyjne!K$2,R441&lt;=zakresy_produkcyjne!K$3)</f>
        <v>1</v>
      </c>
      <c r="AT441" s="5" t="b">
        <f>AND(S441&gt;=zakresy_produkcyjne!L$2,S441&lt;=zakresy_produkcyjne!L$3)</f>
        <v>1</v>
      </c>
      <c r="AU441" s="5" t="b">
        <f t="shared" si="76"/>
        <v>0</v>
      </c>
      <c r="AV441" s="5" t="b">
        <f t="shared" si="77"/>
        <v>1</v>
      </c>
      <c r="AW441" s="5" t="b">
        <f t="shared" si="78"/>
        <v>0</v>
      </c>
      <c r="AX441" s="5">
        <f>AJ441*zakresy_produkcyjne!B$4+AK441*zakresy_produkcyjne!C$4+AL441*zakresy_produkcyjne!D$4+AM441*zakresy_produkcyjne!E$4+AN441*zakresy_produkcyjne!F$4+AO441*zakresy_produkcyjne!G$4+AP441*zakresy_produkcyjne!H$4+AQ441*zakresy_produkcyjne!I$4+AR441*zakresy_produkcyjne!J$4+AS441*zakresy_produkcyjne!K$4+AT441*zakresy_produkcyjne!L$4</f>
        <v>62</v>
      </c>
      <c r="BQ441" s="5" t="e">
        <f>IF(T441&lt;&gt;"",POWER((#REF!*R441+#REF!)-T441,2))</f>
        <v>#REF!</v>
      </c>
    </row>
    <row r="442" spans="1:69" ht="14.1" customHeight="1" x14ac:dyDescent="0.2">
      <c r="A442" s="166">
        <v>3.45</v>
      </c>
      <c r="B442" s="166">
        <v>2.48</v>
      </c>
      <c r="C442" s="166">
        <f t="shared" si="85"/>
        <v>4.2810000000000006</v>
      </c>
      <c r="D442" s="166">
        <v>0.4</v>
      </c>
      <c r="E442" s="166">
        <v>0.05</v>
      </c>
      <c r="F442" s="166">
        <v>0</v>
      </c>
      <c r="G442" s="166">
        <v>1.5</v>
      </c>
      <c r="H442" s="166">
        <v>0.5</v>
      </c>
      <c r="I442" s="166">
        <v>1.2E-2</v>
      </c>
      <c r="J442" s="166">
        <v>1.2999999999999999E-2</v>
      </c>
      <c r="K442" s="166">
        <v>0</v>
      </c>
      <c r="L442" s="166">
        <v>0</v>
      </c>
      <c r="M442" s="166">
        <v>0</v>
      </c>
      <c r="N442" s="166">
        <v>0</v>
      </c>
      <c r="O442" s="166">
        <v>0</v>
      </c>
      <c r="P442" s="166">
        <v>927</v>
      </c>
      <c r="Q442" s="166">
        <v>120</v>
      </c>
      <c r="R442" s="166">
        <v>288</v>
      </c>
      <c r="S442" s="166">
        <v>120</v>
      </c>
      <c r="T442" s="166">
        <v>1505</v>
      </c>
      <c r="U442" s="166">
        <v>1180</v>
      </c>
      <c r="V442" s="166">
        <v>4.8</v>
      </c>
      <c r="W442" s="166">
        <v>366</v>
      </c>
      <c r="X442" s="166"/>
      <c r="Y442" s="166"/>
      <c r="Z442" s="167">
        <v>47</v>
      </c>
      <c r="AA442" s="166"/>
      <c r="AB442" s="166">
        <v>39.5</v>
      </c>
      <c r="AC442" s="166"/>
      <c r="AD442" s="166"/>
      <c r="AE442" s="166"/>
      <c r="AF442" s="166"/>
      <c r="AG442" s="5" t="b">
        <f t="shared" si="74"/>
        <v>0</v>
      </c>
      <c r="AH442" s="5">
        <v>25</v>
      </c>
      <c r="AI442" s="5">
        <f t="shared" si="88"/>
        <v>1</v>
      </c>
      <c r="AJ442" s="5" t="b">
        <f>AND(A442&gt;=zakresy_produkcyjne!B$2,A442&lt;=zakresy_produkcyjne!B$3)</f>
        <v>1</v>
      </c>
      <c r="AK442" s="5" t="b">
        <f>AND(B442&gt;=zakresy_produkcyjne!C$2,B442&lt;=zakresy_produkcyjne!C$3)</f>
        <v>1</v>
      </c>
      <c r="AL442" s="5" t="b">
        <f>AND(D442&gt;=zakresy_produkcyjne!D$2,D442&lt;=zakresy_produkcyjne!D$3)</f>
        <v>1</v>
      </c>
      <c r="AM442" s="5" t="b">
        <f>AND(E442&gt;=zakresy_produkcyjne!E$2,E442&lt;=zakresy_produkcyjne!E$3)</f>
        <v>1</v>
      </c>
      <c r="AN442" s="5" t="b">
        <f>AND(F442&gt;=zakresy_produkcyjne!F$2,F442&lt;=zakresy_produkcyjne!F$3)</f>
        <v>1</v>
      </c>
      <c r="AO442" s="5" t="b">
        <f>AND(G442&gt;=zakresy_produkcyjne!G$2,G442&lt;=zakresy_produkcyjne!G$3)</f>
        <v>1</v>
      </c>
      <c r="AP442" s="5" t="b">
        <f>AND(H442&gt;=zakresy_produkcyjne!H$2,H442&lt;=zakresy_produkcyjne!H$3)</f>
        <v>0</v>
      </c>
      <c r="AQ442" s="5" t="b">
        <f>AND(P442&gt;=zakresy_produkcyjne!I$2,P442&lt;=zakresy_produkcyjne!I$3)</f>
        <v>1</v>
      </c>
      <c r="AR442" s="5" t="b">
        <f>AND(Q442&gt;=zakresy_produkcyjne!J$2,Q442&lt;=zakresy_produkcyjne!J$3)</f>
        <v>1</v>
      </c>
      <c r="AS442" s="5" t="b">
        <f>AND(R442&gt;=zakresy_produkcyjne!K$2,R442&lt;=zakresy_produkcyjne!K$3)</f>
        <v>1</v>
      </c>
      <c r="AT442" s="5" t="b">
        <f>AND(S442&gt;=zakresy_produkcyjne!L$2,S442&lt;=zakresy_produkcyjne!L$3)</f>
        <v>1</v>
      </c>
      <c r="AU442" s="5" t="b">
        <f t="shared" si="76"/>
        <v>0</v>
      </c>
      <c r="AV442" s="5" t="b">
        <f t="shared" si="77"/>
        <v>1</v>
      </c>
      <c r="AW442" s="5" t="b">
        <f t="shared" si="78"/>
        <v>0</v>
      </c>
      <c r="AX442" s="5">
        <f>AJ442*zakresy_produkcyjne!B$4+AK442*zakresy_produkcyjne!C$4+AL442*zakresy_produkcyjne!D$4+AM442*zakresy_produkcyjne!E$4+AN442*zakresy_produkcyjne!F$4+AO442*zakresy_produkcyjne!G$4+AP442*zakresy_produkcyjne!H$4+AQ442*zakresy_produkcyjne!I$4+AR442*zakresy_produkcyjne!J$4+AS442*zakresy_produkcyjne!K$4+AT442*zakresy_produkcyjne!L$4</f>
        <v>62</v>
      </c>
      <c r="BQ442" s="5" t="e">
        <f>IF(T442&lt;&gt;"",POWER((#REF!*R442+#REF!)-T442,2))</f>
        <v>#REF!</v>
      </c>
    </row>
    <row r="443" spans="1:69" ht="14.1" customHeight="1" x14ac:dyDescent="0.2">
      <c r="A443" s="166">
        <v>3.45</v>
      </c>
      <c r="B443" s="166">
        <v>2.48</v>
      </c>
      <c r="C443" s="166">
        <f t="shared" si="85"/>
        <v>4.2810000000000006</v>
      </c>
      <c r="D443" s="166">
        <v>0.4</v>
      </c>
      <c r="E443" s="166">
        <v>0.05</v>
      </c>
      <c r="F443" s="166">
        <v>0</v>
      </c>
      <c r="G443" s="166">
        <v>1.5</v>
      </c>
      <c r="H443" s="166">
        <v>0.5</v>
      </c>
      <c r="I443" s="166">
        <v>1.2E-2</v>
      </c>
      <c r="J443" s="166">
        <v>1.2999999999999999E-2</v>
      </c>
      <c r="K443" s="166">
        <v>0</v>
      </c>
      <c r="L443" s="166">
        <v>0</v>
      </c>
      <c r="M443" s="166">
        <v>0</v>
      </c>
      <c r="N443" s="166">
        <v>0</v>
      </c>
      <c r="O443" s="166">
        <v>0</v>
      </c>
      <c r="P443" s="166">
        <v>927</v>
      </c>
      <c r="Q443" s="166">
        <v>120</v>
      </c>
      <c r="R443" s="166">
        <v>302</v>
      </c>
      <c r="S443" s="166">
        <v>120</v>
      </c>
      <c r="T443" s="166">
        <v>1404.9</v>
      </c>
      <c r="U443" s="166">
        <v>1161</v>
      </c>
      <c r="V443" s="166">
        <v>6.8</v>
      </c>
      <c r="W443" s="166">
        <v>337.6</v>
      </c>
      <c r="X443" s="166"/>
      <c r="Y443" s="166"/>
      <c r="Z443" s="167">
        <v>47</v>
      </c>
      <c r="AA443" s="166"/>
      <c r="AB443" s="166">
        <v>36.200000000000003</v>
      </c>
      <c r="AC443" s="166"/>
      <c r="AD443" s="166"/>
      <c r="AE443" s="166"/>
      <c r="AF443" s="166"/>
      <c r="AG443" s="5" t="b">
        <f t="shared" si="74"/>
        <v>0</v>
      </c>
      <c r="AH443" s="5">
        <v>25</v>
      </c>
      <c r="AI443" s="5">
        <f t="shared" si="88"/>
        <v>1</v>
      </c>
      <c r="AJ443" s="5" t="b">
        <f>AND(A443&gt;=zakresy_produkcyjne!B$2,A443&lt;=zakresy_produkcyjne!B$3)</f>
        <v>1</v>
      </c>
      <c r="AK443" s="5" t="b">
        <f>AND(B443&gt;=zakresy_produkcyjne!C$2,B443&lt;=zakresy_produkcyjne!C$3)</f>
        <v>1</v>
      </c>
      <c r="AL443" s="5" t="b">
        <f>AND(D443&gt;=zakresy_produkcyjne!D$2,D443&lt;=zakresy_produkcyjne!D$3)</f>
        <v>1</v>
      </c>
      <c r="AM443" s="5" t="b">
        <f>AND(E443&gt;=zakresy_produkcyjne!E$2,E443&lt;=zakresy_produkcyjne!E$3)</f>
        <v>1</v>
      </c>
      <c r="AN443" s="5" t="b">
        <f>AND(F443&gt;=zakresy_produkcyjne!F$2,F443&lt;=zakresy_produkcyjne!F$3)</f>
        <v>1</v>
      </c>
      <c r="AO443" s="5" t="b">
        <f>AND(G443&gt;=zakresy_produkcyjne!G$2,G443&lt;=zakresy_produkcyjne!G$3)</f>
        <v>1</v>
      </c>
      <c r="AP443" s="5" t="b">
        <f>AND(H443&gt;=zakresy_produkcyjne!H$2,H443&lt;=zakresy_produkcyjne!H$3)</f>
        <v>0</v>
      </c>
      <c r="AQ443" s="5" t="b">
        <f>AND(P443&gt;=zakresy_produkcyjne!I$2,P443&lt;=zakresy_produkcyjne!I$3)</f>
        <v>1</v>
      </c>
      <c r="AR443" s="5" t="b">
        <f>AND(Q443&gt;=zakresy_produkcyjne!J$2,Q443&lt;=zakresy_produkcyjne!J$3)</f>
        <v>1</v>
      </c>
      <c r="AS443" s="5" t="b">
        <f>AND(R443&gt;=zakresy_produkcyjne!K$2,R443&lt;=zakresy_produkcyjne!K$3)</f>
        <v>1</v>
      </c>
      <c r="AT443" s="5" t="b">
        <f>AND(S443&gt;=zakresy_produkcyjne!L$2,S443&lt;=zakresy_produkcyjne!L$3)</f>
        <v>1</v>
      </c>
      <c r="AU443" s="5" t="b">
        <f t="shared" si="76"/>
        <v>0</v>
      </c>
      <c r="AV443" s="5" t="b">
        <f t="shared" si="77"/>
        <v>1</v>
      </c>
      <c r="AW443" s="5" t="b">
        <f t="shared" si="78"/>
        <v>0</v>
      </c>
      <c r="AX443" s="5">
        <f>AJ443*zakresy_produkcyjne!B$4+AK443*zakresy_produkcyjne!C$4+AL443*zakresy_produkcyjne!D$4+AM443*zakresy_produkcyjne!E$4+AN443*zakresy_produkcyjne!F$4+AO443*zakresy_produkcyjne!G$4+AP443*zakresy_produkcyjne!H$4+AQ443*zakresy_produkcyjne!I$4+AR443*zakresy_produkcyjne!J$4+AS443*zakresy_produkcyjne!K$4+AT443*zakresy_produkcyjne!L$4</f>
        <v>62</v>
      </c>
      <c r="BQ443" s="5" t="e">
        <f>IF(T443&lt;&gt;"",POWER((#REF!*R443+#REF!)-T443,2))</f>
        <v>#REF!</v>
      </c>
    </row>
    <row r="444" spans="1:69" ht="14.1" customHeight="1" x14ac:dyDescent="0.2">
      <c r="A444" s="166">
        <v>3.45</v>
      </c>
      <c r="B444" s="166">
        <v>2.48</v>
      </c>
      <c r="C444" s="166">
        <f t="shared" si="85"/>
        <v>4.2810000000000006</v>
      </c>
      <c r="D444" s="166">
        <v>0.4</v>
      </c>
      <c r="E444" s="166">
        <v>0.05</v>
      </c>
      <c r="F444" s="166">
        <v>0</v>
      </c>
      <c r="G444" s="166">
        <v>1.5</v>
      </c>
      <c r="H444" s="166">
        <v>0.5</v>
      </c>
      <c r="I444" s="166">
        <v>1.2E-2</v>
      </c>
      <c r="J444" s="166">
        <v>1.2999999999999999E-2</v>
      </c>
      <c r="K444" s="166">
        <v>0</v>
      </c>
      <c r="L444" s="166">
        <v>0</v>
      </c>
      <c r="M444" s="166">
        <v>0</v>
      </c>
      <c r="N444" s="166">
        <v>0</v>
      </c>
      <c r="O444" s="166">
        <v>0</v>
      </c>
      <c r="P444" s="166">
        <v>927</v>
      </c>
      <c r="Q444" s="166">
        <v>120</v>
      </c>
      <c r="R444" s="166">
        <v>316</v>
      </c>
      <c r="S444" s="166">
        <v>120</v>
      </c>
      <c r="T444" s="166">
        <v>1366.6</v>
      </c>
      <c r="U444" s="166">
        <v>1099</v>
      </c>
      <c r="V444" s="166">
        <v>8.1</v>
      </c>
      <c r="W444" s="166">
        <v>330.6</v>
      </c>
      <c r="X444" s="166"/>
      <c r="Y444" s="166"/>
      <c r="Z444" s="167">
        <v>47</v>
      </c>
      <c r="AA444" s="166"/>
      <c r="AB444" s="166">
        <v>35.4</v>
      </c>
      <c r="AC444" s="166"/>
      <c r="AD444" s="166"/>
      <c r="AE444" s="166"/>
      <c r="AF444" s="166"/>
      <c r="AG444" s="5" t="b">
        <f t="shared" si="74"/>
        <v>0</v>
      </c>
      <c r="AH444" s="5">
        <v>25</v>
      </c>
      <c r="AI444" s="5">
        <f t="shared" si="88"/>
        <v>1</v>
      </c>
      <c r="AJ444" s="5" t="b">
        <f>AND(A444&gt;=zakresy_produkcyjne!B$2,A444&lt;=zakresy_produkcyjne!B$3)</f>
        <v>1</v>
      </c>
      <c r="AK444" s="5" t="b">
        <f>AND(B444&gt;=zakresy_produkcyjne!C$2,B444&lt;=zakresy_produkcyjne!C$3)</f>
        <v>1</v>
      </c>
      <c r="AL444" s="5" t="b">
        <f>AND(D444&gt;=zakresy_produkcyjne!D$2,D444&lt;=zakresy_produkcyjne!D$3)</f>
        <v>1</v>
      </c>
      <c r="AM444" s="5" t="b">
        <f>AND(E444&gt;=zakresy_produkcyjne!E$2,E444&lt;=zakresy_produkcyjne!E$3)</f>
        <v>1</v>
      </c>
      <c r="AN444" s="5" t="b">
        <f>AND(F444&gt;=zakresy_produkcyjne!F$2,F444&lt;=zakresy_produkcyjne!F$3)</f>
        <v>1</v>
      </c>
      <c r="AO444" s="5" t="b">
        <f>AND(G444&gt;=zakresy_produkcyjne!G$2,G444&lt;=zakresy_produkcyjne!G$3)</f>
        <v>1</v>
      </c>
      <c r="AP444" s="5" t="b">
        <f>AND(H444&gt;=zakresy_produkcyjne!H$2,H444&lt;=zakresy_produkcyjne!H$3)</f>
        <v>0</v>
      </c>
      <c r="AQ444" s="5" t="b">
        <f>AND(P444&gt;=zakresy_produkcyjne!I$2,P444&lt;=zakresy_produkcyjne!I$3)</f>
        <v>1</v>
      </c>
      <c r="AR444" s="5" t="b">
        <f>AND(Q444&gt;=zakresy_produkcyjne!J$2,Q444&lt;=zakresy_produkcyjne!J$3)</f>
        <v>1</v>
      </c>
      <c r="AS444" s="5" t="b">
        <f>AND(R444&gt;=zakresy_produkcyjne!K$2,R444&lt;=zakresy_produkcyjne!K$3)</f>
        <v>1</v>
      </c>
      <c r="AT444" s="5" t="b">
        <f>AND(S444&gt;=zakresy_produkcyjne!L$2,S444&lt;=zakresy_produkcyjne!L$3)</f>
        <v>1</v>
      </c>
      <c r="AU444" s="5" t="b">
        <f t="shared" si="76"/>
        <v>0</v>
      </c>
      <c r="AV444" s="5" t="b">
        <f t="shared" si="77"/>
        <v>1</v>
      </c>
      <c r="AW444" s="5" t="b">
        <f t="shared" si="78"/>
        <v>0</v>
      </c>
      <c r="AX444" s="5">
        <f>AJ444*zakresy_produkcyjne!B$4+AK444*zakresy_produkcyjne!C$4+AL444*zakresy_produkcyjne!D$4+AM444*zakresy_produkcyjne!E$4+AN444*zakresy_produkcyjne!F$4+AO444*zakresy_produkcyjne!G$4+AP444*zakresy_produkcyjne!H$4+AQ444*zakresy_produkcyjne!I$4+AR444*zakresy_produkcyjne!J$4+AS444*zakresy_produkcyjne!K$4+AT444*zakresy_produkcyjne!L$4</f>
        <v>62</v>
      </c>
      <c r="BQ444" s="5" t="e">
        <f>IF(T444&lt;&gt;"",POWER((#REF!*R444+#REF!)-T444,2))</f>
        <v>#REF!</v>
      </c>
    </row>
    <row r="445" spans="1:69" ht="14.1" customHeight="1" x14ac:dyDescent="0.2">
      <c r="A445" s="166">
        <v>3.45</v>
      </c>
      <c r="B445" s="166">
        <v>2.48</v>
      </c>
      <c r="C445" s="166">
        <f t="shared" si="85"/>
        <v>4.2810000000000006</v>
      </c>
      <c r="D445" s="166">
        <v>0.4</v>
      </c>
      <c r="E445" s="166">
        <v>0.05</v>
      </c>
      <c r="F445" s="166">
        <v>0</v>
      </c>
      <c r="G445" s="166">
        <v>1.5</v>
      </c>
      <c r="H445" s="166">
        <v>0.5</v>
      </c>
      <c r="I445" s="166">
        <v>1.2E-2</v>
      </c>
      <c r="J445" s="166">
        <v>1.2999999999999999E-2</v>
      </c>
      <c r="K445" s="166">
        <v>0</v>
      </c>
      <c r="L445" s="166">
        <v>0</v>
      </c>
      <c r="M445" s="166">
        <v>0</v>
      </c>
      <c r="N445" s="166">
        <v>0</v>
      </c>
      <c r="O445" s="166">
        <v>0</v>
      </c>
      <c r="P445" s="166">
        <v>927</v>
      </c>
      <c r="Q445" s="166">
        <v>120</v>
      </c>
      <c r="R445" s="166">
        <v>329</v>
      </c>
      <c r="S445" s="166">
        <v>120</v>
      </c>
      <c r="T445" s="166">
        <v>1230.3</v>
      </c>
      <c r="U445" s="166">
        <v>950</v>
      </c>
      <c r="V445" s="166">
        <v>11.1</v>
      </c>
      <c r="W445" s="166">
        <v>276.2</v>
      </c>
      <c r="X445" s="166"/>
      <c r="Y445" s="166"/>
      <c r="Z445" s="167">
        <v>47</v>
      </c>
      <c r="AA445" s="166"/>
      <c r="AB445" s="166">
        <v>28.6</v>
      </c>
      <c r="AC445" s="166"/>
      <c r="AD445" s="166"/>
      <c r="AE445" s="166"/>
      <c r="AF445" s="166"/>
      <c r="AG445" s="5" t="b">
        <f t="shared" si="74"/>
        <v>0</v>
      </c>
      <c r="AH445" s="5">
        <v>25</v>
      </c>
      <c r="AI445" s="5">
        <f t="shared" si="88"/>
        <v>1</v>
      </c>
      <c r="AJ445" s="5" t="b">
        <f>AND(A445&gt;=zakresy_produkcyjne!B$2,A445&lt;=zakresy_produkcyjne!B$3)</f>
        <v>1</v>
      </c>
      <c r="AK445" s="5" t="b">
        <f>AND(B445&gt;=zakresy_produkcyjne!C$2,B445&lt;=zakresy_produkcyjne!C$3)</f>
        <v>1</v>
      </c>
      <c r="AL445" s="5" t="b">
        <f>AND(D445&gt;=zakresy_produkcyjne!D$2,D445&lt;=zakresy_produkcyjne!D$3)</f>
        <v>1</v>
      </c>
      <c r="AM445" s="5" t="b">
        <f>AND(E445&gt;=zakresy_produkcyjne!E$2,E445&lt;=zakresy_produkcyjne!E$3)</f>
        <v>1</v>
      </c>
      <c r="AN445" s="5" t="b">
        <f>AND(F445&gt;=zakresy_produkcyjne!F$2,F445&lt;=zakresy_produkcyjne!F$3)</f>
        <v>1</v>
      </c>
      <c r="AO445" s="5" t="b">
        <f>AND(G445&gt;=zakresy_produkcyjne!G$2,G445&lt;=zakresy_produkcyjne!G$3)</f>
        <v>1</v>
      </c>
      <c r="AP445" s="5" t="b">
        <f>AND(H445&gt;=zakresy_produkcyjne!H$2,H445&lt;=zakresy_produkcyjne!H$3)</f>
        <v>0</v>
      </c>
      <c r="AQ445" s="5" t="b">
        <f>AND(P445&gt;=zakresy_produkcyjne!I$2,P445&lt;=zakresy_produkcyjne!I$3)</f>
        <v>1</v>
      </c>
      <c r="AR445" s="5" t="b">
        <f>AND(Q445&gt;=zakresy_produkcyjne!J$2,Q445&lt;=zakresy_produkcyjne!J$3)</f>
        <v>1</v>
      </c>
      <c r="AS445" s="5" t="b">
        <f>AND(R445&gt;=zakresy_produkcyjne!K$2,R445&lt;=zakresy_produkcyjne!K$3)</f>
        <v>1</v>
      </c>
      <c r="AT445" s="5" t="b">
        <f>AND(S445&gt;=zakresy_produkcyjne!L$2,S445&lt;=zakresy_produkcyjne!L$3)</f>
        <v>1</v>
      </c>
      <c r="AU445" s="5" t="b">
        <f t="shared" si="76"/>
        <v>0</v>
      </c>
      <c r="AV445" s="5" t="b">
        <f t="shared" si="77"/>
        <v>1</v>
      </c>
      <c r="AW445" s="5" t="b">
        <f t="shared" si="78"/>
        <v>0</v>
      </c>
      <c r="AX445" s="5">
        <f>AJ445*zakresy_produkcyjne!B$4+AK445*zakresy_produkcyjne!C$4+AL445*zakresy_produkcyjne!D$4+AM445*zakresy_produkcyjne!E$4+AN445*zakresy_produkcyjne!F$4+AO445*zakresy_produkcyjne!G$4+AP445*zakresy_produkcyjne!H$4+AQ445*zakresy_produkcyjne!I$4+AR445*zakresy_produkcyjne!J$4+AS445*zakresy_produkcyjne!K$4+AT445*zakresy_produkcyjne!L$4</f>
        <v>62</v>
      </c>
      <c r="BQ445" s="5" t="e">
        <f>IF(T445&lt;&gt;"",POWER((#REF!*R445+#REF!)-T445,2))</f>
        <v>#REF!</v>
      </c>
    </row>
    <row r="446" spans="1:69" ht="14.1" customHeight="1" x14ac:dyDescent="0.2">
      <c r="A446" s="166">
        <v>3.45</v>
      </c>
      <c r="B446" s="166">
        <v>2.48</v>
      </c>
      <c r="C446" s="166">
        <f t="shared" si="85"/>
        <v>4.2810000000000006</v>
      </c>
      <c r="D446" s="166">
        <v>0.4</v>
      </c>
      <c r="E446" s="166">
        <v>0.05</v>
      </c>
      <c r="F446" s="166">
        <v>0</v>
      </c>
      <c r="G446" s="166">
        <v>1.5</v>
      </c>
      <c r="H446" s="166">
        <v>0.5</v>
      </c>
      <c r="I446" s="166">
        <v>1.2E-2</v>
      </c>
      <c r="J446" s="166">
        <v>1.2999999999999999E-2</v>
      </c>
      <c r="K446" s="166">
        <v>0</v>
      </c>
      <c r="L446" s="166">
        <v>0</v>
      </c>
      <c r="M446" s="166">
        <v>0</v>
      </c>
      <c r="N446" s="166">
        <v>0</v>
      </c>
      <c r="O446" s="166">
        <v>0</v>
      </c>
      <c r="P446" s="166">
        <v>927</v>
      </c>
      <c r="Q446" s="166">
        <v>120</v>
      </c>
      <c r="R446" s="166">
        <v>343</v>
      </c>
      <c r="S446" s="166">
        <v>120</v>
      </c>
      <c r="T446" s="166">
        <v>1194.7</v>
      </c>
      <c r="U446" s="166">
        <v>911</v>
      </c>
      <c r="V446" s="166">
        <v>12.7</v>
      </c>
      <c r="W446" s="166">
        <v>279.7</v>
      </c>
      <c r="X446" s="166"/>
      <c r="Y446" s="166"/>
      <c r="Z446" s="167">
        <v>47</v>
      </c>
      <c r="AA446" s="166"/>
      <c r="AB446" s="166">
        <v>29.1</v>
      </c>
      <c r="AC446" s="166"/>
      <c r="AD446" s="166"/>
      <c r="AE446" s="166"/>
      <c r="AF446" s="166"/>
      <c r="AG446" s="5" t="b">
        <f t="shared" si="74"/>
        <v>0</v>
      </c>
      <c r="AH446" s="5">
        <v>25</v>
      </c>
      <c r="AI446" s="5">
        <f t="shared" si="88"/>
        <v>1</v>
      </c>
      <c r="AJ446" s="5" t="b">
        <f>AND(A446&gt;=zakresy_produkcyjne!B$2,A446&lt;=zakresy_produkcyjne!B$3)</f>
        <v>1</v>
      </c>
      <c r="AK446" s="5" t="b">
        <f>AND(B446&gt;=zakresy_produkcyjne!C$2,B446&lt;=zakresy_produkcyjne!C$3)</f>
        <v>1</v>
      </c>
      <c r="AL446" s="5" t="b">
        <f>AND(D446&gt;=zakresy_produkcyjne!D$2,D446&lt;=zakresy_produkcyjne!D$3)</f>
        <v>1</v>
      </c>
      <c r="AM446" s="5" t="b">
        <f>AND(E446&gt;=zakresy_produkcyjne!E$2,E446&lt;=zakresy_produkcyjne!E$3)</f>
        <v>1</v>
      </c>
      <c r="AN446" s="5" t="b">
        <f>AND(F446&gt;=zakresy_produkcyjne!F$2,F446&lt;=zakresy_produkcyjne!F$3)</f>
        <v>1</v>
      </c>
      <c r="AO446" s="5" t="b">
        <f>AND(G446&gt;=zakresy_produkcyjne!G$2,G446&lt;=zakresy_produkcyjne!G$3)</f>
        <v>1</v>
      </c>
      <c r="AP446" s="5" t="b">
        <f>AND(H446&gt;=zakresy_produkcyjne!H$2,H446&lt;=zakresy_produkcyjne!H$3)</f>
        <v>0</v>
      </c>
      <c r="AQ446" s="5" t="b">
        <f>AND(P446&gt;=zakresy_produkcyjne!I$2,P446&lt;=zakresy_produkcyjne!I$3)</f>
        <v>1</v>
      </c>
      <c r="AR446" s="5" t="b">
        <f>AND(Q446&gt;=zakresy_produkcyjne!J$2,Q446&lt;=zakresy_produkcyjne!J$3)</f>
        <v>1</v>
      </c>
      <c r="AS446" s="5" t="b">
        <f>AND(R446&gt;=zakresy_produkcyjne!K$2,R446&lt;=zakresy_produkcyjne!K$3)</f>
        <v>1</v>
      </c>
      <c r="AT446" s="5" t="b">
        <f>AND(S446&gt;=zakresy_produkcyjne!L$2,S446&lt;=zakresy_produkcyjne!L$3)</f>
        <v>1</v>
      </c>
      <c r="AU446" s="5" t="b">
        <f t="shared" si="76"/>
        <v>0</v>
      </c>
      <c r="AV446" s="5" t="b">
        <f t="shared" si="77"/>
        <v>1</v>
      </c>
      <c r="AW446" s="5" t="b">
        <f t="shared" si="78"/>
        <v>0</v>
      </c>
      <c r="AX446" s="5">
        <f>AJ446*zakresy_produkcyjne!B$4+AK446*zakresy_produkcyjne!C$4+AL446*zakresy_produkcyjne!D$4+AM446*zakresy_produkcyjne!E$4+AN446*zakresy_produkcyjne!F$4+AO446*zakresy_produkcyjne!G$4+AP446*zakresy_produkcyjne!H$4+AQ446*zakresy_produkcyjne!I$4+AR446*zakresy_produkcyjne!J$4+AS446*zakresy_produkcyjne!K$4+AT446*zakresy_produkcyjne!L$4</f>
        <v>62</v>
      </c>
      <c r="BQ446" s="5" t="e">
        <f>IF(T446&lt;&gt;"",POWER((#REF!*R446+#REF!)-T446,2))</f>
        <v>#REF!</v>
      </c>
    </row>
    <row r="447" spans="1:69" ht="14.1" customHeight="1" x14ac:dyDescent="0.2">
      <c r="A447" s="166">
        <v>3.45</v>
      </c>
      <c r="B447" s="166">
        <v>2.48</v>
      </c>
      <c r="C447" s="166">
        <f t="shared" si="85"/>
        <v>4.2810000000000006</v>
      </c>
      <c r="D447" s="166">
        <v>0.4</v>
      </c>
      <c r="E447" s="166">
        <v>0.05</v>
      </c>
      <c r="F447" s="166">
        <v>0</v>
      </c>
      <c r="G447" s="166">
        <v>1.5</v>
      </c>
      <c r="H447" s="166">
        <v>0.5</v>
      </c>
      <c r="I447" s="166">
        <v>1.2E-2</v>
      </c>
      <c r="J447" s="166">
        <v>1.2999999999999999E-2</v>
      </c>
      <c r="K447" s="166">
        <v>0</v>
      </c>
      <c r="L447" s="166">
        <v>0</v>
      </c>
      <c r="M447" s="166">
        <v>0</v>
      </c>
      <c r="N447" s="166">
        <v>0</v>
      </c>
      <c r="O447" s="166">
        <v>0</v>
      </c>
      <c r="P447" s="166">
        <v>927</v>
      </c>
      <c r="Q447" s="166">
        <v>120</v>
      </c>
      <c r="R447" s="166">
        <v>357</v>
      </c>
      <c r="S447" s="166">
        <v>120</v>
      </c>
      <c r="T447" s="166">
        <v>1053.9000000000001</v>
      </c>
      <c r="U447" s="166">
        <v>794</v>
      </c>
      <c r="V447" s="166">
        <v>14.4</v>
      </c>
      <c r="W447" s="166">
        <v>261.89999999999998</v>
      </c>
      <c r="X447" s="166"/>
      <c r="Y447" s="166"/>
      <c r="Z447" s="167">
        <v>47</v>
      </c>
      <c r="AA447" s="166"/>
      <c r="AB447" s="166">
        <v>26.7</v>
      </c>
      <c r="AC447" s="166"/>
      <c r="AD447" s="166"/>
      <c r="AE447" s="166"/>
      <c r="AF447" s="166"/>
      <c r="AG447" s="5" t="b">
        <f t="shared" si="74"/>
        <v>0</v>
      </c>
      <c r="AH447" s="5">
        <v>25</v>
      </c>
      <c r="AI447" s="5">
        <f t="shared" si="88"/>
        <v>1</v>
      </c>
      <c r="AJ447" s="5" t="b">
        <f>AND(A447&gt;=zakresy_produkcyjne!B$2,A447&lt;=zakresy_produkcyjne!B$3)</f>
        <v>1</v>
      </c>
      <c r="AK447" s="5" t="b">
        <f>AND(B447&gt;=zakresy_produkcyjne!C$2,B447&lt;=zakresy_produkcyjne!C$3)</f>
        <v>1</v>
      </c>
      <c r="AL447" s="5" t="b">
        <f>AND(D447&gt;=zakresy_produkcyjne!D$2,D447&lt;=zakresy_produkcyjne!D$3)</f>
        <v>1</v>
      </c>
      <c r="AM447" s="5" t="b">
        <f>AND(E447&gt;=zakresy_produkcyjne!E$2,E447&lt;=zakresy_produkcyjne!E$3)</f>
        <v>1</v>
      </c>
      <c r="AN447" s="5" t="b">
        <f>AND(F447&gt;=zakresy_produkcyjne!F$2,F447&lt;=zakresy_produkcyjne!F$3)</f>
        <v>1</v>
      </c>
      <c r="AO447" s="5" t="b">
        <f>AND(G447&gt;=zakresy_produkcyjne!G$2,G447&lt;=zakresy_produkcyjne!G$3)</f>
        <v>1</v>
      </c>
      <c r="AP447" s="5" t="b">
        <f>AND(H447&gt;=zakresy_produkcyjne!H$2,H447&lt;=zakresy_produkcyjne!H$3)</f>
        <v>0</v>
      </c>
      <c r="AQ447" s="5" t="b">
        <f>AND(P447&gt;=zakresy_produkcyjne!I$2,P447&lt;=zakresy_produkcyjne!I$3)</f>
        <v>1</v>
      </c>
      <c r="AR447" s="5" t="b">
        <f>AND(Q447&gt;=zakresy_produkcyjne!J$2,Q447&lt;=zakresy_produkcyjne!J$3)</f>
        <v>1</v>
      </c>
      <c r="AS447" s="5" t="b">
        <f>AND(R447&gt;=zakresy_produkcyjne!K$2,R447&lt;=zakresy_produkcyjne!K$3)</f>
        <v>1</v>
      </c>
      <c r="AT447" s="5" t="b">
        <f>AND(S447&gt;=zakresy_produkcyjne!L$2,S447&lt;=zakresy_produkcyjne!L$3)</f>
        <v>1</v>
      </c>
      <c r="AU447" s="5" t="b">
        <f t="shared" si="76"/>
        <v>0</v>
      </c>
      <c r="AV447" s="5" t="b">
        <f t="shared" si="77"/>
        <v>1</v>
      </c>
      <c r="AW447" s="5" t="b">
        <f t="shared" si="78"/>
        <v>0</v>
      </c>
      <c r="AX447" s="5">
        <f>AJ447*zakresy_produkcyjne!B$4+AK447*zakresy_produkcyjne!C$4+AL447*zakresy_produkcyjne!D$4+AM447*zakresy_produkcyjne!E$4+AN447*zakresy_produkcyjne!F$4+AO447*zakresy_produkcyjne!G$4+AP447*zakresy_produkcyjne!H$4+AQ447*zakresy_produkcyjne!I$4+AR447*zakresy_produkcyjne!J$4+AS447*zakresy_produkcyjne!K$4+AT447*zakresy_produkcyjne!L$4</f>
        <v>62</v>
      </c>
      <c r="BQ447" s="5" t="e">
        <f>IF(T447&lt;&gt;"",POWER((#REF!*R447+#REF!)-T447,2))</f>
        <v>#REF!</v>
      </c>
    </row>
    <row r="448" spans="1:69" ht="14.1" customHeight="1" x14ac:dyDescent="0.2">
      <c r="A448" s="166">
        <v>3.45</v>
      </c>
      <c r="B448" s="166">
        <v>2.48</v>
      </c>
      <c r="C448" s="166">
        <f t="shared" si="85"/>
        <v>4.2810000000000006</v>
      </c>
      <c r="D448" s="166">
        <v>0.4</v>
      </c>
      <c r="E448" s="166">
        <v>0.05</v>
      </c>
      <c r="F448" s="166">
        <v>0</v>
      </c>
      <c r="G448" s="166">
        <v>1.5</v>
      </c>
      <c r="H448" s="166">
        <v>0.5</v>
      </c>
      <c r="I448" s="166">
        <v>1.2E-2</v>
      </c>
      <c r="J448" s="166">
        <v>1.2999999999999999E-2</v>
      </c>
      <c r="K448" s="166">
        <v>0</v>
      </c>
      <c r="L448" s="166">
        <v>0</v>
      </c>
      <c r="M448" s="166">
        <v>0</v>
      </c>
      <c r="N448" s="166">
        <v>0</v>
      </c>
      <c r="O448" s="166">
        <v>0</v>
      </c>
      <c r="P448" s="166">
        <v>927</v>
      </c>
      <c r="Q448" s="166">
        <v>120</v>
      </c>
      <c r="R448" s="166">
        <v>371</v>
      </c>
      <c r="S448" s="166">
        <v>120</v>
      </c>
      <c r="T448" s="166">
        <v>1034.4000000000001</v>
      </c>
      <c r="U448" s="166">
        <v>731</v>
      </c>
      <c r="V448" s="166">
        <v>15.5</v>
      </c>
      <c r="W448" s="166">
        <v>260.5</v>
      </c>
      <c r="X448" s="166"/>
      <c r="Y448" s="166"/>
      <c r="Z448" s="167">
        <v>47</v>
      </c>
      <c r="AA448" s="166"/>
      <c r="AB448" s="166">
        <v>26.5</v>
      </c>
      <c r="AC448" s="166"/>
      <c r="AD448" s="166"/>
      <c r="AE448" s="166"/>
      <c r="AF448" s="166"/>
      <c r="AG448" s="5" t="b">
        <f t="shared" si="74"/>
        <v>0</v>
      </c>
      <c r="AH448" s="5">
        <v>25</v>
      </c>
      <c r="AI448" s="5">
        <f t="shared" si="88"/>
        <v>1</v>
      </c>
      <c r="AJ448" s="5" t="b">
        <f>AND(A448&gt;=zakresy_produkcyjne!B$2,A448&lt;=zakresy_produkcyjne!B$3)</f>
        <v>1</v>
      </c>
      <c r="AK448" s="5" t="b">
        <f>AND(B448&gt;=zakresy_produkcyjne!C$2,B448&lt;=zakresy_produkcyjne!C$3)</f>
        <v>1</v>
      </c>
      <c r="AL448" s="5" t="b">
        <f>AND(D448&gt;=zakresy_produkcyjne!D$2,D448&lt;=zakresy_produkcyjne!D$3)</f>
        <v>1</v>
      </c>
      <c r="AM448" s="5" t="b">
        <f>AND(E448&gt;=zakresy_produkcyjne!E$2,E448&lt;=zakresy_produkcyjne!E$3)</f>
        <v>1</v>
      </c>
      <c r="AN448" s="5" t="b">
        <f>AND(F448&gt;=zakresy_produkcyjne!F$2,F448&lt;=zakresy_produkcyjne!F$3)</f>
        <v>1</v>
      </c>
      <c r="AO448" s="5" t="b">
        <f>AND(G448&gt;=zakresy_produkcyjne!G$2,G448&lt;=zakresy_produkcyjne!G$3)</f>
        <v>1</v>
      </c>
      <c r="AP448" s="5" t="b">
        <f>AND(H448&gt;=zakresy_produkcyjne!H$2,H448&lt;=zakresy_produkcyjne!H$3)</f>
        <v>0</v>
      </c>
      <c r="AQ448" s="5" t="b">
        <f>AND(P448&gt;=zakresy_produkcyjne!I$2,P448&lt;=zakresy_produkcyjne!I$3)</f>
        <v>1</v>
      </c>
      <c r="AR448" s="5" t="b">
        <f>AND(Q448&gt;=zakresy_produkcyjne!J$2,Q448&lt;=zakresy_produkcyjne!J$3)</f>
        <v>1</v>
      </c>
      <c r="AS448" s="5" t="b">
        <f>AND(R448&gt;=zakresy_produkcyjne!K$2,R448&lt;=zakresy_produkcyjne!K$3)</f>
        <v>1</v>
      </c>
      <c r="AT448" s="5" t="b">
        <f>AND(S448&gt;=zakresy_produkcyjne!L$2,S448&lt;=zakresy_produkcyjne!L$3)</f>
        <v>1</v>
      </c>
      <c r="AU448" s="5" t="b">
        <f t="shared" si="76"/>
        <v>0</v>
      </c>
      <c r="AV448" s="5" t="b">
        <f t="shared" si="77"/>
        <v>1</v>
      </c>
      <c r="AW448" s="5" t="b">
        <f t="shared" si="78"/>
        <v>0</v>
      </c>
      <c r="AX448" s="5">
        <f>AJ448*zakresy_produkcyjne!B$4+AK448*zakresy_produkcyjne!C$4+AL448*zakresy_produkcyjne!D$4+AM448*zakresy_produkcyjne!E$4+AN448*zakresy_produkcyjne!F$4+AO448*zakresy_produkcyjne!G$4+AP448*zakresy_produkcyjne!H$4+AQ448*zakresy_produkcyjne!I$4+AR448*zakresy_produkcyjne!J$4+AS448*zakresy_produkcyjne!K$4+AT448*zakresy_produkcyjne!L$4</f>
        <v>62</v>
      </c>
      <c r="BQ448" s="5" t="e">
        <f>IF(T448&lt;&gt;"",POWER((#REF!*R448+#REF!)-T448,2))</f>
        <v>#REF!</v>
      </c>
    </row>
    <row r="449" spans="1:69" ht="14.1" customHeight="1" x14ac:dyDescent="0.2">
      <c r="A449" s="166">
        <v>3.45</v>
      </c>
      <c r="B449" s="166">
        <v>2.48</v>
      </c>
      <c r="C449" s="166">
        <f t="shared" si="85"/>
        <v>4.2810000000000006</v>
      </c>
      <c r="D449" s="166">
        <v>0.4</v>
      </c>
      <c r="E449" s="166">
        <v>0.05</v>
      </c>
      <c r="F449" s="166">
        <v>0</v>
      </c>
      <c r="G449" s="166">
        <v>1.5</v>
      </c>
      <c r="H449" s="166">
        <v>0.5</v>
      </c>
      <c r="I449" s="166">
        <v>1.2E-2</v>
      </c>
      <c r="J449" s="166">
        <v>1.2999999999999999E-2</v>
      </c>
      <c r="K449" s="166">
        <v>0</v>
      </c>
      <c r="L449" s="166">
        <v>0</v>
      </c>
      <c r="M449" s="166">
        <v>0</v>
      </c>
      <c r="N449" s="166">
        <v>0</v>
      </c>
      <c r="O449" s="166">
        <v>0</v>
      </c>
      <c r="P449" s="166">
        <v>927</v>
      </c>
      <c r="Q449" s="166">
        <v>120</v>
      </c>
      <c r="R449" s="166">
        <v>385</v>
      </c>
      <c r="S449" s="166">
        <v>120</v>
      </c>
      <c r="T449" s="166">
        <v>1080.3</v>
      </c>
      <c r="U449" s="166">
        <v>647</v>
      </c>
      <c r="V449" s="166">
        <v>19.899999999999999</v>
      </c>
      <c r="W449" s="166">
        <v>238.6</v>
      </c>
      <c r="X449" s="166"/>
      <c r="Y449" s="166"/>
      <c r="Z449" s="167">
        <v>47</v>
      </c>
      <c r="AA449" s="166"/>
      <c r="AB449" s="166">
        <v>22.8</v>
      </c>
      <c r="AC449" s="166"/>
      <c r="AD449" s="166"/>
      <c r="AE449" s="166"/>
      <c r="AF449" s="166"/>
      <c r="AG449" s="5" t="b">
        <f t="shared" si="74"/>
        <v>0</v>
      </c>
      <c r="AH449" s="5">
        <v>25</v>
      </c>
      <c r="AI449" s="5">
        <f t="shared" si="88"/>
        <v>1</v>
      </c>
      <c r="AJ449" s="5" t="b">
        <f>AND(A449&gt;=zakresy_produkcyjne!B$2,A449&lt;=zakresy_produkcyjne!B$3)</f>
        <v>1</v>
      </c>
      <c r="AK449" s="5" t="b">
        <f>AND(B449&gt;=zakresy_produkcyjne!C$2,B449&lt;=zakresy_produkcyjne!C$3)</f>
        <v>1</v>
      </c>
      <c r="AL449" s="5" t="b">
        <f>AND(D449&gt;=zakresy_produkcyjne!D$2,D449&lt;=zakresy_produkcyjne!D$3)</f>
        <v>1</v>
      </c>
      <c r="AM449" s="5" t="b">
        <f>AND(E449&gt;=zakresy_produkcyjne!E$2,E449&lt;=zakresy_produkcyjne!E$3)</f>
        <v>1</v>
      </c>
      <c r="AN449" s="5" t="b">
        <f>AND(F449&gt;=zakresy_produkcyjne!F$2,F449&lt;=zakresy_produkcyjne!F$3)</f>
        <v>1</v>
      </c>
      <c r="AO449" s="5" t="b">
        <f>AND(G449&gt;=zakresy_produkcyjne!G$2,G449&lt;=zakresy_produkcyjne!G$3)</f>
        <v>1</v>
      </c>
      <c r="AP449" s="5" t="b">
        <f>AND(H449&gt;=zakresy_produkcyjne!H$2,H449&lt;=zakresy_produkcyjne!H$3)</f>
        <v>0</v>
      </c>
      <c r="AQ449" s="5" t="b">
        <f>AND(P449&gt;=zakresy_produkcyjne!I$2,P449&lt;=zakresy_produkcyjne!I$3)</f>
        <v>1</v>
      </c>
      <c r="AR449" s="5" t="b">
        <f>AND(Q449&gt;=zakresy_produkcyjne!J$2,Q449&lt;=zakresy_produkcyjne!J$3)</f>
        <v>1</v>
      </c>
      <c r="AS449" s="5" t="b">
        <f>AND(R449&gt;=zakresy_produkcyjne!K$2,R449&lt;=zakresy_produkcyjne!K$3)</f>
        <v>1</v>
      </c>
      <c r="AT449" s="5" t="b">
        <f>AND(S449&gt;=zakresy_produkcyjne!L$2,S449&lt;=zakresy_produkcyjne!L$3)</f>
        <v>1</v>
      </c>
      <c r="AU449" s="5" t="b">
        <f t="shared" si="76"/>
        <v>0</v>
      </c>
      <c r="AV449" s="5" t="b">
        <f t="shared" si="77"/>
        <v>1</v>
      </c>
      <c r="AW449" s="5" t="b">
        <f t="shared" si="78"/>
        <v>0</v>
      </c>
      <c r="AX449" s="5">
        <f>AJ449*zakresy_produkcyjne!B$4+AK449*zakresy_produkcyjne!C$4+AL449*zakresy_produkcyjne!D$4+AM449*zakresy_produkcyjne!E$4+AN449*zakresy_produkcyjne!F$4+AO449*zakresy_produkcyjne!G$4+AP449*zakresy_produkcyjne!H$4+AQ449*zakresy_produkcyjne!I$4+AR449*zakresy_produkcyjne!J$4+AS449*zakresy_produkcyjne!K$4+AT449*zakresy_produkcyjne!L$4</f>
        <v>62</v>
      </c>
      <c r="BQ449" s="5" t="e">
        <f>IF(T449&lt;&gt;"",POWER((#REF!*R449+#REF!)-T449,2))</f>
        <v>#REF!</v>
      </c>
    </row>
    <row r="450" spans="1:69" ht="14.1" customHeight="1" x14ac:dyDescent="0.2">
      <c r="A450" s="166">
        <v>3.45</v>
      </c>
      <c r="B450" s="166">
        <v>2.48</v>
      </c>
      <c r="C450" s="166">
        <f t="shared" si="85"/>
        <v>4.2810000000000006</v>
      </c>
      <c r="D450" s="166">
        <v>0.4</v>
      </c>
      <c r="E450" s="166">
        <v>0.05</v>
      </c>
      <c r="F450" s="166">
        <v>0</v>
      </c>
      <c r="G450" s="166">
        <v>1.5</v>
      </c>
      <c r="H450" s="166">
        <v>0.5</v>
      </c>
      <c r="I450" s="166">
        <v>1.2E-2</v>
      </c>
      <c r="J450" s="166">
        <v>1.2999999999999999E-2</v>
      </c>
      <c r="K450" s="166">
        <v>0</v>
      </c>
      <c r="L450" s="166">
        <v>0</v>
      </c>
      <c r="M450" s="166">
        <v>0</v>
      </c>
      <c r="N450" s="166">
        <v>0</v>
      </c>
      <c r="O450" s="166">
        <v>0</v>
      </c>
      <c r="P450" s="166">
        <v>927</v>
      </c>
      <c r="Q450" s="166">
        <v>120</v>
      </c>
      <c r="R450" s="166">
        <v>399</v>
      </c>
      <c r="S450" s="166">
        <v>120</v>
      </c>
      <c r="T450" s="166">
        <v>1015.4</v>
      </c>
      <c r="U450" s="166">
        <v>592</v>
      </c>
      <c r="V450" s="166">
        <v>15</v>
      </c>
      <c r="W450" s="166">
        <v>229.2</v>
      </c>
      <c r="X450" s="166"/>
      <c r="Y450" s="166"/>
      <c r="Z450" s="167">
        <v>47</v>
      </c>
      <c r="AA450" s="166"/>
      <c r="AB450" s="166">
        <v>21.2</v>
      </c>
      <c r="AC450" s="166"/>
      <c r="AD450" s="166"/>
      <c r="AE450" s="166"/>
      <c r="AF450" s="166"/>
      <c r="AG450" s="5" t="b">
        <f t="shared" si="74"/>
        <v>0</v>
      </c>
      <c r="AH450" s="5">
        <v>25</v>
      </c>
      <c r="AI450" s="5">
        <f t="shared" si="88"/>
        <v>1</v>
      </c>
      <c r="AJ450" s="5" t="b">
        <f>AND(A450&gt;=zakresy_produkcyjne!B$2,A450&lt;=zakresy_produkcyjne!B$3)</f>
        <v>1</v>
      </c>
      <c r="AK450" s="5" t="b">
        <f>AND(B450&gt;=zakresy_produkcyjne!C$2,B450&lt;=zakresy_produkcyjne!C$3)</f>
        <v>1</v>
      </c>
      <c r="AL450" s="5" t="b">
        <f>AND(D450&gt;=zakresy_produkcyjne!D$2,D450&lt;=zakresy_produkcyjne!D$3)</f>
        <v>1</v>
      </c>
      <c r="AM450" s="5" t="b">
        <f>AND(E450&gt;=zakresy_produkcyjne!E$2,E450&lt;=zakresy_produkcyjne!E$3)</f>
        <v>1</v>
      </c>
      <c r="AN450" s="5" t="b">
        <f>AND(F450&gt;=zakresy_produkcyjne!F$2,F450&lt;=zakresy_produkcyjne!F$3)</f>
        <v>1</v>
      </c>
      <c r="AO450" s="5" t="b">
        <f>AND(G450&gt;=zakresy_produkcyjne!G$2,G450&lt;=zakresy_produkcyjne!G$3)</f>
        <v>1</v>
      </c>
      <c r="AP450" s="5" t="b">
        <f>AND(H450&gt;=zakresy_produkcyjne!H$2,H450&lt;=zakresy_produkcyjne!H$3)</f>
        <v>0</v>
      </c>
      <c r="AQ450" s="5" t="b">
        <f>AND(P450&gt;=zakresy_produkcyjne!I$2,P450&lt;=zakresy_produkcyjne!I$3)</f>
        <v>1</v>
      </c>
      <c r="AR450" s="5" t="b">
        <f>AND(Q450&gt;=zakresy_produkcyjne!J$2,Q450&lt;=zakresy_produkcyjne!J$3)</f>
        <v>1</v>
      </c>
      <c r="AS450" s="5" t="b">
        <f>AND(R450&gt;=zakresy_produkcyjne!K$2,R450&lt;=zakresy_produkcyjne!K$3)</f>
        <v>1</v>
      </c>
      <c r="AT450" s="5" t="b">
        <f>AND(S450&gt;=zakresy_produkcyjne!L$2,S450&lt;=zakresy_produkcyjne!L$3)</f>
        <v>1</v>
      </c>
      <c r="AU450" s="5" t="b">
        <f t="shared" si="76"/>
        <v>0</v>
      </c>
      <c r="AV450" s="5" t="b">
        <f t="shared" si="77"/>
        <v>1</v>
      </c>
      <c r="AW450" s="5" t="b">
        <f t="shared" si="78"/>
        <v>0</v>
      </c>
      <c r="AX450" s="5">
        <f>AJ450*zakresy_produkcyjne!B$4+AK450*zakresy_produkcyjne!C$4+AL450*zakresy_produkcyjne!D$4+AM450*zakresy_produkcyjne!E$4+AN450*zakresy_produkcyjne!F$4+AO450*zakresy_produkcyjne!G$4+AP450*zakresy_produkcyjne!H$4+AQ450*zakresy_produkcyjne!I$4+AR450*zakresy_produkcyjne!J$4+AS450*zakresy_produkcyjne!K$4+AT450*zakresy_produkcyjne!L$4</f>
        <v>62</v>
      </c>
      <c r="BQ450" s="5" t="e">
        <f>IF(T450&lt;&gt;"",POWER((#REF!*R450+#REF!)-T450,2))</f>
        <v>#REF!</v>
      </c>
    </row>
    <row r="451" spans="1:69" ht="14.1" customHeight="1" x14ac:dyDescent="0.2">
      <c r="A451" s="159">
        <v>3.79</v>
      </c>
      <c r="B451" s="159">
        <v>2.58</v>
      </c>
      <c r="C451" s="159">
        <f t="shared" si="85"/>
        <v>4.6556666666666668</v>
      </c>
      <c r="D451" s="159">
        <v>0.25</v>
      </c>
      <c r="E451" s="159">
        <v>5.5E-2</v>
      </c>
      <c r="F451" s="159">
        <v>7.0000000000000007E-2</v>
      </c>
      <c r="G451" s="159">
        <v>0</v>
      </c>
      <c r="H451" s="159">
        <v>0.01</v>
      </c>
      <c r="I451" s="159">
        <v>1.2E-2</v>
      </c>
      <c r="J451" s="159">
        <v>1.7000000000000001E-2</v>
      </c>
      <c r="K451" s="159">
        <v>0</v>
      </c>
      <c r="L451" s="159">
        <v>0.01</v>
      </c>
      <c r="M451" s="159">
        <v>0</v>
      </c>
      <c r="N451" s="159">
        <v>0</v>
      </c>
      <c r="O451" s="159">
        <v>0</v>
      </c>
      <c r="P451" s="159">
        <v>897</v>
      </c>
      <c r="Q451" s="159">
        <v>60</v>
      </c>
      <c r="R451" s="159">
        <v>297</v>
      </c>
      <c r="S451" s="159">
        <v>60</v>
      </c>
      <c r="T451" s="159">
        <v>1500</v>
      </c>
      <c r="U451" s="159">
        <v>1140</v>
      </c>
      <c r="V451" s="159">
        <v>5.2</v>
      </c>
      <c r="W451" s="159">
        <v>336</v>
      </c>
      <c r="X451" s="159"/>
      <c r="Y451" s="159">
        <v>8.9</v>
      </c>
      <c r="Z451" s="168">
        <v>48</v>
      </c>
      <c r="AA451" s="159"/>
      <c r="AB451" s="159">
        <v>36</v>
      </c>
      <c r="AC451" s="159"/>
      <c r="AD451" s="159"/>
      <c r="AE451" s="159"/>
      <c r="AF451" s="159"/>
      <c r="AG451" s="5" t="b">
        <f t="shared" ref="AG451:AG514" si="89">NOT(OR(ISBLANK(T451),ISBLANK(U451),ISBLANK(V451),ISBLANK(W451),AND(ISBLANK(X451),ISBLANK(Y451))))</f>
        <v>1</v>
      </c>
      <c r="AH451" s="5">
        <v>25</v>
      </c>
      <c r="AI451" s="5">
        <f t="shared" si="88"/>
        <v>1</v>
      </c>
      <c r="AJ451" s="5" t="b">
        <f>AND(A451&gt;=zakresy_produkcyjne!B$2,A451&lt;=zakresy_produkcyjne!B$3)</f>
        <v>0</v>
      </c>
      <c r="AK451" s="5" t="b">
        <f>AND(B451&gt;=zakresy_produkcyjne!C$2,B451&lt;=zakresy_produkcyjne!C$3)</f>
        <v>1</v>
      </c>
      <c r="AL451" s="5" t="b">
        <f>AND(D451&gt;=zakresy_produkcyjne!D$2,D451&lt;=zakresy_produkcyjne!D$3)</f>
        <v>1</v>
      </c>
      <c r="AM451" s="5" t="b">
        <f>AND(E451&gt;=zakresy_produkcyjne!E$2,E451&lt;=zakresy_produkcyjne!E$3)</f>
        <v>1</v>
      </c>
      <c r="AN451" s="5" t="b">
        <f>AND(F451&gt;=zakresy_produkcyjne!F$2,F451&lt;=zakresy_produkcyjne!F$3)</f>
        <v>1</v>
      </c>
      <c r="AO451" s="5" t="b">
        <f>AND(G451&gt;=zakresy_produkcyjne!G$2,G451&lt;=zakresy_produkcyjne!G$3)</f>
        <v>1</v>
      </c>
      <c r="AP451" s="5" t="b">
        <f>AND(H451&gt;=zakresy_produkcyjne!H$2,H451&lt;=zakresy_produkcyjne!H$3)</f>
        <v>1</v>
      </c>
      <c r="AQ451" s="5" t="b">
        <f>AND(P451&gt;=zakresy_produkcyjne!I$2,P451&lt;=zakresy_produkcyjne!I$3)</f>
        <v>1</v>
      </c>
      <c r="AR451" s="5" t="b">
        <f>AND(Q451&gt;=zakresy_produkcyjne!J$2,Q451&lt;=zakresy_produkcyjne!J$3)</f>
        <v>1</v>
      </c>
      <c r="AS451" s="5" t="b">
        <f>AND(R451&gt;=zakresy_produkcyjne!K$2,R451&lt;=zakresy_produkcyjne!K$3)</f>
        <v>1</v>
      </c>
      <c r="AT451" s="5" t="b">
        <f>AND(S451&gt;=zakresy_produkcyjne!L$2,S451&lt;=zakresy_produkcyjne!L$3)</f>
        <v>1</v>
      </c>
      <c r="AU451" s="5" t="b">
        <f t="shared" ref="AU451:AU514" si="90">AND(AJ451:AP451)</f>
        <v>0</v>
      </c>
      <c r="AV451" s="5" t="b">
        <f t="shared" ref="AV451:AV514" si="91">AND(AQ451:AT451)</f>
        <v>1</v>
      </c>
      <c r="AW451" s="5" t="b">
        <f t="shared" ref="AW451:AW514" si="92">AND(AU451:AV451)</f>
        <v>0</v>
      </c>
      <c r="AX451" s="5">
        <f>AJ451*zakresy_produkcyjne!B$4+AK451*zakresy_produkcyjne!C$4+AL451*zakresy_produkcyjne!D$4+AM451*zakresy_produkcyjne!E$4+AN451*zakresy_produkcyjne!F$4+AO451*zakresy_produkcyjne!G$4+AP451*zakresy_produkcyjne!H$4+AQ451*zakresy_produkcyjne!I$4+AR451*zakresy_produkcyjne!J$4+AS451*zakresy_produkcyjne!K$4+AT451*zakresy_produkcyjne!L$4</f>
        <v>65</v>
      </c>
      <c r="AZ451" s="5">
        <v>446</v>
      </c>
      <c r="BB451" s="5">
        <v>24</v>
      </c>
      <c r="BD451" s="5">
        <v>23</v>
      </c>
      <c r="BQ451" s="5" t="e">
        <f>IF(T451&lt;&gt;"",POWER((#REF!*R451+#REF!)-T451,2))</f>
        <v>#REF!</v>
      </c>
    </row>
    <row r="452" spans="1:69" ht="14.1" customHeight="1" x14ac:dyDescent="0.2">
      <c r="A452" s="159">
        <v>3.79</v>
      </c>
      <c r="B452" s="159">
        <v>2.58</v>
      </c>
      <c r="C452" s="159">
        <f t="shared" ref="C452:C515" si="93">A452+(1/3)*(B452+J452)</f>
        <v>4.6556666666666668</v>
      </c>
      <c r="D452" s="159">
        <v>0.25</v>
      </c>
      <c r="E452" s="159">
        <v>5.5E-2</v>
      </c>
      <c r="F452" s="159">
        <v>7.0000000000000007E-2</v>
      </c>
      <c r="G452" s="159">
        <v>0</v>
      </c>
      <c r="H452" s="159">
        <v>0.01</v>
      </c>
      <c r="I452" s="159">
        <v>1.2E-2</v>
      </c>
      <c r="J452" s="159">
        <v>1.7000000000000001E-2</v>
      </c>
      <c r="K452" s="159">
        <v>0</v>
      </c>
      <c r="L452" s="159">
        <v>0.01</v>
      </c>
      <c r="M452" s="159">
        <v>0</v>
      </c>
      <c r="N452" s="159">
        <v>0</v>
      </c>
      <c r="O452" s="159">
        <v>0</v>
      </c>
      <c r="P452" s="159">
        <v>897</v>
      </c>
      <c r="Q452" s="159">
        <v>60</v>
      </c>
      <c r="R452" s="159">
        <v>337</v>
      </c>
      <c r="S452" s="159">
        <v>60</v>
      </c>
      <c r="T452" s="159">
        <v>1268</v>
      </c>
      <c r="U452" s="159"/>
      <c r="V452" s="159"/>
      <c r="W452" s="159">
        <v>390</v>
      </c>
      <c r="X452" s="159"/>
      <c r="Y452" s="159"/>
      <c r="Z452" s="168">
        <v>48</v>
      </c>
      <c r="AA452" s="159"/>
      <c r="AB452" s="159">
        <v>42</v>
      </c>
      <c r="AC452" s="159"/>
      <c r="AD452" s="159"/>
      <c r="AE452" s="159"/>
      <c r="AF452" s="159"/>
      <c r="AG452" s="5" t="b">
        <f t="shared" si="89"/>
        <v>0</v>
      </c>
      <c r="AH452" s="5">
        <v>25</v>
      </c>
      <c r="AI452" s="5">
        <f t="shared" si="88"/>
        <v>1</v>
      </c>
      <c r="AJ452" s="5" t="b">
        <f>AND(A452&gt;=zakresy_produkcyjne!B$2,A452&lt;=zakresy_produkcyjne!B$3)</f>
        <v>0</v>
      </c>
      <c r="AK452" s="5" t="b">
        <f>AND(B452&gt;=zakresy_produkcyjne!C$2,B452&lt;=zakresy_produkcyjne!C$3)</f>
        <v>1</v>
      </c>
      <c r="AL452" s="5" t="b">
        <f>AND(D452&gt;=zakresy_produkcyjne!D$2,D452&lt;=zakresy_produkcyjne!D$3)</f>
        <v>1</v>
      </c>
      <c r="AM452" s="5" t="b">
        <f>AND(E452&gt;=zakresy_produkcyjne!E$2,E452&lt;=zakresy_produkcyjne!E$3)</f>
        <v>1</v>
      </c>
      <c r="AN452" s="5" t="b">
        <f>AND(F452&gt;=zakresy_produkcyjne!F$2,F452&lt;=zakresy_produkcyjne!F$3)</f>
        <v>1</v>
      </c>
      <c r="AO452" s="5" t="b">
        <f>AND(G452&gt;=zakresy_produkcyjne!G$2,G452&lt;=zakresy_produkcyjne!G$3)</f>
        <v>1</v>
      </c>
      <c r="AP452" s="5" t="b">
        <f>AND(H452&gt;=zakresy_produkcyjne!H$2,H452&lt;=zakresy_produkcyjne!H$3)</f>
        <v>1</v>
      </c>
      <c r="AQ452" s="5" t="b">
        <f>AND(P452&gt;=zakresy_produkcyjne!I$2,P452&lt;=zakresy_produkcyjne!I$3)</f>
        <v>1</v>
      </c>
      <c r="AR452" s="5" t="b">
        <f>AND(Q452&gt;=zakresy_produkcyjne!J$2,Q452&lt;=zakresy_produkcyjne!J$3)</f>
        <v>1</v>
      </c>
      <c r="AS452" s="5" t="b">
        <f>AND(R452&gt;=zakresy_produkcyjne!K$2,R452&lt;=zakresy_produkcyjne!K$3)</f>
        <v>1</v>
      </c>
      <c r="AT452" s="5" t="b">
        <f>AND(S452&gt;=zakresy_produkcyjne!L$2,S452&lt;=zakresy_produkcyjne!L$3)</f>
        <v>1</v>
      </c>
      <c r="AU452" s="5" t="b">
        <f t="shared" si="90"/>
        <v>0</v>
      </c>
      <c r="AV452" s="5" t="b">
        <f t="shared" si="91"/>
        <v>1</v>
      </c>
      <c r="AW452" s="5" t="b">
        <f t="shared" si="92"/>
        <v>0</v>
      </c>
      <c r="AX452" s="5">
        <f>AJ452*zakresy_produkcyjne!B$4+AK452*zakresy_produkcyjne!C$4+AL452*zakresy_produkcyjne!D$4+AM452*zakresy_produkcyjne!E$4+AN452*zakresy_produkcyjne!F$4+AO452*zakresy_produkcyjne!G$4+AP452*zakresy_produkcyjne!H$4+AQ452*zakresy_produkcyjne!I$4+AR452*zakresy_produkcyjne!J$4+AS452*zakresy_produkcyjne!K$4+AT452*zakresy_produkcyjne!L$4</f>
        <v>65</v>
      </c>
      <c r="BQ452" s="5" t="e">
        <f>IF(T452&lt;&gt;"",POWER((#REF!*R452+#REF!)-T452,2))</f>
        <v>#REF!</v>
      </c>
    </row>
    <row r="453" spans="1:69" ht="14.1" customHeight="1" x14ac:dyDescent="0.2">
      <c r="A453" s="159">
        <v>3.79</v>
      </c>
      <c r="B453" s="159">
        <v>2.58</v>
      </c>
      <c r="C453" s="159">
        <f t="shared" si="93"/>
        <v>4.6556666666666668</v>
      </c>
      <c r="D453" s="159">
        <v>0.25</v>
      </c>
      <c r="E453" s="159">
        <v>5.5E-2</v>
      </c>
      <c r="F453" s="159">
        <v>7.0000000000000007E-2</v>
      </c>
      <c r="G453" s="159">
        <v>0</v>
      </c>
      <c r="H453" s="159">
        <v>0.01</v>
      </c>
      <c r="I453" s="159">
        <v>1.2E-2</v>
      </c>
      <c r="J453" s="159">
        <v>1.7000000000000001E-2</v>
      </c>
      <c r="K453" s="159">
        <v>0</v>
      </c>
      <c r="L453" s="159">
        <v>0.01</v>
      </c>
      <c r="M453" s="159">
        <v>0</v>
      </c>
      <c r="N453" s="159">
        <v>0</v>
      </c>
      <c r="O453" s="159">
        <v>0</v>
      </c>
      <c r="P453" s="159">
        <v>897</v>
      </c>
      <c r="Q453" s="159">
        <v>60</v>
      </c>
      <c r="R453" s="159">
        <v>377</v>
      </c>
      <c r="S453" s="159">
        <v>60</v>
      </c>
      <c r="T453" s="159">
        <v>1010</v>
      </c>
      <c r="U453" s="159">
        <v>760</v>
      </c>
      <c r="V453" s="159">
        <v>9.5</v>
      </c>
      <c r="W453" s="159">
        <v>442</v>
      </c>
      <c r="X453" s="159"/>
      <c r="Y453" s="159">
        <v>12.2</v>
      </c>
      <c r="Z453" s="168">
        <v>48</v>
      </c>
      <c r="AA453" s="159"/>
      <c r="AB453" s="159">
        <v>47</v>
      </c>
      <c r="AC453" s="159"/>
      <c r="AD453" s="159"/>
      <c r="AE453" s="159"/>
      <c r="AF453" s="159"/>
      <c r="AG453" s="5" t="b">
        <f t="shared" si="89"/>
        <v>1</v>
      </c>
      <c r="AH453" s="5">
        <v>25</v>
      </c>
      <c r="AI453" s="5">
        <f t="shared" si="88"/>
        <v>1</v>
      </c>
      <c r="AJ453" s="5" t="b">
        <f>AND(A453&gt;=zakresy_produkcyjne!B$2,A453&lt;=zakresy_produkcyjne!B$3)</f>
        <v>0</v>
      </c>
      <c r="AK453" s="5" t="b">
        <f>AND(B453&gt;=zakresy_produkcyjne!C$2,B453&lt;=zakresy_produkcyjne!C$3)</f>
        <v>1</v>
      </c>
      <c r="AL453" s="5" t="b">
        <f>AND(D453&gt;=zakresy_produkcyjne!D$2,D453&lt;=zakresy_produkcyjne!D$3)</f>
        <v>1</v>
      </c>
      <c r="AM453" s="5" t="b">
        <f>AND(E453&gt;=zakresy_produkcyjne!E$2,E453&lt;=zakresy_produkcyjne!E$3)</f>
        <v>1</v>
      </c>
      <c r="AN453" s="5" t="b">
        <f>AND(F453&gt;=zakresy_produkcyjne!F$2,F453&lt;=zakresy_produkcyjne!F$3)</f>
        <v>1</v>
      </c>
      <c r="AO453" s="5" t="b">
        <f>AND(G453&gt;=zakresy_produkcyjne!G$2,G453&lt;=zakresy_produkcyjne!G$3)</f>
        <v>1</v>
      </c>
      <c r="AP453" s="5" t="b">
        <f>AND(H453&gt;=zakresy_produkcyjne!H$2,H453&lt;=zakresy_produkcyjne!H$3)</f>
        <v>1</v>
      </c>
      <c r="AQ453" s="5" t="b">
        <f>AND(P453&gt;=zakresy_produkcyjne!I$2,P453&lt;=zakresy_produkcyjne!I$3)</f>
        <v>1</v>
      </c>
      <c r="AR453" s="5" t="b">
        <f>AND(Q453&gt;=zakresy_produkcyjne!J$2,Q453&lt;=zakresy_produkcyjne!J$3)</f>
        <v>1</v>
      </c>
      <c r="AS453" s="5" t="b">
        <f>AND(R453&gt;=zakresy_produkcyjne!K$2,R453&lt;=zakresy_produkcyjne!K$3)</f>
        <v>1</v>
      </c>
      <c r="AT453" s="5" t="b">
        <f>AND(S453&gt;=zakresy_produkcyjne!L$2,S453&lt;=zakresy_produkcyjne!L$3)</f>
        <v>1</v>
      </c>
      <c r="AU453" s="5" t="b">
        <f t="shared" si="90"/>
        <v>0</v>
      </c>
      <c r="AV453" s="5" t="b">
        <f t="shared" si="91"/>
        <v>1</v>
      </c>
      <c r="AW453" s="5" t="b">
        <f t="shared" si="92"/>
        <v>0</v>
      </c>
      <c r="AX453" s="5">
        <f>AJ453*zakresy_produkcyjne!B$4+AK453*zakresy_produkcyjne!C$4+AL453*zakresy_produkcyjne!D$4+AM453*zakresy_produkcyjne!E$4+AN453*zakresy_produkcyjne!F$4+AO453*zakresy_produkcyjne!G$4+AP453*zakresy_produkcyjne!H$4+AQ453*zakresy_produkcyjne!I$4+AR453*zakresy_produkcyjne!J$4+AS453*zakresy_produkcyjne!K$4+AT453*zakresy_produkcyjne!L$4</f>
        <v>65</v>
      </c>
      <c r="BQ453" s="5" t="e">
        <f>IF(T453&lt;&gt;"",POWER((#REF!*R453+#REF!)-T453,2))</f>
        <v>#REF!</v>
      </c>
    </row>
    <row r="454" spans="1:69" ht="14.1" customHeight="1" x14ac:dyDescent="0.2">
      <c r="A454" s="140">
        <v>3.55</v>
      </c>
      <c r="B454" s="140">
        <v>2.35</v>
      </c>
      <c r="C454" s="140">
        <f t="shared" si="93"/>
        <v>4.3533333333333335</v>
      </c>
      <c r="D454" s="140">
        <v>0.27</v>
      </c>
      <c r="E454" s="140">
        <v>0.04</v>
      </c>
      <c r="F454" s="140">
        <v>0</v>
      </c>
      <c r="G454" s="140">
        <v>0.02</v>
      </c>
      <c r="H454" s="140">
        <v>0</v>
      </c>
      <c r="I454" s="140">
        <v>0.04</v>
      </c>
      <c r="J454" s="140">
        <v>0.06</v>
      </c>
      <c r="K454" s="140">
        <v>0</v>
      </c>
      <c r="L454" s="140">
        <v>0</v>
      </c>
      <c r="M454" s="140">
        <v>0</v>
      </c>
      <c r="N454" s="140">
        <v>0</v>
      </c>
      <c r="O454" s="140">
        <v>0</v>
      </c>
      <c r="P454" s="140">
        <v>900</v>
      </c>
      <c r="Q454" s="140">
        <v>60</v>
      </c>
      <c r="R454" s="140">
        <v>335</v>
      </c>
      <c r="S454" s="140">
        <v>90</v>
      </c>
      <c r="T454" s="140">
        <v>928</v>
      </c>
      <c r="U454" s="140">
        <v>780</v>
      </c>
      <c r="V454" s="140">
        <v>7</v>
      </c>
      <c r="W454" s="140">
        <v>266</v>
      </c>
      <c r="X454" s="140"/>
      <c r="Y454" s="140"/>
      <c r="Z454" s="141">
        <v>50</v>
      </c>
      <c r="AA454" s="140"/>
      <c r="AB454" s="140"/>
      <c r="AC454" s="140"/>
      <c r="AD454" s="140"/>
      <c r="AE454" s="140"/>
      <c r="AF454" s="140"/>
      <c r="AG454" s="5" t="b">
        <f t="shared" si="89"/>
        <v>0</v>
      </c>
      <c r="AH454" s="5">
        <v>30</v>
      </c>
      <c r="AI454" s="5">
        <f t="shared" ref="AI454:AI485" si="94">IF(AH603&lt;=30,1,IF(AH603&lt;=60,2,IF(AH603&lt;=100,3,"bd")))</f>
        <v>1</v>
      </c>
      <c r="AJ454" s="5" t="b">
        <f>AND(A454&gt;=zakresy_produkcyjne!B$2,A454&lt;=zakresy_produkcyjne!B$3)</f>
        <v>1</v>
      </c>
      <c r="AK454" s="5" t="b">
        <f>AND(B454&gt;=zakresy_produkcyjne!C$2,B454&lt;=zakresy_produkcyjne!C$3)</f>
        <v>1</v>
      </c>
      <c r="AL454" s="5" t="b">
        <f>AND(D454&gt;=zakresy_produkcyjne!D$2,D454&lt;=zakresy_produkcyjne!D$3)</f>
        <v>1</v>
      </c>
      <c r="AM454" s="5" t="b">
        <f>AND(E454&gt;=zakresy_produkcyjne!E$2,E454&lt;=zakresy_produkcyjne!E$3)</f>
        <v>1</v>
      </c>
      <c r="AN454" s="5" t="b">
        <f>AND(F454&gt;=zakresy_produkcyjne!F$2,F454&lt;=zakresy_produkcyjne!F$3)</f>
        <v>1</v>
      </c>
      <c r="AO454" s="5" t="b">
        <f>AND(G454&gt;=zakresy_produkcyjne!G$2,G454&lt;=zakresy_produkcyjne!G$3)</f>
        <v>1</v>
      </c>
      <c r="AP454" s="5" t="b">
        <f>AND(H454&gt;=zakresy_produkcyjne!H$2,H454&lt;=zakresy_produkcyjne!H$3)</f>
        <v>1</v>
      </c>
      <c r="AQ454" s="5" t="b">
        <f>AND(P454&gt;=zakresy_produkcyjne!I$2,P454&lt;=zakresy_produkcyjne!I$3)</f>
        <v>1</v>
      </c>
      <c r="AR454" s="5" t="b">
        <f>AND(Q454&gt;=zakresy_produkcyjne!J$2,Q454&lt;=zakresy_produkcyjne!J$3)</f>
        <v>1</v>
      </c>
      <c r="AS454" s="5" t="b">
        <f>AND(R454&gt;=zakresy_produkcyjne!K$2,R454&lt;=zakresy_produkcyjne!K$3)</f>
        <v>1</v>
      </c>
      <c r="AT454" s="5" t="b">
        <f>AND(S454&gt;=zakresy_produkcyjne!L$2,S454&lt;=zakresy_produkcyjne!L$3)</f>
        <v>1</v>
      </c>
      <c r="AU454" s="5" t="b">
        <f t="shared" si="90"/>
        <v>1</v>
      </c>
      <c r="AV454" s="5" t="b">
        <f t="shared" si="91"/>
        <v>1</v>
      </c>
      <c r="AW454" s="5" t="b">
        <f t="shared" si="92"/>
        <v>1</v>
      </c>
      <c r="AX454" s="5">
        <f>AJ454*zakresy_produkcyjne!B$4+AK454*zakresy_produkcyjne!C$4+AL454*zakresy_produkcyjne!D$4+AM454*zakresy_produkcyjne!E$4+AN454*zakresy_produkcyjne!F$4+AO454*zakresy_produkcyjne!G$4+AP454*zakresy_produkcyjne!H$4+AQ454*zakresy_produkcyjne!I$4+AR454*zakresy_produkcyjne!J$4+AS454*zakresy_produkcyjne!K$4+AT454*zakresy_produkcyjne!L$4</f>
        <v>66</v>
      </c>
      <c r="AZ454" s="5">
        <v>548</v>
      </c>
      <c r="BA454" s="5">
        <v>363</v>
      </c>
      <c r="BB454" s="5">
        <v>12</v>
      </c>
      <c r="BC454" s="5">
        <v>179</v>
      </c>
      <c r="BE454" s="5">
        <v>200</v>
      </c>
      <c r="BQ454" s="5" t="e">
        <f>IF(T454&lt;&gt;"",POWER((#REF!*R454+#REF!)-T454,2))</f>
        <v>#REF!</v>
      </c>
    </row>
    <row r="455" spans="1:69" ht="13.9" customHeight="1" x14ac:dyDescent="0.2">
      <c r="A455" s="140">
        <v>3.56</v>
      </c>
      <c r="B455" s="140">
        <v>2.34</v>
      </c>
      <c r="C455" s="140">
        <f t="shared" si="93"/>
        <v>4.3600000000000003</v>
      </c>
      <c r="D455" s="140">
        <v>0.32</v>
      </c>
      <c r="E455" s="140">
        <v>0.04</v>
      </c>
      <c r="F455" s="140">
        <v>0</v>
      </c>
      <c r="G455" s="140">
        <v>1.41</v>
      </c>
      <c r="H455" s="140">
        <v>0</v>
      </c>
      <c r="I455" s="140">
        <v>0.04</v>
      </c>
      <c r="J455" s="140">
        <v>0.06</v>
      </c>
      <c r="K455" s="140">
        <v>0</v>
      </c>
      <c r="L455" s="140">
        <v>0</v>
      </c>
      <c r="M455" s="140">
        <v>0</v>
      </c>
      <c r="N455" s="140">
        <v>0</v>
      </c>
      <c r="O455" s="140">
        <v>0</v>
      </c>
      <c r="P455" s="140">
        <v>900</v>
      </c>
      <c r="Q455" s="140">
        <v>60</v>
      </c>
      <c r="R455" s="140">
        <v>335</v>
      </c>
      <c r="S455" s="140">
        <v>90</v>
      </c>
      <c r="T455" s="140">
        <v>930</v>
      </c>
      <c r="U455" s="140">
        <v>780</v>
      </c>
      <c r="V455" s="140">
        <v>12.5</v>
      </c>
      <c r="W455" s="140">
        <v>266</v>
      </c>
      <c r="X455" s="140"/>
      <c r="Y455" s="140"/>
      <c r="Z455" s="141">
        <v>50</v>
      </c>
      <c r="AA455" s="140"/>
      <c r="AB455" s="140"/>
      <c r="AC455" s="140"/>
      <c r="AD455" s="140"/>
      <c r="AE455" s="140"/>
      <c r="AF455" s="140"/>
      <c r="AG455" s="5" t="b">
        <f t="shared" si="89"/>
        <v>0</v>
      </c>
      <c r="AH455" s="5">
        <v>30</v>
      </c>
      <c r="AI455" s="5">
        <f t="shared" si="94"/>
        <v>1</v>
      </c>
      <c r="AJ455" s="5" t="b">
        <f>AND(A455&gt;=zakresy_produkcyjne!B$2,A455&lt;=zakresy_produkcyjne!B$3)</f>
        <v>1</v>
      </c>
      <c r="AK455" s="5" t="b">
        <f>AND(B455&gt;=zakresy_produkcyjne!C$2,B455&lt;=zakresy_produkcyjne!C$3)</f>
        <v>1</v>
      </c>
      <c r="AL455" s="5" t="b">
        <f>AND(D455&gt;=zakresy_produkcyjne!D$2,D455&lt;=zakresy_produkcyjne!D$3)</f>
        <v>1</v>
      </c>
      <c r="AM455" s="5" t="b">
        <f>AND(E455&gt;=zakresy_produkcyjne!E$2,E455&lt;=zakresy_produkcyjne!E$3)</f>
        <v>1</v>
      </c>
      <c r="AN455" s="5" t="b">
        <f>AND(F455&gt;=zakresy_produkcyjne!F$2,F455&lt;=zakresy_produkcyjne!F$3)</f>
        <v>1</v>
      </c>
      <c r="AO455" s="5" t="b">
        <f>AND(G455&gt;=zakresy_produkcyjne!G$2,G455&lt;=zakresy_produkcyjne!G$3)</f>
        <v>1</v>
      </c>
      <c r="AP455" s="5" t="b">
        <f>AND(H455&gt;=zakresy_produkcyjne!H$2,H455&lt;=zakresy_produkcyjne!H$3)</f>
        <v>1</v>
      </c>
      <c r="AQ455" s="5" t="b">
        <f>AND(P455&gt;=zakresy_produkcyjne!I$2,P455&lt;=zakresy_produkcyjne!I$3)</f>
        <v>1</v>
      </c>
      <c r="AR455" s="5" t="b">
        <f>AND(Q455&gt;=zakresy_produkcyjne!J$2,Q455&lt;=zakresy_produkcyjne!J$3)</f>
        <v>1</v>
      </c>
      <c r="AS455" s="5" t="b">
        <f>AND(R455&gt;=zakresy_produkcyjne!K$2,R455&lt;=zakresy_produkcyjne!K$3)</f>
        <v>1</v>
      </c>
      <c r="AT455" s="5" t="b">
        <f>AND(S455&gt;=zakresy_produkcyjne!L$2,S455&lt;=zakresy_produkcyjne!L$3)</f>
        <v>1</v>
      </c>
      <c r="AU455" s="5" t="b">
        <f t="shared" si="90"/>
        <v>1</v>
      </c>
      <c r="AV455" s="5" t="b">
        <f t="shared" si="91"/>
        <v>1</v>
      </c>
      <c r="AW455" s="5" t="b">
        <f t="shared" si="92"/>
        <v>1</v>
      </c>
      <c r="AX455" s="5">
        <f>AJ455*zakresy_produkcyjne!B$4+AK455*zakresy_produkcyjne!C$4+AL455*zakresy_produkcyjne!D$4+AM455*zakresy_produkcyjne!E$4+AN455*zakresy_produkcyjne!F$4+AO455*zakresy_produkcyjne!G$4+AP455*zakresy_produkcyjne!H$4+AQ455*zakresy_produkcyjne!I$4+AR455*zakresy_produkcyjne!J$4+AS455*zakresy_produkcyjne!K$4+AT455*zakresy_produkcyjne!L$4</f>
        <v>66</v>
      </c>
      <c r="AZ455" s="5">
        <v>568</v>
      </c>
      <c r="BA455" s="5">
        <v>470</v>
      </c>
      <c r="BB455" s="5">
        <v>10.4</v>
      </c>
      <c r="BC455" s="5">
        <v>195</v>
      </c>
      <c r="BE455" s="5">
        <v>256</v>
      </c>
      <c r="BQ455" s="5" t="e">
        <f>IF(T455&lt;&gt;"",POWER((#REF!*R455+#REF!)-T455,2))</f>
        <v>#REF!</v>
      </c>
    </row>
    <row r="456" spans="1:69" ht="13.9" customHeight="1" x14ac:dyDescent="0.2">
      <c r="A456" s="140">
        <v>3.5</v>
      </c>
      <c r="B456" s="140">
        <v>2.4</v>
      </c>
      <c r="C456" s="140">
        <f t="shared" si="93"/>
        <v>4.32</v>
      </c>
      <c r="D456" s="140">
        <v>0.27</v>
      </c>
      <c r="E456" s="140">
        <v>0.04</v>
      </c>
      <c r="F456" s="140">
        <v>0</v>
      </c>
      <c r="G456" s="140">
        <v>1.42</v>
      </c>
      <c r="H456" s="140">
        <v>0.3</v>
      </c>
      <c r="I456" s="140">
        <v>0.04</v>
      </c>
      <c r="J456" s="140">
        <v>0.06</v>
      </c>
      <c r="K456" s="140">
        <v>0</v>
      </c>
      <c r="L456" s="140">
        <v>0</v>
      </c>
      <c r="M456" s="140">
        <v>0</v>
      </c>
      <c r="N456" s="140">
        <v>0</v>
      </c>
      <c r="O456" s="140">
        <v>0</v>
      </c>
      <c r="P456" s="140">
        <v>900</v>
      </c>
      <c r="Q456" s="140">
        <v>60</v>
      </c>
      <c r="R456" s="140">
        <v>335</v>
      </c>
      <c r="S456" s="140">
        <v>90</v>
      </c>
      <c r="T456" s="140">
        <v>960</v>
      </c>
      <c r="U456" s="140">
        <v>812</v>
      </c>
      <c r="V456" s="140">
        <v>6.2</v>
      </c>
      <c r="W456" s="140">
        <v>285</v>
      </c>
      <c r="X456" s="140"/>
      <c r="Y456" s="140"/>
      <c r="Z456" s="141">
        <v>50</v>
      </c>
      <c r="AA456" s="140"/>
      <c r="AB456" s="140"/>
      <c r="AC456" s="140"/>
      <c r="AD456" s="140"/>
      <c r="AE456" s="140"/>
      <c r="AF456" s="140"/>
      <c r="AG456" s="5" t="b">
        <f t="shared" si="89"/>
        <v>0</v>
      </c>
      <c r="AH456" s="5">
        <v>30</v>
      </c>
      <c r="AI456" s="5">
        <f t="shared" si="94"/>
        <v>1</v>
      </c>
      <c r="AJ456" s="5" t="b">
        <f>AND(A456&gt;=zakresy_produkcyjne!B$2,A456&lt;=zakresy_produkcyjne!B$3)</f>
        <v>1</v>
      </c>
      <c r="AK456" s="5" t="b">
        <f>AND(B456&gt;=zakresy_produkcyjne!C$2,B456&lt;=zakresy_produkcyjne!C$3)</f>
        <v>1</v>
      </c>
      <c r="AL456" s="5" t="b">
        <f>AND(D456&gt;=zakresy_produkcyjne!D$2,D456&lt;=zakresy_produkcyjne!D$3)</f>
        <v>1</v>
      </c>
      <c r="AM456" s="5" t="b">
        <f>AND(E456&gt;=zakresy_produkcyjne!E$2,E456&lt;=zakresy_produkcyjne!E$3)</f>
        <v>1</v>
      </c>
      <c r="AN456" s="5" t="b">
        <f>AND(F456&gt;=zakresy_produkcyjne!F$2,F456&lt;=zakresy_produkcyjne!F$3)</f>
        <v>1</v>
      </c>
      <c r="AO456" s="5" t="b">
        <f>AND(G456&gt;=zakresy_produkcyjne!G$2,G456&lt;=zakresy_produkcyjne!G$3)</f>
        <v>1</v>
      </c>
      <c r="AP456" s="5" t="b">
        <f>AND(H456&gt;=zakresy_produkcyjne!H$2,H456&lt;=zakresy_produkcyjne!H$3)</f>
        <v>1</v>
      </c>
      <c r="AQ456" s="5" t="b">
        <f>AND(P456&gt;=zakresy_produkcyjne!I$2,P456&lt;=zakresy_produkcyjne!I$3)</f>
        <v>1</v>
      </c>
      <c r="AR456" s="5" t="b">
        <f>AND(Q456&gt;=zakresy_produkcyjne!J$2,Q456&lt;=zakresy_produkcyjne!J$3)</f>
        <v>1</v>
      </c>
      <c r="AS456" s="5" t="b">
        <f>AND(R456&gt;=zakresy_produkcyjne!K$2,R456&lt;=zakresy_produkcyjne!K$3)</f>
        <v>1</v>
      </c>
      <c r="AT456" s="5" t="b">
        <f>AND(S456&gt;=zakresy_produkcyjne!L$2,S456&lt;=zakresy_produkcyjne!L$3)</f>
        <v>1</v>
      </c>
      <c r="AU456" s="5" t="b">
        <f t="shared" si="90"/>
        <v>1</v>
      </c>
      <c r="AV456" s="5" t="b">
        <f t="shared" si="91"/>
        <v>1</v>
      </c>
      <c r="AW456" s="5" t="b">
        <f t="shared" si="92"/>
        <v>1</v>
      </c>
      <c r="AX456" s="5">
        <f>AJ456*zakresy_produkcyjne!B$4+AK456*zakresy_produkcyjne!C$4+AL456*zakresy_produkcyjne!D$4+AM456*zakresy_produkcyjne!E$4+AN456*zakresy_produkcyjne!F$4+AO456*zakresy_produkcyjne!G$4+AP456*zakresy_produkcyjne!H$4+AQ456*zakresy_produkcyjne!I$4+AR456*zakresy_produkcyjne!J$4+AS456*zakresy_produkcyjne!K$4+AT456*zakresy_produkcyjne!L$4</f>
        <v>66</v>
      </c>
      <c r="AZ456" s="5">
        <v>645</v>
      </c>
      <c r="BA456" s="5">
        <v>528</v>
      </c>
      <c r="BB456" s="5">
        <v>3.7</v>
      </c>
      <c r="BC456" s="5">
        <v>263</v>
      </c>
      <c r="BE456" s="5">
        <v>242</v>
      </c>
      <c r="BQ456" s="5" t="e">
        <f>IF(T456&lt;&gt;"",POWER((#REF!*R456+#REF!)-T456,2))</f>
        <v>#REF!</v>
      </c>
    </row>
    <row r="457" spans="1:69" ht="13.9" customHeight="1" x14ac:dyDescent="0.2">
      <c r="A457" s="169">
        <v>3.53</v>
      </c>
      <c r="B457" s="169">
        <v>2.88</v>
      </c>
      <c r="C457" s="169">
        <f t="shared" si="93"/>
        <v>4.5030000000000001</v>
      </c>
      <c r="D457" s="169">
        <v>0.11</v>
      </c>
      <c r="E457" s="169">
        <v>4.5999999999999999E-2</v>
      </c>
      <c r="F457" s="169">
        <v>0</v>
      </c>
      <c r="G457" s="169">
        <v>0</v>
      </c>
      <c r="H457" s="169">
        <v>0</v>
      </c>
      <c r="I457" s="169">
        <v>1.0999999999999999E-2</v>
      </c>
      <c r="J457" s="169">
        <v>3.9E-2</v>
      </c>
      <c r="K457" s="169">
        <v>0</v>
      </c>
      <c r="L457" s="169">
        <v>0</v>
      </c>
      <c r="M457" s="169">
        <v>0</v>
      </c>
      <c r="N457" s="169">
        <v>0</v>
      </c>
      <c r="O457" s="169">
        <v>0</v>
      </c>
      <c r="P457" s="169">
        <v>925</v>
      </c>
      <c r="Q457" s="169">
        <v>60</v>
      </c>
      <c r="R457" s="169">
        <v>420</v>
      </c>
      <c r="S457" s="169">
        <v>30</v>
      </c>
      <c r="T457" s="169">
        <v>960.2</v>
      </c>
      <c r="U457" s="169"/>
      <c r="V457" s="169">
        <v>10.4</v>
      </c>
      <c r="W457" s="169">
        <v>272</v>
      </c>
      <c r="X457" s="169"/>
      <c r="Y457" s="169"/>
      <c r="Z457" s="170">
        <v>51</v>
      </c>
      <c r="AA457" s="169"/>
      <c r="AB457" s="169"/>
      <c r="AC457" s="169"/>
      <c r="AD457" s="169"/>
      <c r="AE457" s="169"/>
      <c r="AF457" s="169">
        <v>287</v>
      </c>
      <c r="AG457" s="5" t="b">
        <f t="shared" si="89"/>
        <v>0</v>
      </c>
      <c r="AH457" s="5">
        <v>30</v>
      </c>
      <c r="AI457" s="5">
        <f t="shared" si="94"/>
        <v>1</v>
      </c>
      <c r="AJ457" s="5" t="b">
        <f>AND(A457&gt;=zakresy_produkcyjne!B$2,A457&lt;=zakresy_produkcyjne!B$3)</f>
        <v>1</v>
      </c>
      <c r="AK457" s="5" t="b">
        <f>AND(B457&gt;=zakresy_produkcyjne!C$2,B457&lt;=zakresy_produkcyjne!C$3)</f>
        <v>0</v>
      </c>
      <c r="AL457" s="5" t="b">
        <f>AND(D457&gt;=zakresy_produkcyjne!D$2,D457&lt;=zakresy_produkcyjne!D$3)</f>
        <v>1</v>
      </c>
      <c r="AM457" s="5" t="b">
        <f>AND(E457&gt;=zakresy_produkcyjne!E$2,E457&lt;=zakresy_produkcyjne!E$3)</f>
        <v>1</v>
      </c>
      <c r="AN457" s="5" t="b">
        <f>AND(F457&gt;=zakresy_produkcyjne!F$2,F457&lt;=zakresy_produkcyjne!F$3)</f>
        <v>1</v>
      </c>
      <c r="AO457" s="5" t="b">
        <f>AND(G457&gt;=zakresy_produkcyjne!G$2,G457&lt;=zakresy_produkcyjne!G$3)</f>
        <v>1</v>
      </c>
      <c r="AP457" s="5" t="b">
        <f>AND(H457&gt;=zakresy_produkcyjne!H$2,H457&lt;=zakresy_produkcyjne!H$3)</f>
        <v>1</v>
      </c>
      <c r="AQ457" s="5" t="b">
        <f>AND(P457&gt;=zakresy_produkcyjne!I$2,P457&lt;=zakresy_produkcyjne!I$3)</f>
        <v>1</v>
      </c>
      <c r="AR457" s="5" t="b">
        <f>AND(Q457&gt;=zakresy_produkcyjne!J$2,Q457&lt;=zakresy_produkcyjne!J$3)</f>
        <v>1</v>
      </c>
      <c r="AS457" s="5" t="b">
        <f>AND(R457&gt;=zakresy_produkcyjne!K$2,R457&lt;=zakresy_produkcyjne!K$3)</f>
        <v>0</v>
      </c>
      <c r="AT457" s="5" t="b">
        <f>AND(S457&gt;=zakresy_produkcyjne!L$2,S457&lt;=zakresy_produkcyjne!L$3)</f>
        <v>1</v>
      </c>
      <c r="AU457" s="5" t="b">
        <f t="shared" si="90"/>
        <v>0</v>
      </c>
      <c r="AV457" s="5" t="b">
        <f t="shared" si="91"/>
        <v>0</v>
      </c>
      <c r="AW457" s="5" t="b">
        <f t="shared" si="92"/>
        <v>0</v>
      </c>
      <c r="AX457" s="5">
        <f>AJ457*zakresy_produkcyjne!B$4+AK457*zakresy_produkcyjne!C$4+AL457*zakresy_produkcyjne!D$4+AM457*zakresy_produkcyjne!E$4+AN457*zakresy_produkcyjne!F$4+AO457*zakresy_produkcyjne!G$4+AP457*zakresy_produkcyjne!H$4+AQ457*zakresy_produkcyjne!I$4+AR457*zakresy_produkcyjne!J$4+AS457*zakresy_produkcyjne!K$4+AT457*zakresy_produkcyjne!L$4</f>
        <v>52</v>
      </c>
      <c r="BE457" s="5">
        <v>88</v>
      </c>
      <c r="BQ457" s="5" t="e">
        <f>IF(T457&lt;&gt;"",POWER((#REF!*R457+#REF!)-T457,2))</f>
        <v>#REF!</v>
      </c>
    </row>
    <row r="458" spans="1:69" ht="13.9" customHeight="1" x14ac:dyDescent="0.2">
      <c r="A458" s="169">
        <v>3.53</v>
      </c>
      <c r="B458" s="169">
        <v>2.88</v>
      </c>
      <c r="C458" s="169">
        <f t="shared" si="93"/>
        <v>4.5030000000000001</v>
      </c>
      <c r="D458" s="169">
        <v>0.11</v>
      </c>
      <c r="E458" s="169">
        <v>4.5999999999999999E-2</v>
      </c>
      <c r="F458" s="169">
        <v>0</v>
      </c>
      <c r="G458" s="169">
        <v>0</v>
      </c>
      <c r="H458" s="169">
        <v>0</v>
      </c>
      <c r="I458" s="169">
        <v>1.0999999999999999E-2</v>
      </c>
      <c r="J458" s="169">
        <v>3.9E-2</v>
      </c>
      <c r="K458" s="169">
        <v>0</v>
      </c>
      <c r="L458" s="169">
        <v>0</v>
      </c>
      <c r="M458" s="169">
        <v>0</v>
      </c>
      <c r="N458" s="169">
        <v>0</v>
      </c>
      <c r="O458" s="169">
        <v>0</v>
      </c>
      <c r="P458" s="169">
        <v>925</v>
      </c>
      <c r="Q458" s="169">
        <v>60</v>
      </c>
      <c r="R458" s="169">
        <v>420</v>
      </c>
      <c r="S458" s="169">
        <v>60</v>
      </c>
      <c r="T458" s="169">
        <v>988</v>
      </c>
      <c r="U458" s="169"/>
      <c r="V458" s="169">
        <v>9.9</v>
      </c>
      <c r="W458" s="169">
        <v>293.125</v>
      </c>
      <c r="X458" s="169"/>
      <c r="Y458" s="169"/>
      <c r="Z458" s="170">
        <v>51</v>
      </c>
      <c r="AA458" s="169"/>
      <c r="AB458" s="169"/>
      <c r="AC458" s="169"/>
      <c r="AD458" s="169"/>
      <c r="AE458" s="169"/>
      <c r="AF458" s="169">
        <v>309</v>
      </c>
      <c r="AG458" s="5" t="b">
        <f t="shared" si="89"/>
        <v>0</v>
      </c>
      <c r="AH458" s="5">
        <v>30</v>
      </c>
      <c r="AI458" s="5">
        <f t="shared" si="94"/>
        <v>1</v>
      </c>
      <c r="AJ458" s="5" t="b">
        <f>AND(A458&gt;=zakresy_produkcyjne!B$2,A458&lt;=zakresy_produkcyjne!B$3)</f>
        <v>1</v>
      </c>
      <c r="AK458" s="5" t="b">
        <f>AND(B458&gt;=zakresy_produkcyjne!C$2,B458&lt;=zakresy_produkcyjne!C$3)</f>
        <v>0</v>
      </c>
      <c r="AL458" s="5" t="b">
        <f>AND(D458&gt;=zakresy_produkcyjne!D$2,D458&lt;=zakresy_produkcyjne!D$3)</f>
        <v>1</v>
      </c>
      <c r="AM458" s="5" t="b">
        <f>AND(E458&gt;=zakresy_produkcyjne!E$2,E458&lt;=zakresy_produkcyjne!E$3)</f>
        <v>1</v>
      </c>
      <c r="AN458" s="5" t="b">
        <f>AND(F458&gt;=zakresy_produkcyjne!F$2,F458&lt;=zakresy_produkcyjne!F$3)</f>
        <v>1</v>
      </c>
      <c r="AO458" s="5" t="b">
        <f>AND(G458&gt;=zakresy_produkcyjne!G$2,G458&lt;=zakresy_produkcyjne!G$3)</f>
        <v>1</v>
      </c>
      <c r="AP458" s="5" t="b">
        <f>AND(H458&gt;=zakresy_produkcyjne!H$2,H458&lt;=zakresy_produkcyjne!H$3)</f>
        <v>1</v>
      </c>
      <c r="AQ458" s="5" t="b">
        <f>AND(P458&gt;=zakresy_produkcyjne!I$2,P458&lt;=zakresy_produkcyjne!I$3)</f>
        <v>1</v>
      </c>
      <c r="AR458" s="5" t="b">
        <f>AND(Q458&gt;=zakresy_produkcyjne!J$2,Q458&lt;=zakresy_produkcyjne!J$3)</f>
        <v>1</v>
      </c>
      <c r="AS458" s="5" t="b">
        <f>AND(R458&gt;=zakresy_produkcyjne!K$2,R458&lt;=zakresy_produkcyjne!K$3)</f>
        <v>0</v>
      </c>
      <c r="AT458" s="5" t="b">
        <f>AND(S458&gt;=zakresy_produkcyjne!L$2,S458&lt;=zakresy_produkcyjne!L$3)</f>
        <v>1</v>
      </c>
      <c r="AU458" s="5" t="b">
        <f t="shared" si="90"/>
        <v>0</v>
      </c>
      <c r="AV458" s="5" t="b">
        <f t="shared" si="91"/>
        <v>0</v>
      </c>
      <c r="AW458" s="5" t="b">
        <f t="shared" si="92"/>
        <v>0</v>
      </c>
      <c r="AX458" s="5">
        <f>AJ458*zakresy_produkcyjne!B$4+AK458*zakresy_produkcyjne!C$4+AL458*zakresy_produkcyjne!D$4+AM458*zakresy_produkcyjne!E$4+AN458*zakresy_produkcyjne!F$4+AO458*zakresy_produkcyjne!G$4+AP458*zakresy_produkcyjne!H$4+AQ458*zakresy_produkcyjne!I$4+AR458*zakresy_produkcyjne!J$4+AS458*zakresy_produkcyjne!K$4+AT458*zakresy_produkcyjne!L$4</f>
        <v>52</v>
      </c>
      <c r="BE458" s="5">
        <v>88</v>
      </c>
      <c r="BQ458" s="5" t="e">
        <f>IF(T458&lt;&gt;"",POWER((#REF!*R458+#REF!)-T458,2))</f>
        <v>#REF!</v>
      </c>
    </row>
    <row r="459" spans="1:69" ht="13.9" customHeight="1" x14ac:dyDescent="0.2">
      <c r="A459" s="169">
        <v>3.53</v>
      </c>
      <c r="B459" s="169">
        <v>2.88</v>
      </c>
      <c r="C459" s="169">
        <f t="shared" si="93"/>
        <v>4.5030000000000001</v>
      </c>
      <c r="D459" s="169">
        <v>0.11</v>
      </c>
      <c r="E459" s="169">
        <v>4.5999999999999999E-2</v>
      </c>
      <c r="F459" s="169">
        <v>0</v>
      </c>
      <c r="G459" s="169">
        <v>0</v>
      </c>
      <c r="H459" s="169">
        <v>0</v>
      </c>
      <c r="I459" s="169">
        <v>1.0999999999999999E-2</v>
      </c>
      <c r="J459" s="169">
        <v>3.9E-2</v>
      </c>
      <c r="K459" s="169">
        <v>0</v>
      </c>
      <c r="L459" s="169">
        <v>0</v>
      </c>
      <c r="M459" s="169">
        <v>0</v>
      </c>
      <c r="N459" s="169">
        <v>0</v>
      </c>
      <c r="O459" s="169">
        <v>0</v>
      </c>
      <c r="P459" s="169">
        <v>925</v>
      </c>
      <c r="Q459" s="169">
        <v>60</v>
      </c>
      <c r="R459" s="169">
        <v>280</v>
      </c>
      <c r="S459" s="169">
        <v>60</v>
      </c>
      <c r="T459" s="169">
        <v>1456.2</v>
      </c>
      <c r="U459" s="169">
        <v>1125</v>
      </c>
      <c r="V459" s="169">
        <v>2.1</v>
      </c>
      <c r="W459" s="169"/>
      <c r="X459" s="169"/>
      <c r="Y459" s="169"/>
      <c r="Z459" s="170">
        <v>51</v>
      </c>
      <c r="AA459" s="169"/>
      <c r="AB459" s="169"/>
      <c r="AC459" s="169"/>
      <c r="AD459" s="169"/>
      <c r="AE459" s="169"/>
      <c r="AF459" s="169"/>
      <c r="AG459" s="5" t="b">
        <f t="shared" si="89"/>
        <v>0</v>
      </c>
      <c r="AH459" s="5">
        <v>30</v>
      </c>
      <c r="AI459" s="5">
        <f t="shared" si="94"/>
        <v>1</v>
      </c>
      <c r="AJ459" s="5" t="b">
        <f>AND(A459&gt;=zakresy_produkcyjne!B$2,A459&lt;=zakresy_produkcyjne!B$3)</f>
        <v>1</v>
      </c>
      <c r="AK459" s="5" t="b">
        <f>AND(B459&gt;=zakresy_produkcyjne!C$2,B459&lt;=zakresy_produkcyjne!C$3)</f>
        <v>0</v>
      </c>
      <c r="AL459" s="5" t="b">
        <f>AND(D459&gt;=zakresy_produkcyjne!D$2,D459&lt;=zakresy_produkcyjne!D$3)</f>
        <v>1</v>
      </c>
      <c r="AM459" s="5" t="b">
        <f>AND(E459&gt;=zakresy_produkcyjne!E$2,E459&lt;=zakresy_produkcyjne!E$3)</f>
        <v>1</v>
      </c>
      <c r="AN459" s="5" t="b">
        <f>AND(F459&gt;=zakresy_produkcyjne!F$2,F459&lt;=zakresy_produkcyjne!F$3)</f>
        <v>1</v>
      </c>
      <c r="AO459" s="5" t="b">
        <f>AND(G459&gt;=zakresy_produkcyjne!G$2,G459&lt;=zakresy_produkcyjne!G$3)</f>
        <v>1</v>
      </c>
      <c r="AP459" s="5" t="b">
        <f>AND(H459&gt;=zakresy_produkcyjne!H$2,H459&lt;=zakresy_produkcyjne!H$3)</f>
        <v>1</v>
      </c>
      <c r="AQ459" s="5" t="b">
        <f>AND(P459&gt;=zakresy_produkcyjne!I$2,P459&lt;=zakresy_produkcyjne!I$3)</f>
        <v>1</v>
      </c>
      <c r="AR459" s="5" t="b">
        <f>AND(Q459&gt;=zakresy_produkcyjne!J$2,Q459&lt;=zakresy_produkcyjne!J$3)</f>
        <v>1</v>
      </c>
      <c r="AS459" s="5" t="b">
        <f>AND(R459&gt;=zakresy_produkcyjne!K$2,R459&lt;=zakresy_produkcyjne!K$3)</f>
        <v>1</v>
      </c>
      <c r="AT459" s="5" t="b">
        <f>AND(S459&gt;=zakresy_produkcyjne!L$2,S459&lt;=zakresy_produkcyjne!L$3)</f>
        <v>1</v>
      </c>
      <c r="AU459" s="5" t="b">
        <f t="shared" si="90"/>
        <v>0</v>
      </c>
      <c r="AV459" s="5" t="b">
        <f t="shared" si="91"/>
        <v>1</v>
      </c>
      <c r="AW459" s="5" t="b">
        <f t="shared" si="92"/>
        <v>0</v>
      </c>
      <c r="AX459" s="5">
        <f>AJ459*zakresy_produkcyjne!B$4+AK459*zakresy_produkcyjne!C$4+AL459*zakresy_produkcyjne!D$4+AM459*zakresy_produkcyjne!E$4+AN459*zakresy_produkcyjne!F$4+AO459*zakresy_produkcyjne!G$4+AP459*zakresy_produkcyjne!H$4+AQ459*zakresy_produkcyjne!I$4+AR459*zakresy_produkcyjne!J$4+AS459*zakresy_produkcyjne!K$4+AT459*zakresy_produkcyjne!L$4</f>
        <v>63</v>
      </c>
      <c r="BE459" s="5">
        <v>88</v>
      </c>
      <c r="BQ459" s="5" t="e">
        <f>IF(T459&lt;&gt;"",POWER((#REF!*R459+#REF!)-T459,2))</f>
        <v>#REF!</v>
      </c>
    </row>
    <row r="460" spans="1:69" ht="13.9" customHeight="1" x14ac:dyDescent="0.2">
      <c r="A460" s="169">
        <v>3.53</v>
      </c>
      <c r="B460" s="169">
        <v>2.88</v>
      </c>
      <c r="C460" s="169">
        <f t="shared" si="93"/>
        <v>4.5030000000000001</v>
      </c>
      <c r="D460" s="169">
        <v>0.11</v>
      </c>
      <c r="E460" s="169">
        <v>4.5999999999999999E-2</v>
      </c>
      <c r="F460" s="169">
        <v>0</v>
      </c>
      <c r="G460" s="169">
        <v>0</v>
      </c>
      <c r="H460" s="169">
        <v>0</v>
      </c>
      <c r="I460" s="169">
        <v>1.0999999999999999E-2</v>
      </c>
      <c r="J460" s="169">
        <v>3.9E-2</v>
      </c>
      <c r="K460" s="169">
        <v>0</v>
      </c>
      <c r="L460" s="169">
        <v>0</v>
      </c>
      <c r="M460" s="169">
        <v>0</v>
      </c>
      <c r="N460" s="169">
        <v>0</v>
      </c>
      <c r="O460" s="169">
        <v>0</v>
      </c>
      <c r="P460" s="169">
        <v>925</v>
      </c>
      <c r="Q460" s="169">
        <v>60</v>
      </c>
      <c r="R460" s="169">
        <v>300</v>
      </c>
      <c r="S460" s="169">
        <v>60</v>
      </c>
      <c r="T460" s="169">
        <v>1392</v>
      </c>
      <c r="U460" s="169">
        <v>1190.7</v>
      </c>
      <c r="V460" s="169">
        <v>2.5</v>
      </c>
      <c r="W460" s="169"/>
      <c r="X460" s="169"/>
      <c r="Y460" s="169"/>
      <c r="Z460" s="170">
        <v>51</v>
      </c>
      <c r="AA460" s="169"/>
      <c r="AB460" s="169"/>
      <c r="AC460" s="169"/>
      <c r="AD460" s="169"/>
      <c r="AE460" s="169"/>
      <c r="AF460" s="169"/>
      <c r="AG460" s="5" t="b">
        <f t="shared" si="89"/>
        <v>0</v>
      </c>
      <c r="AH460" s="5">
        <v>30</v>
      </c>
      <c r="AI460" s="5">
        <f t="shared" si="94"/>
        <v>1</v>
      </c>
      <c r="AJ460" s="5" t="b">
        <f>AND(A460&gt;=zakresy_produkcyjne!B$2,A460&lt;=zakresy_produkcyjne!B$3)</f>
        <v>1</v>
      </c>
      <c r="AK460" s="5" t="b">
        <f>AND(B460&gt;=zakresy_produkcyjne!C$2,B460&lt;=zakresy_produkcyjne!C$3)</f>
        <v>0</v>
      </c>
      <c r="AL460" s="5" t="b">
        <f>AND(D460&gt;=zakresy_produkcyjne!D$2,D460&lt;=zakresy_produkcyjne!D$3)</f>
        <v>1</v>
      </c>
      <c r="AM460" s="5" t="b">
        <f>AND(E460&gt;=zakresy_produkcyjne!E$2,E460&lt;=zakresy_produkcyjne!E$3)</f>
        <v>1</v>
      </c>
      <c r="AN460" s="5" t="b">
        <f>AND(F460&gt;=zakresy_produkcyjne!F$2,F460&lt;=zakresy_produkcyjne!F$3)</f>
        <v>1</v>
      </c>
      <c r="AO460" s="5" t="b">
        <f>AND(G460&gt;=zakresy_produkcyjne!G$2,G460&lt;=zakresy_produkcyjne!G$3)</f>
        <v>1</v>
      </c>
      <c r="AP460" s="5" t="b">
        <f>AND(H460&gt;=zakresy_produkcyjne!H$2,H460&lt;=zakresy_produkcyjne!H$3)</f>
        <v>1</v>
      </c>
      <c r="AQ460" s="5" t="b">
        <f>AND(P460&gt;=zakresy_produkcyjne!I$2,P460&lt;=zakresy_produkcyjne!I$3)</f>
        <v>1</v>
      </c>
      <c r="AR460" s="5" t="b">
        <f>AND(Q460&gt;=zakresy_produkcyjne!J$2,Q460&lt;=zakresy_produkcyjne!J$3)</f>
        <v>1</v>
      </c>
      <c r="AS460" s="5" t="b">
        <f>AND(R460&gt;=zakresy_produkcyjne!K$2,R460&lt;=zakresy_produkcyjne!K$3)</f>
        <v>1</v>
      </c>
      <c r="AT460" s="5" t="b">
        <f>AND(S460&gt;=zakresy_produkcyjne!L$2,S460&lt;=zakresy_produkcyjne!L$3)</f>
        <v>1</v>
      </c>
      <c r="AU460" s="5" t="b">
        <f t="shared" si="90"/>
        <v>0</v>
      </c>
      <c r="AV460" s="5" t="b">
        <f t="shared" si="91"/>
        <v>1</v>
      </c>
      <c r="AW460" s="5" t="b">
        <f t="shared" si="92"/>
        <v>0</v>
      </c>
      <c r="AX460" s="5">
        <f>AJ460*zakresy_produkcyjne!B$4+AK460*zakresy_produkcyjne!C$4+AL460*zakresy_produkcyjne!D$4+AM460*zakresy_produkcyjne!E$4+AN460*zakresy_produkcyjne!F$4+AO460*zakresy_produkcyjne!G$4+AP460*zakresy_produkcyjne!H$4+AQ460*zakresy_produkcyjne!I$4+AR460*zakresy_produkcyjne!J$4+AS460*zakresy_produkcyjne!K$4+AT460*zakresy_produkcyjne!L$4</f>
        <v>63</v>
      </c>
      <c r="BE460" s="5">
        <v>88</v>
      </c>
      <c r="BQ460" s="5" t="e">
        <f>IF(T460&lt;&gt;"",POWER((#REF!*R460+#REF!)-T460,2))</f>
        <v>#REF!</v>
      </c>
    </row>
    <row r="461" spans="1:69" ht="13.9" customHeight="1" x14ac:dyDescent="0.2">
      <c r="A461" s="169">
        <v>3.53</v>
      </c>
      <c r="B461" s="169">
        <v>2.88</v>
      </c>
      <c r="C461" s="169">
        <f t="shared" si="93"/>
        <v>4.5030000000000001</v>
      </c>
      <c r="D461" s="169">
        <v>0.11</v>
      </c>
      <c r="E461" s="169">
        <v>4.5999999999999999E-2</v>
      </c>
      <c r="F461" s="169">
        <v>0</v>
      </c>
      <c r="G461" s="169">
        <v>0</v>
      </c>
      <c r="H461" s="169">
        <v>0</v>
      </c>
      <c r="I461" s="169">
        <v>1.0999999999999999E-2</v>
      </c>
      <c r="J461" s="169">
        <v>3.9E-2</v>
      </c>
      <c r="K461" s="169">
        <v>0</v>
      </c>
      <c r="L461" s="169">
        <v>0</v>
      </c>
      <c r="M461" s="169">
        <v>0</v>
      </c>
      <c r="N461" s="169">
        <v>0</v>
      </c>
      <c r="O461" s="169">
        <v>0</v>
      </c>
      <c r="P461" s="169">
        <v>925</v>
      </c>
      <c r="Q461" s="169">
        <v>60</v>
      </c>
      <c r="R461" s="169">
        <v>320</v>
      </c>
      <c r="S461" s="169">
        <v>60</v>
      </c>
      <c r="T461" s="169">
        <v>1264</v>
      </c>
      <c r="U461" s="169">
        <v>1040.7</v>
      </c>
      <c r="V461" s="169">
        <v>2.7</v>
      </c>
      <c r="W461" s="169"/>
      <c r="X461" s="169"/>
      <c r="Y461" s="169"/>
      <c r="Z461" s="170">
        <v>51</v>
      </c>
      <c r="AA461" s="169"/>
      <c r="AB461" s="169"/>
      <c r="AC461" s="169"/>
      <c r="AD461" s="169"/>
      <c r="AE461" s="169"/>
      <c r="AF461" s="169"/>
      <c r="AG461" s="5" t="b">
        <f t="shared" si="89"/>
        <v>0</v>
      </c>
      <c r="AH461" s="5">
        <v>30</v>
      </c>
      <c r="AI461" s="5">
        <f t="shared" si="94"/>
        <v>1</v>
      </c>
      <c r="AJ461" s="5" t="b">
        <f>AND(A461&gt;=zakresy_produkcyjne!B$2,A461&lt;=zakresy_produkcyjne!B$3)</f>
        <v>1</v>
      </c>
      <c r="AK461" s="5" t="b">
        <f>AND(B461&gt;=zakresy_produkcyjne!C$2,B461&lt;=zakresy_produkcyjne!C$3)</f>
        <v>0</v>
      </c>
      <c r="AL461" s="5" t="b">
        <f>AND(D461&gt;=zakresy_produkcyjne!D$2,D461&lt;=zakresy_produkcyjne!D$3)</f>
        <v>1</v>
      </c>
      <c r="AM461" s="5" t="b">
        <f>AND(E461&gt;=zakresy_produkcyjne!E$2,E461&lt;=zakresy_produkcyjne!E$3)</f>
        <v>1</v>
      </c>
      <c r="AN461" s="5" t="b">
        <f>AND(F461&gt;=zakresy_produkcyjne!F$2,F461&lt;=zakresy_produkcyjne!F$3)</f>
        <v>1</v>
      </c>
      <c r="AO461" s="5" t="b">
        <f>AND(G461&gt;=zakresy_produkcyjne!G$2,G461&lt;=zakresy_produkcyjne!G$3)</f>
        <v>1</v>
      </c>
      <c r="AP461" s="5" t="b">
        <f>AND(H461&gt;=zakresy_produkcyjne!H$2,H461&lt;=zakresy_produkcyjne!H$3)</f>
        <v>1</v>
      </c>
      <c r="AQ461" s="5" t="b">
        <f>AND(P461&gt;=zakresy_produkcyjne!I$2,P461&lt;=zakresy_produkcyjne!I$3)</f>
        <v>1</v>
      </c>
      <c r="AR461" s="5" t="b">
        <f>AND(Q461&gt;=zakresy_produkcyjne!J$2,Q461&lt;=zakresy_produkcyjne!J$3)</f>
        <v>1</v>
      </c>
      <c r="AS461" s="5" t="b">
        <f>AND(R461&gt;=zakresy_produkcyjne!K$2,R461&lt;=zakresy_produkcyjne!K$3)</f>
        <v>1</v>
      </c>
      <c r="AT461" s="5" t="b">
        <f>AND(S461&gt;=zakresy_produkcyjne!L$2,S461&lt;=zakresy_produkcyjne!L$3)</f>
        <v>1</v>
      </c>
      <c r="AU461" s="5" t="b">
        <f t="shared" si="90"/>
        <v>0</v>
      </c>
      <c r="AV461" s="5" t="b">
        <f t="shared" si="91"/>
        <v>1</v>
      </c>
      <c r="AW461" s="5" t="b">
        <f t="shared" si="92"/>
        <v>0</v>
      </c>
      <c r="AX461" s="5">
        <f>AJ461*zakresy_produkcyjne!B$4+AK461*zakresy_produkcyjne!C$4+AL461*zakresy_produkcyjne!D$4+AM461*zakresy_produkcyjne!E$4+AN461*zakresy_produkcyjne!F$4+AO461*zakresy_produkcyjne!G$4+AP461*zakresy_produkcyjne!H$4+AQ461*zakresy_produkcyjne!I$4+AR461*zakresy_produkcyjne!J$4+AS461*zakresy_produkcyjne!K$4+AT461*zakresy_produkcyjne!L$4</f>
        <v>63</v>
      </c>
      <c r="BE461" s="5">
        <v>88</v>
      </c>
      <c r="BQ461" s="5" t="e">
        <f>IF(T461&lt;&gt;"",POWER((#REF!*R461+#REF!)-T461,2))</f>
        <v>#REF!</v>
      </c>
    </row>
    <row r="462" spans="1:69" ht="13.9" customHeight="1" x14ac:dyDescent="0.2">
      <c r="A462" s="169">
        <v>3.53</v>
      </c>
      <c r="B462" s="169">
        <v>2.88</v>
      </c>
      <c r="C462" s="169">
        <f t="shared" si="93"/>
        <v>4.5030000000000001</v>
      </c>
      <c r="D462" s="169">
        <v>0.11</v>
      </c>
      <c r="E462" s="169">
        <v>4.5999999999999999E-2</v>
      </c>
      <c r="F462" s="169">
        <v>0</v>
      </c>
      <c r="G462" s="169">
        <v>0</v>
      </c>
      <c r="H462" s="169">
        <v>0</v>
      </c>
      <c r="I462" s="169">
        <v>1.0999999999999999E-2</v>
      </c>
      <c r="J462" s="169">
        <v>3.9E-2</v>
      </c>
      <c r="K462" s="169">
        <v>0</v>
      </c>
      <c r="L462" s="169">
        <v>0</v>
      </c>
      <c r="M462" s="169">
        <v>0</v>
      </c>
      <c r="N462" s="169">
        <v>0</v>
      </c>
      <c r="O462" s="169">
        <v>0</v>
      </c>
      <c r="P462" s="169">
        <v>925</v>
      </c>
      <c r="Q462" s="169">
        <v>60</v>
      </c>
      <c r="R462" s="169">
        <v>340</v>
      </c>
      <c r="S462" s="169">
        <v>60</v>
      </c>
      <c r="T462" s="169">
        <v>1232.2</v>
      </c>
      <c r="U462" s="169">
        <v>1031.2</v>
      </c>
      <c r="V462" s="169">
        <v>4.9000000000000004</v>
      </c>
      <c r="W462" s="169"/>
      <c r="X462" s="169"/>
      <c r="Y462" s="169"/>
      <c r="Z462" s="170">
        <v>51</v>
      </c>
      <c r="AA462" s="169"/>
      <c r="AB462" s="169"/>
      <c r="AC462" s="169"/>
      <c r="AD462" s="169"/>
      <c r="AE462" s="169"/>
      <c r="AF462" s="169"/>
      <c r="AG462" s="5" t="b">
        <f t="shared" si="89"/>
        <v>0</v>
      </c>
      <c r="AH462" s="5">
        <v>30</v>
      </c>
      <c r="AI462" s="5">
        <f t="shared" si="94"/>
        <v>1</v>
      </c>
      <c r="AJ462" s="5" t="b">
        <f>AND(A462&gt;=zakresy_produkcyjne!B$2,A462&lt;=zakresy_produkcyjne!B$3)</f>
        <v>1</v>
      </c>
      <c r="AK462" s="5" t="b">
        <f>AND(B462&gt;=zakresy_produkcyjne!C$2,B462&lt;=zakresy_produkcyjne!C$3)</f>
        <v>0</v>
      </c>
      <c r="AL462" s="5" t="b">
        <f>AND(D462&gt;=zakresy_produkcyjne!D$2,D462&lt;=zakresy_produkcyjne!D$3)</f>
        <v>1</v>
      </c>
      <c r="AM462" s="5" t="b">
        <f>AND(E462&gt;=zakresy_produkcyjne!E$2,E462&lt;=zakresy_produkcyjne!E$3)</f>
        <v>1</v>
      </c>
      <c r="AN462" s="5" t="b">
        <f>AND(F462&gt;=zakresy_produkcyjne!F$2,F462&lt;=zakresy_produkcyjne!F$3)</f>
        <v>1</v>
      </c>
      <c r="AO462" s="5" t="b">
        <f>AND(G462&gt;=zakresy_produkcyjne!G$2,G462&lt;=zakresy_produkcyjne!G$3)</f>
        <v>1</v>
      </c>
      <c r="AP462" s="5" t="b">
        <f>AND(H462&gt;=zakresy_produkcyjne!H$2,H462&lt;=zakresy_produkcyjne!H$3)</f>
        <v>1</v>
      </c>
      <c r="AQ462" s="5" t="b">
        <f>AND(P462&gt;=zakresy_produkcyjne!I$2,P462&lt;=zakresy_produkcyjne!I$3)</f>
        <v>1</v>
      </c>
      <c r="AR462" s="5" t="b">
        <f>AND(Q462&gt;=zakresy_produkcyjne!J$2,Q462&lt;=zakresy_produkcyjne!J$3)</f>
        <v>1</v>
      </c>
      <c r="AS462" s="5" t="b">
        <f>AND(R462&gt;=zakresy_produkcyjne!K$2,R462&lt;=zakresy_produkcyjne!K$3)</f>
        <v>1</v>
      </c>
      <c r="AT462" s="5" t="b">
        <f>AND(S462&gt;=zakresy_produkcyjne!L$2,S462&lt;=zakresy_produkcyjne!L$3)</f>
        <v>1</v>
      </c>
      <c r="AU462" s="5" t="b">
        <f t="shared" si="90"/>
        <v>0</v>
      </c>
      <c r="AV462" s="5" t="b">
        <f t="shared" si="91"/>
        <v>1</v>
      </c>
      <c r="AW462" s="5" t="b">
        <f t="shared" si="92"/>
        <v>0</v>
      </c>
      <c r="AX462" s="5">
        <f>AJ462*zakresy_produkcyjne!B$4+AK462*zakresy_produkcyjne!C$4+AL462*zakresy_produkcyjne!D$4+AM462*zakresy_produkcyjne!E$4+AN462*zakresy_produkcyjne!F$4+AO462*zakresy_produkcyjne!G$4+AP462*zakresy_produkcyjne!H$4+AQ462*zakresy_produkcyjne!I$4+AR462*zakresy_produkcyjne!J$4+AS462*zakresy_produkcyjne!K$4+AT462*zakresy_produkcyjne!L$4</f>
        <v>63</v>
      </c>
      <c r="BE462" s="5">
        <v>88</v>
      </c>
      <c r="BQ462" s="5" t="e">
        <f>IF(T462&lt;&gt;"",POWER((#REF!*R462+#REF!)-T462,2))</f>
        <v>#REF!</v>
      </c>
    </row>
    <row r="463" spans="1:69" ht="13.9" customHeight="1" x14ac:dyDescent="0.2">
      <c r="A463" s="169">
        <v>3.53</v>
      </c>
      <c r="B463" s="169">
        <v>2.88</v>
      </c>
      <c r="C463" s="169">
        <f t="shared" si="93"/>
        <v>4.5030000000000001</v>
      </c>
      <c r="D463" s="169">
        <v>0.11</v>
      </c>
      <c r="E463" s="169">
        <v>4.5999999999999999E-2</v>
      </c>
      <c r="F463" s="169">
        <v>0</v>
      </c>
      <c r="G463" s="169">
        <v>0</v>
      </c>
      <c r="H463" s="169">
        <v>0</v>
      </c>
      <c r="I463" s="169">
        <v>1.0999999999999999E-2</v>
      </c>
      <c r="J463" s="169">
        <v>3.9E-2</v>
      </c>
      <c r="K463" s="169">
        <v>0</v>
      </c>
      <c r="L463" s="169">
        <v>0</v>
      </c>
      <c r="M463" s="169">
        <v>0</v>
      </c>
      <c r="N463" s="169">
        <v>0</v>
      </c>
      <c r="O463" s="169">
        <v>0</v>
      </c>
      <c r="P463" s="169">
        <v>925</v>
      </c>
      <c r="Q463" s="169">
        <v>60</v>
      </c>
      <c r="R463" s="169">
        <v>360</v>
      </c>
      <c r="S463" s="169">
        <v>60</v>
      </c>
      <c r="T463" s="169">
        <v>1151.5</v>
      </c>
      <c r="U463" s="169">
        <v>975</v>
      </c>
      <c r="V463" s="169">
        <v>6.6</v>
      </c>
      <c r="W463" s="169"/>
      <c r="X463" s="169"/>
      <c r="Y463" s="169"/>
      <c r="Z463" s="170">
        <v>51</v>
      </c>
      <c r="AA463" s="169"/>
      <c r="AB463" s="169"/>
      <c r="AC463" s="169"/>
      <c r="AD463" s="169"/>
      <c r="AE463" s="169"/>
      <c r="AF463" s="169"/>
      <c r="AG463" s="5" t="b">
        <f t="shared" si="89"/>
        <v>0</v>
      </c>
      <c r="AH463" s="5">
        <v>30</v>
      </c>
      <c r="AI463" s="5">
        <f t="shared" si="94"/>
        <v>1</v>
      </c>
      <c r="AJ463" s="5" t="b">
        <f>AND(A463&gt;=zakresy_produkcyjne!B$2,A463&lt;=zakresy_produkcyjne!B$3)</f>
        <v>1</v>
      </c>
      <c r="AK463" s="5" t="b">
        <f>AND(B463&gt;=zakresy_produkcyjne!C$2,B463&lt;=zakresy_produkcyjne!C$3)</f>
        <v>0</v>
      </c>
      <c r="AL463" s="5" t="b">
        <f>AND(D463&gt;=zakresy_produkcyjne!D$2,D463&lt;=zakresy_produkcyjne!D$3)</f>
        <v>1</v>
      </c>
      <c r="AM463" s="5" t="b">
        <f>AND(E463&gt;=zakresy_produkcyjne!E$2,E463&lt;=zakresy_produkcyjne!E$3)</f>
        <v>1</v>
      </c>
      <c r="AN463" s="5" t="b">
        <f>AND(F463&gt;=zakresy_produkcyjne!F$2,F463&lt;=zakresy_produkcyjne!F$3)</f>
        <v>1</v>
      </c>
      <c r="AO463" s="5" t="b">
        <f>AND(G463&gt;=zakresy_produkcyjne!G$2,G463&lt;=zakresy_produkcyjne!G$3)</f>
        <v>1</v>
      </c>
      <c r="AP463" s="5" t="b">
        <f>AND(H463&gt;=zakresy_produkcyjne!H$2,H463&lt;=zakresy_produkcyjne!H$3)</f>
        <v>1</v>
      </c>
      <c r="AQ463" s="5" t="b">
        <f>AND(P463&gt;=zakresy_produkcyjne!I$2,P463&lt;=zakresy_produkcyjne!I$3)</f>
        <v>1</v>
      </c>
      <c r="AR463" s="5" t="b">
        <f>AND(Q463&gt;=zakresy_produkcyjne!J$2,Q463&lt;=zakresy_produkcyjne!J$3)</f>
        <v>1</v>
      </c>
      <c r="AS463" s="5" t="b">
        <f>AND(R463&gt;=zakresy_produkcyjne!K$2,R463&lt;=zakresy_produkcyjne!K$3)</f>
        <v>1</v>
      </c>
      <c r="AT463" s="5" t="b">
        <f>AND(S463&gt;=zakresy_produkcyjne!L$2,S463&lt;=zakresy_produkcyjne!L$3)</f>
        <v>1</v>
      </c>
      <c r="AU463" s="5" t="b">
        <f t="shared" si="90"/>
        <v>0</v>
      </c>
      <c r="AV463" s="5" t="b">
        <f t="shared" si="91"/>
        <v>1</v>
      </c>
      <c r="AW463" s="5" t="b">
        <f t="shared" si="92"/>
        <v>0</v>
      </c>
      <c r="AX463" s="5">
        <f>AJ463*zakresy_produkcyjne!B$4+AK463*zakresy_produkcyjne!C$4+AL463*zakresy_produkcyjne!D$4+AM463*zakresy_produkcyjne!E$4+AN463*zakresy_produkcyjne!F$4+AO463*zakresy_produkcyjne!G$4+AP463*zakresy_produkcyjne!H$4+AQ463*zakresy_produkcyjne!I$4+AR463*zakresy_produkcyjne!J$4+AS463*zakresy_produkcyjne!K$4+AT463*zakresy_produkcyjne!L$4</f>
        <v>63</v>
      </c>
      <c r="BE463" s="5">
        <v>88</v>
      </c>
      <c r="BQ463" s="5" t="e">
        <f>IF(T463&lt;&gt;"",POWER((#REF!*R463+#REF!)-T463,2))</f>
        <v>#REF!</v>
      </c>
    </row>
    <row r="464" spans="1:69" ht="13.9" customHeight="1" x14ac:dyDescent="0.2">
      <c r="A464" s="169">
        <v>3.53</v>
      </c>
      <c r="B464" s="169">
        <v>2.88</v>
      </c>
      <c r="C464" s="169">
        <f t="shared" si="93"/>
        <v>4.5030000000000001</v>
      </c>
      <c r="D464" s="169">
        <v>0.11</v>
      </c>
      <c r="E464" s="169">
        <v>4.5999999999999999E-2</v>
      </c>
      <c r="F464" s="169">
        <v>0</v>
      </c>
      <c r="G464" s="169">
        <v>0</v>
      </c>
      <c r="H464" s="169">
        <v>0</v>
      </c>
      <c r="I464" s="169">
        <v>1.0999999999999999E-2</v>
      </c>
      <c r="J464" s="169">
        <v>3.9E-2</v>
      </c>
      <c r="K464" s="169">
        <v>0</v>
      </c>
      <c r="L464" s="169">
        <v>0</v>
      </c>
      <c r="M464" s="169">
        <v>0</v>
      </c>
      <c r="N464" s="169">
        <v>0</v>
      </c>
      <c r="O464" s="169">
        <v>0</v>
      </c>
      <c r="P464" s="169">
        <v>925</v>
      </c>
      <c r="Q464" s="169">
        <v>60</v>
      </c>
      <c r="R464" s="169">
        <v>380</v>
      </c>
      <c r="S464" s="169">
        <v>60</v>
      </c>
      <c r="T464" s="169">
        <v>1043.7</v>
      </c>
      <c r="U464" s="169">
        <v>871.2</v>
      </c>
      <c r="V464" s="169">
        <v>8.8000000000000007</v>
      </c>
      <c r="W464" s="169"/>
      <c r="X464" s="169"/>
      <c r="Y464" s="169"/>
      <c r="Z464" s="170">
        <v>51</v>
      </c>
      <c r="AA464" s="169"/>
      <c r="AB464" s="169"/>
      <c r="AC464" s="169"/>
      <c r="AD464" s="169"/>
      <c r="AE464" s="169"/>
      <c r="AF464" s="169"/>
      <c r="AG464" s="5" t="b">
        <f t="shared" si="89"/>
        <v>0</v>
      </c>
      <c r="AH464" s="5">
        <v>30</v>
      </c>
      <c r="AI464" s="5">
        <f t="shared" si="94"/>
        <v>1</v>
      </c>
      <c r="AJ464" s="5" t="b">
        <f>AND(A464&gt;=zakresy_produkcyjne!B$2,A464&lt;=zakresy_produkcyjne!B$3)</f>
        <v>1</v>
      </c>
      <c r="AK464" s="5" t="b">
        <f>AND(B464&gt;=zakresy_produkcyjne!C$2,B464&lt;=zakresy_produkcyjne!C$3)</f>
        <v>0</v>
      </c>
      <c r="AL464" s="5" t="b">
        <f>AND(D464&gt;=zakresy_produkcyjne!D$2,D464&lt;=zakresy_produkcyjne!D$3)</f>
        <v>1</v>
      </c>
      <c r="AM464" s="5" t="b">
        <f>AND(E464&gt;=zakresy_produkcyjne!E$2,E464&lt;=zakresy_produkcyjne!E$3)</f>
        <v>1</v>
      </c>
      <c r="AN464" s="5" t="b">
        <f>AND(F464&gt;=zakresy_produkcyjne!F$2,F464&lt;=zakresy_produkcyjne!F$3)</f>
        <v>1</v>
      </c>
      <c r="AO464" s="5" t="b">
        <f>AND(G464&gt;=zakresy_produkcyjne!G$2,G464&lt;=zakresy_produkcyjne!G$3)</f>
        <v>1</v>
      </c>
      <c r="AP464" s="5" t="b">
        <f>AND(H464&gt;=zakresy_produkcyjne!H$2,H464&lt;=zakresy_produkcyjne!H$3)</f>
        <v>1</v>
      </c>
      <c r="AQ464" s="5" t="b">
        <f>AND(P464&gt;=zakresy_produkcyjne!I$2,P464&lt;=zakresy_produkcyjne!I$3)</f>
        <v>1</v>
      </c>
      <c r="AR464" s="5" t="b">
        <f>AND(Q464&gt;=zakresy_produkcyjne!J$2,Q464&lt;=zakresy_produkcyjne!J$3)</f>
        <v>1</v>
      </c>
      <c r="AS464" s="5" t="b">
        <f>AND(R464&gt;=zakresy_produkcyjne!K$2,R464&lt;=zakresy_produkcyjne!K$3)</f>
        <v>1</v>
      </c>
      <c r="AT464" s="5" t="b">
        <f>AND(S464&gt;=zakresy_produkcyjne!L$2,S464&lt;=zakresy_produkcyjne!L$3)</f>
        <v>1</v>
      </c>
      <c r="AU464" s="5" t="b">
        <f t="shared" si="90"/>
        <v>0</v>
      </c>
      <c r="AV464" s="5" t="b">
        <f t="shared" si="91"/>
        <v>1</v>
      </c>
      <c r="AW464" s="5" t="b">
        <f t="shared" si="92"/>
        <v>0</v>
      </c>
      <c r="AX464" s="5">
        <f>AJ464*zakresy_produkcyjne!B$4+AK464*zakresy_produkcyjne!C$4+AL464*zakresy_produkcyjne!D$4+AM464*zakresy_produkcyjne!E$4+AN464*zakresy_produkcyjne!F$4+AO464*zakresy_produkcyjne!G$4+AP464*zakresy_produkcyjne!H$4+AQ464*zakresy_produkcyjne!I$4+AR464*zakresy_produkcyjne!J$4+AS464*zakresy_produkcyjne!K$4+AT464*zakresy_produkcyjne!L$4</f>
        <v>63</v>
      </c>
      <c r="BE464" s="5">
        <v>88</v>
      </c>
      <c r="BQ464" s="5" t="e">
        <f>IF(T464&lt;&gt;"",POWER((#REF!*R464+#REF!)-T464,2))</f>
        <v>#REF!</v>
      </c>
    </row>
    <row r="465" spans="1:69" ht="13.9" customHeight="1" x14ac:dyDescent="0.2">
      <c r="A465" s="169">
        <v>3.53</v>
      </c>
      <c r="B465" s="169">
        <v>2.88</v>
      </c>
      <c r="C465" s="169">
        <f t="shared" si="93"/>
        <v>4.5030000000000001</v>
      </c>
      <c r="D465" s="169">
        <v>0.11</v>
      </c>
      <c r="E465" s="169">
        <v>4.5999999999999999E-2</v>
      </c>
      <c r="F465" s="169">
        <v>0</v>
      </c>
      <c r="G465" s="169">
        <v>0</v>
      </c>
      <c r="H465" s="169">
        <v>0</v>
      </c>
      <c r="I465" s="169">
        <v>1.0999999999999999E-2</v>
      </c>
      <c r="J465" s="169">
        <v>3.9E-2</v>
      </c>
      <c r="K465" s="169">
        <v>0</v>
      </c>
      <c r="L465" s="169">
        <v>0</v>
      </c>
      <c r="M465" s="169">
        <v>0</v>
      </c>
      <c r="N465" s="169">
        <v>0</v>
      </c>
      <c r="O465" s="169">
        <v>0</v>
      </c>
      <c r="P465" s="169">
        <v>925</v>
      </c>
      <c r="Q465" s="169">
        <v>60</v>
      </c>
      <c r="R465" s="169">
        <v>400</v>
      </c>
      <c r="S465" s="169">
        <v>60</v>
      </c>
      <c r="T465" s="169">
        <v>1023.7</v>
      </c>
      <c r="U465" s="169">
        <v>750</v>
      </c>
      <c r="V465" s="169">
        <v>10.3</v>
      </c>
      <c r="W465" s="169"/>
      <c r="X465" s="169"/>
      <c r="Y465" s="169"/>
      <c r="Z465" s="170">
        <v>51</v>
      </c>
      <c r="AA465" s="169"/>
      <c r="AB465" s="169"/>
      <c r="AC465" s="169"/>
      <c r="AD465" s="169"/>
      <c r="AE465" s="169"/>
      <c r="AF465" s="169"/>
      <c r="AG465" s="5" t="b">
        <f t="shared" si="89"/>
        <v>0</v>
      </c>
      <c r="AH465" s="5">
        <v>30</v>
      </c>
      <c r="AI465" s="5">
        <f t="shared" si="94"/>
        <v>1</v>
      </c>
      <c r="AJ465" s="5" t="b">
        <f>AND(A465&gt;=zakresy_produkcyjne!B$2,A465&lt;=zakresy_produkcyjne!B$3)</f>
        <v>1</v>
      </c>
      <c r="AK465" s="5" t="b">
        <f>AND(B465&gt;=zakresy_produkcyjne!C$2,B465&lt;=zakresy_produkcyjne!C$3)</f>
        <v>0</v>
      </c>
      <c r="AL465" s="5" t="b">
        <f>AND(D465&gt;=zakresy_produkcyjne!D$2,D465&lt;=zakresy_produkcyjne!D$3)</f>
        <v>1</v>
      </c>
      <c r="AM465" s="5" t="b">
        <f>AND(E465&gt;=zakresy_produkcyjne!E$2,E465&lt;=zakresy_produkcyjne!E$3)</f>
        <v>1</v>
      </c>
      <c r="AN465" s="5" t="b">
        <f>AND(F465&gt;=zakresy_produkcyjne!F$2,F465&lt;=zakresy_produkcyjne!F$3)</f>
        <v>1</v>
      </c>
      <c r="AO465" s="5" t="b">
        <f>AND(G465&gt;=zakresy_produkcyjne!G$2,G465&lt;=zakresy_produkcyjne!G$3)</f>
        <v>1</v>
      </c>
      <c r="AP465" s="5" t="b">
        <f>AND(H465&gt;=zakresy_produkcyjne!H$2,H465&lt;=zakresy_produkcyjne!H$3)</f>
        <v>1</v>
      </c>
      <c r="AQ465" s="5" t="b">
        <f>AND(P465&gt;=zakresy_produkcyjne!I$2,P465&lt;=zakresy_produkcyjne!I$3)</f>
        <v>1</v>
      </c>
      <c r="AR465" s="5" t="b">
        <f>AND(Q465&gt;=zakresy_produkcyjne!J$2,Q465&lt;=zakresy_produkcyjne!J$3)</f>
        <v>1</v>
      </c>
      <c r="AS465" s="5" t="b">
        <f>AND(R465&gt;=zakresy_produkcyjne!K$2,R465&lt;=zakresy_produkcyjne!K$3)</f>
        <v>1</v>
      </c>
      <c r="AT465" s="5" t="b">
        <f>AND(S465&gt;=zakresy_produkcyjne!L$2,S465&lt;=zakresy_produkcyjne!L$3)</f>
        <v>1</v>
      </c>
      <c r="AU465" s="5" t="b">
        <f t="shared" si="90"/>
        <v>0</v>
      </c>
      <c r="AV465" s="5" t="b">
        <f t="shared" si="91"/>
        <v>1</v>
      </c>
      <c r="AW465" s="5" t="b">
        <f t="shared" si="92"/>
        <v>0</v>
      </c>
      <c r="AX465" s="5">
        <f>AJ465*zakresy_produkcyjne!B$4+AK465*zakresy_produkcyjne!C$4+AL465*zakresy_produkcyjne!D$4+AM465*zakresy_produkcyjne!E$4+AN465*zakresy_produkcyjne!F$4+AO465*zakresy_produkcyjne!G$4+AP465*zakresy_produkcyjne!H$4+AQ465*zakresy_produkcyjne!I$4+AR465*zakresy_produkcyjne!J$4+AS465*zakresy_produkcyjne!K$4+AT465*zakresy_produkcyjne!L$4</f>
        <v>63</v>
      </c>
      <c r="BE465" s="5">
        <v>88</v>
      </c>
      <c r="BQ465" s="5" t="e">
        <f>IF(T465&lt;&gt;"",POWER((#REF!*R465+#REF!)-T465,2))</f>
        <v>#REF!</v>
      </c>
    </row>
    <row r="466" spans="1:69" ht="13.9" customHeight="1" x14ac:dyDescent="0.2">
      <c r="A466" s="169">
        <v>3.53</v>
      </c>
      <c r="B466" s="169">
        <v>2.88</v>
      </c>
      <c r="C466" s="169">
        <f t="shared" si="93"/>
        <v>4.5030000000000001</v>
      </c>
      <c r="D466" s="169">
        <v>0.11</v>
      </c>
      <c r="E466" s="169">
        <v>4.5999999999999999E-2</v>
      </c>
      <c r="F466" s="169">
        <v>0</v>
      </c>
      <c r="G466" s="169">
        <v>0</v>
      </c>
      <c r="H466" s="169">
        <v>0</v>
      </c>
      <c r="I466" s="169">
        <v>1.0999999999999999E-2</v>
      </c>
      <c r="J466" s="169">
        <v>3.9E-2</v>
      </c>
      <c r="K466" s="169">
        <v>0</v>
      </c>
      <c r="L466" s="169">
        <v>0</v>
      </c>
      <c r="M466" s="169">
        <v>0</v>
      </c>
      <c r="N466" s="169">
        <v>0</v>
      </c>
      <c r="O466" s="169">
        <v>0</v>
      </c>
      <c r="P466" s="169">
        <v>925</v>
      </c>
      <c r="Q466" s="169">
        <v>60</v>
      </c>
      <c r="R466" s="169">
        <v>420</v>
      </c>
      <c r="S466" s="169">
        <v>60</v>
      </c>
      <c r="T466" s="169">
        <v>988</v>
      </c>
      <c r="U466" s="169">
        <v>676.2</v>
      </c>
      <c r="V466" s="169">
        <v>9.9</v>
      </c>
      <c r="W466" s="169"/>
      <c r="X466" s="169"/>
      <c r="Y466" s="169"/>
      <c r="Z466" s="170">
        <v>51</v>
      </c>
      <c r="AA466" s="169"/>
      <c r="AB466" s="169"/>
      <c r="AC466" s="169"/>
      <c r="AD466" s="169"/>
      <c r="AE466" s="169"/>
      <c r="AF466" s="169"/>
      <c r="AG466" s="5" t="b">
        <f t="shared" si="89"/>
        <v>0</v>
      </c>
      <c r="AH466" s="5">
        <v>30</v>
      </c>
      <c r="AI466" s="5">
        <f t="shared" si="94"/>
        <v>1</v>
      </c>
      <c r="AJ466" s="5" t="b">
        <f>AND(A466&gt;=zakresy_produkcyjne!B$2,A466&lt;=zakresy_produkcyjne!B$3)</f>
        <v>1</v>
      </c>
      <c r="AK466" s="5" t="b">
        <f>AND(B466&gt;=zakresy_produkcyjne!C$2,B466&lt;=zakresy_produkcyjne!C$3)</f>
        <v>0</v>
      </c>
      <c r="AL466" s="5" t="b">
        <f>AND(D466&gt;=zakresy_produkcyjne!D$2,D466&lt;=zakresy_produkcyjne!D$3)</f>
        <v>1</v>
      </c>
      <c r="AM466" s="5" t="b">
        <f>AND(E466&gt;=zakresy_produkcyjne!E$2,E466&lt;=zakresy_produkcyjne!E$3)</f>
        <v>1</v>
      </c>
      <c r="AN466" s="5" t="b">
        <f>AND(F466&gt;=zakresy_produkcyjne!F$2,F466&lt;=zakresy_produkcyjne!F$3)</f>
        <v>1</v>
      </c>
      <c r="AO466" s="5" t="b">
        <f>AND(G466&gt;=zakresy_produkcyjne!G$2,G466&lt;=zakresy_produkcyjne!G$3)</f>
        <v>1</v>
      </c>
      <c r="AP466" s="5" t="b">
        <f>AND(H466&gt;=zakresy_produkcyjne!H$2,H466&lt;=zakresy_produkcyjne!H$3)</f>
        <v>1</v>
      </c>
      <c r="AQ466" s="5" t="b">
        <f>AND(P466&gt;=zakresy_produkcyjne!I$2,P466&lt;=zakresy_produkcyjne!I$3)</f>
        <v>1</v>
      </c>
      <c r="AR466" s="5" t="b">
        <f>AND(Q466&gt;=zakresy_produkcyjne!J$2,Q466&lt;=zakresy_produkcyjne!J$3)</f>
        <v>1</v>
      </c>
      <c r="AS466" s="5" t="b">
        <f>AND(R466&gt;=zakresy_produkcyjne!K$2,R466&lt;=zakresy_produkcyjne!K$3)</f>
        <v>0</v>
      </c>
      <c r="AT466" s="5" t="b">
        <f>AND(S466&gt;=zakresy_produkcyjne!L$2,S466&lt;=zakresy_produkcyjne!L$3)</f>
        <v>1</v>
      </c>
      <c r="AU466" s="5" t="b">
        <f t="shared" si="90"/>
        <v>0</v>
      </c>
      <c r="AV466" s="5" t="b">
        <f t="shared" si="91"/>
        <v>0</v>
      </c>
      <c r="AW466" s="5" t="b">
        <f t="shared" si="92"/>
        <v>0</v>
      </c>
      <c r="AX466" s="5">
        <f>AJ466*zakresy_produkcyjne!B$4+AK466*zakresy_produkcyjne!C$4+AL466*zakresy_produkcyjne!D$4+AM466*zakresy_produkcyjne!E$4+AN466*zakresy_produkcyjne!F$4+AO466*zakresy_produkcyjne!G$4+AP466*zakresy_produkcyjne!H$4+AQ466*zakresy_produkcyjne!I$4+AR466*zakresy_produkcyjne!J$4+AS466*zakresy_produkcyjne!K$4+AT466*zakresy_produkcyjne!L$4</f>
        <v>52</v>
      </c>
      <c r="BE466" s="5">
        <v>88</v>
      </c>
      <c r="BQ466" s="5" t="e">
        <f>IF(T466&lt;&gt;"",POWER((#REF!*R466+#REF!)-T466,2))</f>
        <v>#REF!</v>
      </c>
    </row>
    <row r="467" spans="1:69" ht="13.9" customHeight="1" x14ac:dyDescent="0.2">
      <c r="A467" s="169">
        <v>3.53</v>
      </c>
      <c r="B467" s="169">
        <v>2.88</v>
      </c>
      <c r="C467" s="169">
        <f t="shared" si="93"/>
        <v>4.5030000000000001</v>
      </c>
      <c r="D467" s="169">
        <v>0.11</v>
      </c>
      <c r="E467" s="169">
        <v>4.5999999999999999E-2</v>
      </c>
      <c r="F467" s="169">
        <v>0</v>
      </c>
      <c r="G467" s="169">
        <v>0</v>
      </c>
      <c r="H467" s="169">
        <v>0</v>
      </c>
      <c r="I467" s="169">
        <v>1.0999999999999999E-2</v>
      </c>
      <c r="J467" s="169">
        <v>3.9E-2</v>
      </c>
      <c r="K467" s="169">
        <v>0</v>
      </c>
      <c r="L467" s="169">
        <v>0</v>
      </c>
      <c r="M467" s="169">
        <v>0</v>
      </c>
      <c r="N467" s="169">
        <v>0</v>
      </c>
      <c r="O467" s="169">
        <v>0</v>
      </c>
      <c r="P467" s="169">
        <v>925</v>
      </c>
      <c r="Q467" s="169">
        <v>60</v>
      </c>
      <c r="R467" s="169">
        <v>450</v>
      </c>
      <c r="S467" s="169">
        <v>60</v>
      </c>
      <c r="T467" s="169">
        <v>882</v>
      </c>
      <c r="U467" s="169">
        <v>675</v>
      </c>
      <c r="V467" s="169">
        <v>2.2000000000000002</v>
      </c>
      <c r="W467" s="169"/>
      <c r="X467" s="169"/>
      <c r="Y467" s="169"/>
      <c r="Z467" s="170">
        <v>51</v>
      </c>
      <c r="AA467" s="169"/>
      <c r="AB467" s="169"/>
      <c r="AC467" s="169"/>
      <c r="AD467" s="169"/>
      <c r="AE467" s="169"/>
      <c r="AF467" s="169"/>
      <c r="AG467" s="5" t="b">
        <f t="shared" si="89"/>
        <v>0</v>
      </c>
      <c r="AH467" s="5">
        <v>30</v>
      </c>
      <c r="AI467" s="5">
        <f t="shared" si="94"/>
        <v>1</v>
      </c>
      <c r="AJ467" s="5" t="b">
        <f>AND(A467&gt;=zakresy_produkcyjne!B$2,A467&lt;=zakresy_produkcyjne!B$3)</f>
        <v>1</v>
      </c>
      <c r="AK467" s="5" t="b">
        <f>AND(B467&gt;=zakresy_produkcyjne!C$2,B467&lt;=zakresy_produkcyjne!C$3)</f>
        <v>0</v>
      </c>
      <c r="AL467" s="5" t="b">
        <f>AND(D467&gt;=zakresy_produkcyjne!D$2,D467&lt;=zakresy_produkcyjne!D$3)</f>
        <v>1</v>
      </c>
      <c r="AM467" s="5" t="b">
        <f>AND(E467&gt;=zakresy_produkcyjne!E$2,E467&lt;=zakresy_produkcyjne!E$3)</f>
        <v>1</v>
      </c>
      <c r="AN467" s="5" t="b">
        <f>AND(F467&gt;=zakresy_produkcyjne!F$2,F467&lt;=zakresy_produkcyjne!F$3)</f>
        <v>1</v>
      </c>
      <c r="AO467" s="5" t="b">
        <f>AND(G467&gt;=zakresy_produkcyjne!G$2,G467&lt;=zakresy_produkcyjne!G$3)</f>
        <v>1</v>
      </c>
      <c r="AP467" s="5" t="b">
        <f>AND(H467&gt;=zakresy_produkcyjne!H$2,H467&lt;=zakresy_produkcyjne!H$3)</f>
        <v>1</v>
      </c>
      <c r="AQ467" s="5" t="b">
        <f>AND(P467&gt;=zakresy_produkcyjne!I$2,P467&lt;=zakresy_produkcyjne!I$3)</f>
        <v>1</v>
      </c>
      <c r="AR467" s="5" t="b">
        <f>AND(Q467&gt;=zakresy_produkcyjne!J$2,Q467&lt;=zakresy_produkcyjne!J$3)</f>
        <v>1</v>
      </c>
      <c r="AS467" s="5" t="b">
        <f>AND(R467&gt;=zakresy_produkcyjne!K$2,R467&lt;=zakresy_produkcyjne!K$3)</f>
        <v>0</v>
      </c>
      <c r="AT467" s="5" t="b">
        <f>AND(S467&gt;=zakresy_produkcyjne!L$2,S467&lt;=zakresy_produkcyjne!L$3)</f>
        <v>1</v>
      </c>
      <c r="AU467" s="5" t="b">
        <f t="shared" si="90"/>
        <v>0</v>
      </c>
      <c r="AV467" s="5" t="b">
        <f t="shared" si="91"/>
        <v>0</v>
      </c>
      <c r="AW467" s="5" t="b">
        <f t="shared" si="92"/>
        <v>0</v>
      </c>
      <c r="AX467" s="5">
        <f>AJ467*zakresy_produkcyjne!B$4+AK467*zakresy_produkcyjne!C$4+AL467*zakresy_produkcyjne!D$4+AM467*zakresy_produkcyjne!E$4+AN467*zakresy_produkcyjne!F$4+AO467*zakresy_produkcyjne!G$4+AP467*zakresy_produkcyjne!H$4+AQ467*zakresy_produkcyjne!I$4+AR467*zakresy_produkcyjne!J$4+AS467*zakresy_produkcyjne!K$4+AT467*zakresy_produkcyjne!L$4</f>
        <v>52</v>
      </c>
      <c r="BE467" s="5">
        <v>88</v>
      </c>
      <c r="BQ467" s="5" t="e">
        <f>IF(T467&lt;&gt;"",POWER((#REF!*R467+#REF!)-T467,2))</f>
        <v>#REF!</v>
      </c>
    </row>
    <row r="468" spans="1:69" ht="13.9" customHeight="1" x14ac:dyDescent="0.2">
      <c r="A468" s="169">
        <v>3.53</v>
      </c>
      <c r="B468" s="169">
        <v>2.88</v>
      </c>
      <c r="C468" s="169">
        <f t="shared" si="93"/>
        <v>4.5030000000000001</v>
      </c>
      <c r="D468" s="169">
        <v>0.11</v>
      </c>
      <c r="E468" s="169">
        <v>4.5999999999999999E-2</v>
      </c>
      <c r="F468" s="169">
        <v>0</v>
      </c>
      <c r="G468" s="169">
        <v>0</v>
      </c>
      <c r="H468" s="169">
        <v>0</v>
      </c>
      <c r="I468" s="169">
        <v>1.0999999999999999E-2</v>
      </c>
      <c r="J468" s="169">
        <v>3.9E-2</v>
      </c>
      <c r="K468" s="169">
        <v>0</v>
      </c>
      <c r="L468" s="169">
        <v>0</v>
      </c>
      <c r="M468" s="169">
        <v>0</v>
      </c>
      <c r="N468" s="169">
        <v>0</v>
      </c>
      <c r="O468" s="169">
        <v>0</v>
      </c>
      <c r="P468" s="169">
        <v>850</v>
      </c>
      <c r="Q468" s="169">
        <v>60</v>
      </c>
      <c r="R468" s="169">
        <v>420</v>
      </c>
      <c r="S468" s="169">
        <v>30</v>
      </c>
      <c r="T468" s="169">
        <v>787.2</v>
      </c>
      <c r="U468" s="169"/>
      <c r="V468" s="169">
        <v>13.6</v>
      </c>
      <c r="W468" s="169">
        <v>204.444444444444</v>
      </c>
      <c r="X468" s="169"/>
      <c r="Y468" s="169"/>
      <c r="Z468" s="170">
        <v>51</v>
      </c>
      <c r="AA468" s="169"/>
      <c r="AB468" s="169"/>
      <c r="AC468" s="169"/>
      <c r="AD468" s="169"/>
      <c r="AE468" s="169"/>
      <c r="AF468" s="169">
        <v>212</v>
      </c>
      <c r="AG468" s="5" t="b">
        <f t="shared" si="89"/>
        <v>0</v>
      </c>
      <c r="AH468" s="5">
        <v>30</v>
      </c>
      <c r="AI468" s="5">
        <f t="shared" si="94"/>
        <v>1</v>
      </c>
      <c r="AJ468" s="5" t="b">
        <f>AND(A468&gt;=zakresy_produkcyjne!B$2,A468&lt;=zakresy_produkcyjne!B$3)</f>
        <v>1</v>
      </c>
      <c r="AK468" s="5" t="b">
        <f>AND(B468&gt;=zakresy_produkcyjne!C$2,B468&lt;=zakresy_produkcyjne!C$3)</f>
        <v>0</v>
      </c>
      <c r="AL468" s="5" t="b">
        <f>AND(D468&gt;=zakresy_produkcyjne!D$2,D468&lt;=zakresy_produkcyjne!D$3)</f>
        <v>1</v>
      </c>
      <c r="AM468" s="5" t="b">
        <f>AND(E468&gt;=zakresy_produkcyjne!E$2,E468&lt;=zakresy_produkcyjne!E$3)</f>
        <v>1</v>
      </c>
      <c r="AN468" s="5" t="b">
        <f>AND(F468&gt;=zakresy_produkcyjne!F$2,F468&lt;=zakresy_produkcyjne!F$3)</f>
        <v>1</v>
      </c>
      <c r="AO468" s="5" t="b">
        <f>AND(G468&gt;=zakresy_produkcyjne!G$2,G468&lt;=zakresy_produkcyjne!G$3)</f>
        <v>1</v>
      </c>
      <c r="AP468" s="5" t="b">
        <f>AND(H468&gt;=zakresy_produkcyjne!H$2,H468&lt;=zakresy_produkcyjne!H$3)</f>
        <v>1</v>
      </c>
      <c r="AQ468" s="5" t="b">
        <f>AND(P468&gt;=zakresy_produkcyjne!I$2,P468&lt;=zakresy_produkcyjne!I$3)</f>
        <v>0</v>
      </c>
      <c r="AR468" s="5" t="b">
        <f>AND(Q468&gt;=zakresy_produkcyjne!J$2,Q468&lt;=zakresy_produkcyjne!J$3)</f>
        <v>1</v>
      </c>
      <c r="AS468" s="5" t="b">
        <f>AND(R468&gt;=zakresy_produkcyjne!K$2,R468&lt;=zakresy_produkcyjne!K$3)</f>
        <v>0</v>
      </c>
      <c r="AT468" s="5" t="b">
        <f>AND(S468&gt;=zakresy_produkcyjne!L$2,S468&lt;=zakresy_produkcyjne!L$3)</f>
        <v>1</v>
      </c>
      <c r="AU468" s="5" t="b">
        <f t="shared" si="90"/>
        <v>0</v>
      </c>
      <c r="AV468" s="5" t="b">
        <f t="shared" si="91"/>
        <v>0</v>
      </c>
      <c r="AW468" s="5" t="b">
        <f t="shared" si="92"/>
        <v>0</v>
      </c>
      <c r="AX468" s="5">
        <f>AJ468*zakresy_produkcyjne!B$4+AK468*zakresy_produkcyjne!C$4+AL468*zakresy_produkcyjne!D$4+AM468*zakresy_produkcyjne!E$4+AN468*zakresy_produkcyjne!F$4+AO468*zakresy_produkcyjne!G$4+AP468*zakresy_produkcyjne!H$4+AQ468*zakresy_produkcyjne!I$4+AR468*zakresy_produkcyjne!J$4+AS468*zakresy_produkcyjne!K$4+AT468*zakresy_produkcyjne!L$4</f>
        <v>43</v>
      </c>
      <c r="BE468" s="5">
        <v>88</v>
      </c>
      <c r="BQ468" s="5" t="e">
        <f>IF(T468&lt;&gt;"",POWER((#REF!*R468+#REF!)-T468,2))</f>
        <v>#REF!</v>
      </c>
    </row>
    <row r="469" spans="1:69" ht="13.9" customHeight="1" x14ac:dyDescent="0.2">
      <c r="A469" s="169">
        <v>3.53</v>
      </c>
      <c r="B469" s="169">
        <v>2.88</v>
      </c>
      <c r="C469" s="169">
        <f t="shared" si="93"/>
        <v>4.5030000000000001</v>
      </c>
      <c r="D469" s="169">
        <v>0.11</v>
      </c>
      <c r="E469" s="169">
        <v>4.5999999999999999E-2</v>
      </c>
      <c r="F469" s="169">
        <v>0</v>
      </c>
      <c r="G469" s="169">
        <v>0</v>
      </c>
      <c r="H469" s="169">
        <v>0</v>
      </c>
      <c r="I469" s="169">
        <v>1.0999999999999999E-2</v>
      </c>
      <c r="J469" s="169">
        <v>3.9E-2</v>
      </c>
      <c r="K469" s="169">
        <v>0</v>
      </c>
      <c r="L469" s="169">
        <v>0</v>
      </c>
      <c r="M469" s="169">
        <v>0</v>
      </c>
      <c r="N469" s="169">
        <v>0</v>
      </c>
      <c r="O469" s="169">
        <v>0</v>
      </c>
      <c r="P469" s="169">
        <v>900</v>
      </c>
      <c r="Q469" s="169">
        <v>60</v>
      </c>
      <c r="R469" s="169">
        <v>420</v>
      </c>
      <c r="S469" s="169">
        <v>30</v>
      </c>
      <c r="T469" s="169">
        <v>955.5</v>
      </c>
      <c r="U469" s="169"/>
      <c r="V469" s="169">
        <v>10.6</v>
      </c>
      <c r="W469" s="169">
        <v>259.71428571428601</v>
      </c>
      <c r="X469" s="169"/>
      <c r="Y469" s="169"/>
      <c r="Z469" s="170">
        <v>51</v>
      </c>
      <c r="AA469" s="169"/>
      <c r="AB469" s="169"/>
      <c r="AC469" s="169"/>
      <c r="AD469" s="169"/>
      <c r="AE469" s="169"/>
      <c r="AF469" s="169">
        <v>274</v>
      </c>
      <c r="AG469" s="5" t="b">
        <f t="shared" si="89"/>
        <v>0</v>
      </c>
      <c r="AH469" s="5">
        <v>30</v>
      </c>
      <c r="AI469" s="5">
        <f t="shared" si="94"/>
        <v>1</v>
      </c>
      <c r="AJ469" s="5" t="b">
        <f>AND(A469&gt;=zakresy_produkcyjne!B$2,A469&lt;=zakresy_produkcyjne!B$3)</f>
        <v>1</v>
      </c>
      <c r="AK469" s="5" t="b">
        <f>AND(B469&gt;=zakresy_produkcyjne!C$2,B469&lt;=zakresy_produkcyjne!C$3)</f>
        <v>0</v>
      </c>
      <c r="AL469" s="5" t="b">
        <f>AND(D469&gt;=zakresy_produkcyjne!D$2,D469&lt;=zakresy_produkcyjne!D$3)</f>
        <v>1</v>
      </c>
      <c r="AM469" s="5" t="b">
        <f>AND(E469&gt;=zakresy_produkcyjne!E$2,E469&lt;=zakresy_produkcyjne!E$3)</f>
        <v>1</v>
      </c>
      <c r="AN469" s="5" t="b">
        <f>AND(F469&gt;=zakresy_produkcyjne!F$2,F469&lt;=zakresy_produkcyjne!F$3)</f>
        <v>1</v>
      </c>
      <c r="AO469" s="5" t="b">
        <f>AND(G469&gt;=zakresy_produkcyjne!G$2,G469&lt;=zakresy_produkcyjne!G$3)</f>
        <v>1</v>
      </c>
      <c r="AP469" s="5" t="b">
        <f>AND(H469&gt;=zakresy_produkcyjne!H$2,H469&lt;=zakresy_produkcyjne!H$3)</f>
        <v>1</v>
      </c>
      <c r="AQ469" s="5" t="b">
        <f>AND(P469&gt;=zakresy_produkcyjne!I$2,P469&lt;=zakresy_produkcyjne!I$3)</f>
        <v>1</v>
      </c>
      <c r="AR469" s="5" t="b">
        <f>AND(Q469&gt;=zakresy_produkcyjne!J$2,Q469&lt;=zakresy_produkcyjne!J$3)</f>
        <v>1</v>
      </c>
      <c r="AS469" s="5" t="b">
        <f>AND(R469&gt;=zakresy_produkcyjne!K$2,R469&lt;=zakresy_produkcyjne!K$3)</f>
        <v>0</v>
      </c>
      <c r="AT469" s="5" t="b">
        <f>AND(S469&gt;=zakresy_produkcyjne!L$2,S469&lt;=zakresy_produkcyjne!L$3)</f>
        <v>1</v>
      </c>
      <c r="AU469" s="5" t="b">
        <f t="shared" si="90"/>
        <v>0</v>
      </c>
      <c r="AV469" s="5" t="b">
        <f t="shared" si="91"/>
        <v>0</v>
      </c>
      <c r="AW469" s="5" t="b">
        <f t="shared" si="92"/>
        <v>0</v>
      </c>
      <c r="AX469" s="5">
        <f>AJ469*zakresy_produkcyjne!B$4+AK469*zakresy_produkcyjne!C$4+AL469*zakresy_produkcyjne!D$4+AM469*zakresy_produkcyjne!E$4+AN469*zakresy_produkcyjne!F$4+AO469*zakresy_produkcyjne!G$4+AP469*zakresy_produkcyjne!H$4+AQ469*zakresy_produkcyjne!I$4+AR469*zakresy_produkcyjne!J$4+AS469*zakresy_produkcyjne!K$4+AT469*zakresy_produkcyjne!L$4</f>
        <v>52</v>
      </c>
      <c r="BE469" s="5">
        <v>88</v>
      </c>
      <c r="BQ469" s="5" t="e">
        <f>IF(T469&lt;&gt;"",POWER((#REF!*R469+#REF!)-T469,2))</f>
        <v>#REF!</v>
      </c>
    </row>
    <row r="470" spans="1:69" ht="13.9" customHeight="1" x14ac:dyDescent="0.2">
      <c r="A470" s="169">
        <v>3.53</v>
      </c>
      <c r="B470" s="169">
        <v>2.88</v>
      </c>
      <c r="C470" s="169">
        <f t="shared" si="93"/>
        <v>4.5030000000000001</v>
      </c>
      <c r="D470" s="169">
        <v>0.11</v>
      </c>
      <c r="E470" s="169">
        <v>4.5999999999999999E-2</v>
      </c>
      <c r="F470" s="169">
        <v>0</v>
      </c>
      <c r="G470" s="169">
        <v>0</v>
      </c>
      <c r="H470" s="169">
        <v>0</v>
      </c>
      <c r="I470" s="169">
        <v>1.0999999999999999E-2</v>
      </c>
      <c r="J470" s="169">
        <v>3.9E-2</v>
      </c>
      <c r="K470" s="169">
        <v>0</v>
      </c>
      <c r="L470" s="169">
        <v>0</v>
      </c>
      <c r="M470" s="169">
        <v>0</v>
      </c>
      <c r="N470" s="169">
        <v>0</v>
      </c>
      <c r="O470" s="169">
        <v>0</v>
      </c>
      <c r="P470" s="169">
        <v>950</v>
      </c>
      <c r="Q470" s="169">
        <v>60</v>
      </c>
      <c r="R470" s="169">
        <v>420</v>
      </c>
      <c r="S470" s="169">
        <v>30</v>
      </c>
      <c r="T470" s="169">
        <v>1046.2</v>
      </c>
      <c r="U470" s="169"/>
      <c r="V470" s="169">
        <v>8.9</v>
      </c>
      <c r="W470" s="169">
        <v>307.444444444444</v>
      </c>
      <c r="X470" s="169"/>
      <c r="Y470" s="169"/>
      <c r="Z470" s="170">
        <v>51</v>
      </c>
      <c r="AA470" s="169"/>
      <c r="AB470" s="169"/>
      <c r="AC470" s="169"/>
      <c r="AD470" s="169"/>
      <c r="AE470" s="169"/>
      <c r="AF470" s="169">
        <v>323</v>
      </c>
      <c r="AG470" s="5" t="b">
        <f t="shared" si="89"/>
        <v>0</v>
      </c>
      <c r="AH470" s="5">
        <v>30</v>
      </c>
      <c r="AI470" s="5">
        <f t="shared" si="94"/>
        <v>1</v>
      </c>
      <c r="AJ470" s="5" t="b">
        <f>AND(A470&gt;=zakresy_produkcyjne!B$2,A470&lt;=zakresy_produkcyjne!B$3)</f>
        <v>1</v>
      </c>
      <c r="AK470" s="5" t="b">
        <f>AND(B470&gt;=zakresy_produkcyjne!C$2,B470&lt;=zakresy_produkcyjne!C$3)</f>
        <v>0</v>
      </c>
      <c r="AL470" s="5" t="b">
        <f>AND(D470&gt;=zakresy_produkcyjne!D$2,D470&lt;=zakresy_produkcyjne!D$3)</f>
        <v>1</v>
      </c>
      <c r="AM470" s="5" t="b">
        <f>AND(E470&gt;=zakresy_produkcyjne!E$2,E470&lt;=zakresy_produkcyjne!E$3)</f>
        <v>1</v>
      </c>
      <c r="AN470" s="5" t="b">
        <f>AND(F470&gt;=zakresy_produkcyjne!F$2,F470&lt;=zakresy_produkcyjne!F$3)</f>
        <v>1</v>
      </c>
      <c r="AO470" s="5" t="b">
        <f>AND(G470&gt;=zakresy_produkcyjne!G$2,G470&lt;=zakresy_produkcyjne!G$3)</f>
        <v>1</v>
      </c>
      <c r="AP470" s="5" t="b">
        <f>AND(H470&gt;=zakresy_produkcyjne!H$2,H470&lt;=zakresy_produkcyjne!H$3)</f>
        <v>1</v>
      </c>
      <c r="AQ470" s="5" t="b">
        <f>AND(P470&gt;=zakresy_produkcyjne!I$2,P470&lt;=zakresy_produkcyjne!I$3)</f>
        <v>1</v>
      </c>
      <c r="AR470" s="5" t="b">
        <f>AND(Q470&gt;=zakresy_produkcyjne!J$2,Q470&lt;=zakresy_produkcyjne!J$3)</f>
        <v>1</v>
      </c>
      <c r="AS470" s="5" t="b">
        <f>AND(R470&gt;=zakresy_produkcyjne!K$2,R470&lt;=zakresy_produkcyjne!K$3)</f>
        <v>0</v>
      </c>
      <c r="AT470" s="5" t="b">
        <f>AND(S470&gt;=zakresy_produkcyjne!L$2,S470&lt;=zakresy_produkcyjne!L$3)</f>
        <v>1</v>
      </c>
      <c r="AU470" s="5" t="b">
        <f t="shared" si="90"/>
        <v>0</v>
      </c>
      <c r="AV470" s="5" t="b">
        <f t="shared" si="91"/>
        <v>0</v>
      </c>
      <c r="AW470" s="5" t="b">
        <f t="shared" si="92"/>
        <v>0</v>
      </c>
      <c r="AX470" s="5">
        <f>AJ470*zakresy_produkcyjne!B$4+AK470*zakresy_produkcyjne!C$4+AL470*zakresy_produkcyjne!D$4+AM470*zakresy_produkcyjne!E$4+AN470*zakresy_produkcyjne!F$4+AO470*zakresy_produkcyjne!G$4+AP470*zakresy_produkcyjne!H$4+AQ470*zakresy_produkcyjne!I$4+AR470*zakresy_produkcyjne!J$4+AS470*zakresy_produkcyjne!K$4+AT470*zakresy_produkcyjne!L$4</f>
        <v>52</v>
      </c>
      <c r="BE470" s="5">
        <v>88</v>
      </c>
      <c r="BQ470" s="5" t="e">
        <f>IF(T470&lt;&gt;"",POWER((#REF!*R470+#REF!)-T470,2))</f>
        <v>#REF!</v>
      </c>
    </row>
    <row r="471" spans="1:69" ht="13.9" customHeight="1" x14ac:dyDescent="0.2">
      <c r="A471" s="169">
        <v>3.53</v>
      </c>
      <c r="B471" s="169">
        <v>2.88</v>
      </c>
      <c r="C471" s="169">
        <f t="shared" si="93"/>
        <v>4.5030000000000001</v>
      </c>
      <c r="D471" s="169">
        <v>0.11</v>
      </c>
      <c r="E471" s="169">
        <v>4.5999999999999999E-2</v>
      </c>
      <c r="F471" s="169">
        <v>0</v>
      </c>
      <c r="G471" s="169">
        <v>0</v>
      </c>
      <c r="H471" s="169">
        <v>0</v>
      </c>
      <c r="I471" s="169">
        <v>1.0999999999999999E-2</v>
      </c>
      <c r="J471" s="169">
        <v>3.9E-2</v>
      </c>
      <c r="K471" s="169">
        <v>0</v>
      </c>
      <c r="L471" s="169">
        <v>0</v>
      </c>
      <c r="M471" s="169">
        <v>0</v>
      </c>
      <c r="N471" s="169">
        <v>0</v>
      </c>
      <c r="O471" s="169">
        <v>0</v>
      </c>
      <c r="P471" s="169">
        <v>925</v>
      </c>
      <c r="Q471" s="169">
        <v>30</v>
      </c>
      <c r="R471" s="169">
        <v>420</v>
      </c>
      <c r="S471" s="169">
        <v>30</v>
      </c>
      <c r="T471" s="169">
        <v>904.5</v>
      </c>
      <c r="U471" s="169"/>
      <c r="V471" s="169">
        <v>11.2</v>
      </c>
      <c r="W471" s="169">
        <v>252.166666666667</v>
      </c>
      <c r="X471" s="169"/>
      <c r="Y471" s="169"/>
      <c r="Z471" s="170">
        <v>51</v>
      </c>
      <c r="AA471" s="169"/>
      <c r="AB471" s="169"/>
      <c r="AC471" s="169"/>
      <c r="AD471" s="169"/>
      <c r="AE471" s="169"/>
      <c r="AF471" s="169">
        <v>265</v>
      </c>
      <c r="AG471" s="5" t="b">
        <f t="shared" si="89"/>
        <v>0</v>
      </c>
      <c r="AH471" s="5">
        <v>30</v>
      </c>
      <c r="AI471" s="5">
        <f t="shared" si="94"/>
        <v>1</v>
      </c>
      <c r="AJ471" s="5" t="b">
        <f>AND(A471&gt;=zakresy_produkcyjne!B$2,A471&lt;=zakresy_produkcyjne!B$3)</f>
        <v>1</v>
      </c>
      <c r="AK471" s="5" t="b">
        <f>AND(B471&gt;=zakresy_produkcyjne!C$2,B471&lt;=zakresy_produkcyjne!C$3)</f>
        <v>0</v>
      </c>
      <c r="AL471" s="5" t="b">
        <f>AND(D471&gt;=zakresy_produkcyjne!D$2,D471&lt;=zakresy_produkcyjne!D$3)</f>
        <v>1</v>
      </c>
      <c r="AM471" s="5" t="b">
        <f>AND(E471&gt;=zakresy_produkcyjne!E$2,E471&lt;=zakresy_produkcyjne!E$3)</f>
        <v>1</v>
      </c>
      <c r="AN471" s="5" t="b">
        <f>AND(F471&gt;=zakresy_produkcyjne!F$2,F471&lt;=zakresy_produkcyjne!F$3)</f>
        <v>1</v>
      </c>
      <c r="AO471" s="5" t="b">
        <f>AND(G471&gt;=zakresy_produkcyjne!G$2,G471&lt;=zakresy_produkcyjne!G$3)</f>
        <v>1</v>
      </c>
      <c r="AP471" s="5" t="b">
        <f>AND(H471&gt;=zakresy_produkcyjne!H$2,H471&lt;=zakresy_produkcyjne!H$3)</f>
        <v>1</v>
      </c>
      <c r="AQ471" s="5" t="b">
        <f>AND(P471&gt;=zakresy_produkcyjne!I$2,P471&lt;=zakresy_produkcyjne!I$3)</f>
        <v>1</v>
      </c>
      <c r="AR471" s="5" t="b">
        <f>AND(Q471&gt;=zakresy_produkcyjne!J$2,Q471&lt;=zakresy_produkcyjne!J$3)</f>
        <v>0</v>
      </c>
      <c r="AS471" s="5" t="b">
        <f>AND(R471&gt;=zakresy_produkcyjne!K$2,R471&lt;=zakresy_produkcyjne!K$3)</f>
        <v>0</v>
      </c>
      <c r="AT471" s="5" t="b">
        <f>AND(S471&gt;=zakresy_produkcyjne!L$2,S471&lt;=zakresy_produkcyjne!L$3)</f>
        <v>1</v>
      </c>
      <c r="AU471" s="5" t="b">
        <f t="shared" si="90"/>
        <v>0</v>
      </c>
      <c r="AV471" s="5" t="b">
        <f t="shared" si="91"/>
        <v>0</v>
      </c>
      <c r="AW471" s="5" t="b">
        <f t="shared" si="92"/>
        <v>0</v>
      </c>
      <c r="AX471" s="5">
        <f>AJ471*zakresy_produkcyjne!B$4+AK471*zakresy_produkcyjne!C$4+AL471*zakresy_produkcyjne!D$4+AM471*zakresy_produkcyjne!E$4+AN471*zakresy_produkcyjne!F$4+AO471*zakresy_produkcyjne!G$4+AP471*zakresy_produkcyjne!H$4+AQ471*zakresy_produkcyjne!I$4+AR471*zakresy_produkcyjne!J$4+AS471*zakresy_produkcyjne!K$4+AT471*zakresy_produkcyjne!L$4</f>
        <v>44</v>
      </c>
      <c r="BE471" s="5">
        <v>88</v>
      </c>
      <c r="BQ471" s="5" t="e">
        <f>IF(T471&lt;&gt;"",POWER((#REF!*R471+#REF!)-T471,2))</f>
        <v>#REF!</v>
      </c>
    </row>
    <row r="472" spans="1:69" ht="13.9" customHeight="1" x14ac:dyDescent="0.2">
      <c r="A472" s="169">
        <v>3.53</v>
      </c>
      <c r="B472" s="169">
        <v>2.88</v>
      </c>
      <c r="C472" s="169">
        <f t="shared" si="93"/>
        <v>4.5030000000000001</v>
      </c>
      <c r="D472" s="169">
        <v>0.11</v>
      </c>
      <c r="E472" s="169">
        <v>4.5999999999999999E-2</v>
      </c>
      <c r="F472" s="169">
        <v>0</v>
      </c>
      <c r="G472" s="169">
        <v>0</v>
      </c>
      <c r="H472" s="169">
        <v>0</v>
      </c>
      <c r="I472" s="169">
        <v>1.0999999999999999E-2</v>
      </c>
      <c r="J472" s="169">
        <v>3.9E-2</v>
      </c>
      <c r="K472" s="169">
        <v>0</v>
      </c>
      <c r="L472" s="169">
        <v>0</v>
      </c>
      <c r="M472" s="169">
        <v>0</v>
      </c>
      <c r="N472" s="169">
        <v>0</v>
      </c>
      <c r="O472" s="169">
        <v>0</v>
      </c>
      <c r="P472" s="169">
        <v>925</v>
      </c>
      <c r="Q472" s="169">
        <v>60</v>
      </c>
      <c r="R472" s="169">
        <v>420</v>
      </c>
      <c r="S472" s="169">
        <v>30</v>
      </c>
      <c r="T472" s="169">
        <v>960.2</v>
      </c>
      <c r="U472" s="169"/>
      <c r="V472" s="169">
        <v>10.4</v>
      </c>
      <c r="W472" s="169">
        <v>282</v>
      </c>
      <c r="X472" s="169"/>
      <c r="Y472" s="169"/>
      <c r="Z472" s="170">
        <v>51</v>
      </c>
      <c r="AA472" s="169"/>
      <c r="AB472" s="169"/>
      <c r="AC472" s="169"/>
      <c r="AD472" s="169"/>
      <c r="AE472" s="169"/>
      <c r="AF472" s="169">
        <v>298</v>
      </c>
      <c r="AG472" s="5" t="b">
        <f t="shared" si="89"/>
        <v>0</v>
      </c>
      <c r="AH472" s="5">
        <v>30</v>
      </c>
      <c r="AI472" s="5">
        <f t="shared" si="94"/>
        <v>1</v>
      </c>
      <c r="AJ472" s="5" t="b">
        <f>AND(A472&gt;=zakresy_produkcyjne!B$2,A472&lt;=zakresy_produkcyjne!B$3)</f>
        <v>1</v>
      </c>
      <c r="AK472" s="5" t="b">
        <f>AND(B472&gt;=zakresy_produkcyjne!C$2,B472&lt;=zakresy_produkcyjne!C$3)</f>
        <v>0</v>
      </c>
      <c r="AL472" s="5" t="b">
        <f>AND(D472&gt;=zakresy_produkcyjne!D$2,D472&lt;=zakresy_produkcyjne!D$3)</f>
        <v>1</v>
      </c>
      <c r="AM472" s="5" t="b">
        <f>AND(E472&gt;=zakresy_produkcyjne!E$2,E472&lt;=zakresy_produkcyjne!E$3)</f>
        <v>1</v>
      </c>
      <c r="AN472" s="5" t="b">
        <f>AND(F472&gt;=zakresy_produkcyjne!F$2,F472&lt;=zakresy_produkcyjne!F$3)</f>
        <v>1</v>
      </c>
      <c r="AO472" s="5" t="b">
        <f>AND(G472&gt;=zakresy_produkcyjne!G$2,G472&lt;=zakresy_produkcyjne!G$3)</f>
        <v>1</v>
      </c>
      <c r="AP472" s="5" t="b">
        <f>AND(H472&gt;=zakresy_produkcyjne!H$2,H472&lt;=zakresy_produkcyjne!H$3)</f>
        <v>1</v>
      </c>
      <c r="AQ472" s="5" t="b">
        <f>AND(P472&gt;=zakresy_produkcyjne!I$2,P472&lt;=zakresy_produkcyjne!I$3)</f>
        <v>1</v>
      </c>
      <c r="AR472" s="5" t="b">
        <f>AND(Q472&gt;=zakresy_produkcyjne!J$2,Q472&lt;=zakresy_produkcyjne!J$3)</f>
        <v>1</v>
      </c>
      <c r="AS472" s="5" t="b">
        <f>AND(R472&gt;=zakresy_produkcyjne!K$2,R472&lt;=zakresy_produkcyjne!K$3)</f>
        <v>0</v>
      </c>
      <c r="AT472" s="5" t="b">
        <f>AND(S472&gt;=zakresy_produkcyjne!L$2,S472&lt;=zakresy_produkcyjne!L$3)</f>
        <v>1</v>
      </c>
      <c r="AU472" s="5" t="b">
        <f t="shared" si="90"/>
        <v>0</v>
      </c>
      <c r="AV472" s="5" t="b">
        <f t="shared" si="91"/>
        <v>0</v>
      </c>
      <c r="AW472" s="5" t="b">
        <f t="shared" si="92"/>
        <v>0</v>
      </c>
      <c r="AX472" s="5">
        <f>AJ472*zakresy_produkcyjne!B$4+AK472*zakresy_produkcyjne!C$4+AL472*zakresy_produkcyjne!D$4+AM472*zakresy_produkcyjne!E$4+AN472*zakresy_produkcyjne!F$4+AO472*zakresy_produkcyjne!G$4+AP472*zakresy_produkcyjne!H$4+AQ472*zakresy_produkcyjne!I$4+AR472*zakresy_produkcyjne!J$4+AS472*zakresy_produkcyjne!K$4+AT472*zakresy_produkcyjne!L$4</f>
        <v>52</v>
      </c>
      <c r="BE472" s="5">
        <v>88</v>
      </c>
      <c r="BQ472" s="5" t="e">
        <f>IF(T472&lt;&gt;"",POWER((#REF!*R472+#REF!)-T472,2))</f>
        <v>#REF!</v>
      </c>
    </row>
    <row r="473" spans="1:69" ht="13.9" customHeight="1" x14ac:dyDescent="0.2">
      <c r="A473" s="169">
        <v>3.53</v>
      </c>
      <c r="B473" s="169">
        <v>2.88</v>
      </c>
      <c r="C473" s="169">
        <f t="shared" si="93"/>
        <v>4.5030000000000001</v>
      </c>
      <c r="D473" s="169">
        <v>0.11</v>
      </c>
      <c r="E473" s="169">
        <v>4.5999999999999999E-2</v>
      </c>
      <c r="F473" s="169">
        <v>0</v>
      </c>
      <c r="G473" s="169">
        <v>0</v>
      </c>
      <c r="H473" s="169">
        <v>0</v>
      </c>
      <c r="I473" s="169">
        <v>1.0999999999999999E-2</v>
      </c>
      <c r="J473" s="169">
        <v>3.9E-2</v>
      </c>
      <c r="K473" s="169">
        <v>0</v>
      </c>
      <c r="L473" s="169">
        <v>0</v>
      </c>
      <c r="M473" s="169">
        <v>0</v>
      </c>
      <c r="N473" s="169">
        <v>0</v>
      </c>
      <c r="O473" s="169">
        <v>0</v>
      </c>
      <c r="P473" s="169">
        <v>925</v>
      </c>
      <c r="Q473" s="169">
        <v>120</v>
      </c>
      <c r="R473" s="169">
        <v>420</v>
      </c>
      <c r="S473" s="169">
        <v>30</v>
      </c>
      <c r="T473" s="169">
        <v>964.2</v>
      </c>
      <c r="U473" s="169"/>
      <c r="V473" s="169">
        <v>9.9</v>
      </c>
      <c r="W473" s="169">
        <v>301</v>
      </c>
      <c r="X473" s="169"/>
      <c r="Y473" s="169"/>
      <c r="Z473" s="170">
        <v>51</v>
      </c>
      <c r="AA473" s="169"/>
      <c r="AB473" s="169"/>
      <c r="AC473" s="169"/>
      <c r="AD473" s="169"/>
      <c r="AE473" s="169"/>
      <c r="AF473" s="169">
        <v>318</v>
      </c>
      <c r="AG473" s="5" t="b">
        <f t="shared" si="89"/>
        <v>0</v>
      </c>
      <c r="AH473" s="5">
        <v>30</v>
      </c>
      <c r="AI473" s="5">
        <f t="shared" si="94"/>
        <v>1</v>
      </c>
      <c r="AJ473" s="5" t="b">
        <f>AND(A473&gt;=zakresy_produkcyjne!B$2,A473&lt;=zakresy_produkcyjne!B$3)</f>
        <v>1</v>
      </c>
      <c r="AK473" s="5" t="b">
        <f>AND(B473&gt;=zakresy_produkcyjne!C$2,B473&lt;=zakresy_produkcyjne!C$3)</f>
        <v>0</v>
      </c>
      <c r="AL473" s="5" t="b">
        <f>AND(D473&gt;=zakresy_produkcyjne!D$2,D473&lt;=zakresy_produkcyjne!D$3)</f>
        <v>1</v>
      </c>
      <c r="AM473" s="5" t="b">
        <f>AND(E473&gt;=zakresy_produkcyjne!E$2,E473&lt;=zakresy_produkcyjne!E$3)</f>
        <v>1</v>
      </c>
      <c r="AN473" s="5" t="b">
        <f>AND(F473&gt;=zakresy_produkcyjne!F$2,F473&lt;=zakresy_produkcyjne!F$3)</f>
        <v>1</v>
      </c>
      <c r="AO473" s="5" t="b">
        <f>AND(G473&gt;=zakresy_produkcyjne!G$2,G473&lt;=zakresy_produkcyjne!G$3)</f>
        <v>1</v>
      </c>
      <c r="AP473" s="5" t="b">
        <f>AND(H473&gt;=zakresy_produkcyjne!H$2,H473&lt;=zakresy_produkcyjne!H$3)</f>
        <v>1</v>
      </c>
      <c r="AQ473" s="5" t="b">
        <f>AND(P473&gt;=zakresy_produkcyjne!I$2,P473&lt;=zakresy_produkcyjne!I$3)</f>
        <v>1</v>
      </c>
      <c r="AR473" s="5" t="b">
        <f>AND(Q473&gt;=zakresy_produkcyjne!J$2,Q473&lt;=zakresy_produkcyjne!J$3)</f>
        <v>1</v>
      </c>
      <c r="AS473" s="5" t="b">
        <f>AND(R473&gt;=zakresy_produkcyjne!K$2,R473&lt;=zakresy_produkcyjne!K$3)</f>
        <v>0</v>
      </c>
      <c r="AT473" s="5" t="b">
        <f>AND(S473&gt;=zakresy_produkcyjne!L$2,S473&lt;=zakresy_produkcyjne!L$3)</f>
        <v>1</v>
      </c>
      <c r="AU473" s="5" t="b">
        <f t="shared" si="90"/>
        <v>0</v>
      </c>
      <c r="AV473" s="5" t="b">
        <f t="shared" si="91"/>
        <v>0</v>
      </c>
      <c r="AW473" s="5" t="b">
        <f t="shared" si="92"/>
        <v>0</v>
      </c>
      <c r="AX473" s="5">
        <f>AJ473*zakresy_produkcyjne!B$4+AK473*zakresy_produkcyjne!C$4+AL473*zakresy_produkcyjne!D$4+AM473*zakresy_produkcyjne!E$4+AN473*zakresy_produkcyjne!F$4+AO473*zakresy_produkcyjne!G$4+AP473*zakresy_produkcyjne!H$4+AQ473*zakresy_produkcyjne!I$4+AR473*zakresy_produkcyjne!J$4+AS473*zakresy_produkcyjne!K$4+AT473*zakresy_produkcyjne!L$4</f>
        <v>52</v>
      </c>
      <c r="BE473" s="5">
        <v>88</v>
      </c>
      <c r="BQ473" s="5" t="e">
        <f>IF(T473&lt;&gt;"",POWER((#REF!*R473+#REF!)-T473,2))</f>
        <v>#REF!</v>
      </c>
    </row>
    <row r="474" spans="1:69" ht="13.9" customHeight="1" x14ac:dyDescent="0.2">
      <c r="A474" s="134">
        <v>3.56</v>
      </c>
      <c r="B474" s="134">
        <v>2.83</v>
      </c>
      <c r="C474" s="134">
        <f t="shared" si="93"/>
        <v>4.5163333333333338</v>
      </c>
      <c r="D474" s="134">
        <v>0.22</v>
      </c>
      <c r="E474" s="134">
        <v>4.2000000000000003E-2</v>
      </c>
      <c r="F474" s="134">
        <v>0</v>
      </c>
      <c r="G474" s="134">
        <v>0</v>
      </c>
      <c r="H474" s="134">
        <v>0</v>
      </c>
      <c r="I474" s="134">
        <v>8.0000000000000002E-3</v>
      </c>
      <c r="J474" s="134">
        <v>3.9E-2</v>
      </c>
      <c r="K474" s="134">
        <v>0</v>
      </c>
      <c r="L474" s="134">
        <v>0</v>
      </c>
      <c r="M474" s="134">
        <v>0</v>
      </c>
      <c r="N474" s="134">
        <v>0</v>
      </c>
      <c r="O474" s="134">
        <v>0</v>
      </c>
      <c r="P474" s="134">
        <v>900</v>
      </c>
      <c r="Q474" s="134">
        <v>90</v>
      </c>
      <c r="R474" s="134">
        <v>360</v>
      </c>
      <c r="S474" s="134">
        <v>120</v>
      </c>
      <c r="T474" s="134">
        <v>1152</v>
      </c>
      <c r="U474" s="134"/>
      <c r="V474" s="134">
        <v>8.5</v>
      </c>
      <c r="W474" s="134">
        <v>375</v>
      </c>
      <c r="X474" s="134"/>
      <c r="Y474" s="134"/>
      <c r="Z474" s="135">
        <v>52</v>
      </c>
      <c r="AA474" s="134"/>
      <c r="AB474" s="134"/>
      <c r="AC474" s="134"/>
      <c r="AD474" s="134"/>
      <c r="AE474" s="134"/>
      <c r="AF474" s="134">
        <v>396</v>
      </c>
      <c r="AG474" s="5" t="b">
        <f t="shared" si="89"/>
        <v>0</v>
      </c>
      <c r="AH474" s="5">
        <v>30</v>
      </c>
      <c r="AI474" s="5">
        <f t="shared" si="94"/>
        <v>1</v>
      </c>
      <c r="AJ474" s="5" t="b">
        <f>AND(A474&gt;=zakresy_produkcyjne!B$2,A474&lt;=zakresy_produkcyjne!B$3)</f>
        <v>1</v>
      </c>
      <c r="AK474" s="5" t="b">
        <f>AND(B474&gt;=zakresy_produkcyjne!C$2,B474&lt;=zakresy_produkcyjne!C$3)</f>
        <v>0</v>
      </c>
      <c r="AL474" s="5" t="b">
        <f>AND(D474&gt;=zakresy_produkcyjne!D$2,D474&lt;=zakresy_produkcyjne!D$3)</f>
        <v>1</v>
      </c>
      <c r="AM474" s="5" t="b">
        <f>AND(E474&gt;=zakresy_produkcyjne!E$2,E474&lt;=zakresy_produkcyjne!E$3)</f>
        <v>1</v>
      </c>
      <c r="AN474" s="5" t="b">
        <f>AND(F474&gt;=zakresy_produkcyjne!F$2,F474&lt;=zakresy_produkcyjne!F$3)</f>
        <v>1</v>
      </c>
      <c r="AO474" s="5" t="b">
        <f>AND(G474&gt;=zakresy_produkcyjne!G$2,G474&lt;=zakresy_produkcyjne!G$3)</f>
        <v>1</v>
      </c>
      <c r="AP474" s="5" t="b">
        <f>AND(H474&gt;=zakresy_produkcyjne!H$2,H474&lt;=zakresy_produkcyjne!H$3)</f>
        <v>1</v>
      </c>
      <c r="AQ474" s="5" t="b">
        <f>AND(P474&gt;=zakresy_produkcyjne!I$2,P474&lt;=zakresy_produkcyjne!I$3)</f>
        <v>1</v>
      </c>
      <c r="AR474" s="5" t="b">
        <f>AND(Q474&gt;=zakresy_produkcyjne!J$2,Q474&lt;=zakresy_produkcyjne!J$3)</f>
        <v>1</v>
      </c>
      <c r="AS474" s="5" t="b">
        <f>AND(R474&gt;=zakresy_produkcyjne!K$2,R474&lt;=zakresy_produkcyjne!K$3)</f>
        <v>1</v>
      </c>
      <c r="AT474" s="5" t="b">
        <f>AND(S474&gt;=zakresy_produkcyjne!L$2,S474&lt;=zakresy_produkcyjne!L$3)</f>
        <v>1</v>
      </c>
      <c r="AU474" s="5" t="b">
        <f t="shared" si="90"/>
        <v>0</v>
      </c>
      <c r="AV474" s="5" t="b">
        <f t="shared" si="91"/>
        <v>1</v>
      </c>
      <c r="AW474" s="5" t="b">
        <f t="shared" si="92"/>
        <v>0</v>
      </c>
      <c r="AX474" s="5">
        <f>AJ474*zakresy_produkcyjne!B$4+AK474*zakresy_produkcyjne!C$4+AL474*zakresy_produkcyjne!D$4+AM474*zakresy_produkcyjne!E$4+AN474*zakresy_produkcyjne!F$4+AO474*zakresy_produkcyjne!G$4+AP474*zakresy_produkcyjne!H$4+AQ474*zakresy_produkcyjne!I$4+AR474*zakresy_produkcyjne!J$4+AS474*zakresy_produkcyjne!K$4+AT474*zakresy_produkcyjne!L$4</f>
        <v>63</v>
      </c>
      <c r="AZ474" s="5">
        <v>448</v>
      </c>
      <c r="BB474" s="5">
        <v>19</v>
      </c>
      <c r="BC474" s="5" t="e">
        <f ca="1">KONWERTUJ_TWARDOSC(195,tabela_twardosci!$M$8:$M$69,tabela_twardosci!$K$8:$K$69)</f>
        <v>#NAME?</v>
      </c>
      <c r="BQ474" s="5" t="e">
        <f>IF(T474&lt;&gt;"",POWER((#REF!*R474+#REF!)-T474,2))</f>
        <v>#REF!</v>
      </c>
    </row>
    <row r="475" spans="1:69" ht="13.9" customHeight="1" x14ac:dyDescent="0.2">
      <c r="A475" s="171">
        <v>3.58</v>
      </c>
      <c r="B475" s="171">
        <v>1.95</v>
      </c>
      <c r="C475" s="171">
        <f t="shared" si="93"/>
        <v>4.2366666666666664</v>
      </c>
      <c r="D475" s="171">
        <v>0.18</v>
      </c>
      <c r="E475" s="171">
        <v>4.5999999999999999E-2</v>
      </c>
      <c r="F475" s="171">
        <v>1.08</v>
      </c>
      <c r="G475" s="171">
        <v>0.38</v>
      </c>
      <c r="H475" s="171">
        <v>0</v>
      </c>
      <c r="I475" s="171">
        <v>0.01</v>
      </c>
      <c r="J475" s="171">
        <v>0.02</v>
      </c>
      <c r="K475" s="171">
        <v>0</v>
      </c>
      <c r="L475" s="171">
        <v>0</v>
      </c>
      <c r="M475" s="171">
        <v>0</v>
      </c>
      <c r="N475" s="171">
        <v>0</v>
      </c>
      <c r="O475" s="171">
        <v>0</v>
      </c>
      <c r="P475" s="171">
        <v>910</v>
      </c>
      <c r="Q475" s="171">
        <v>60</v>
      </c>
      <c r="R475" s="171">
        <v>360</v>
      </c>
      <c r="S475" s="171">
        <v>90</v>
      </c>
      <c r="T475" s="171">
        <v>1164.3</v>
      </c>
      <c r="U475" s="171">
        <v>925.9</v>
      </c>
      <c r="V475" s="171">
        <v>13.2</v>
      </c>
      <c r="W475" s="171"/>
      <c r="X475" s="171"/>
      <c r="Y475" s="171"/>
      <c r="Z475" s="172">
        <v>53</v>
      </c>
      <c r="AA475" s="171"/>
      <c r="AB475" s="171"/>
      <c r="AC475" s="171"/>
      <c r="AD475" s="171"/>
      <c r="AE475" s="171"/>
      <c r="AF475" s="171"/>
      <c r="AG475" s="5" t="b">
        <f t="shared" si="89"/>
        <v>0</v>
      </c>
      <c r="AH475" s="5">
        <v>25</v>
      </c>
      <c r="AI475" s="5">
        <f t="shared" si="94"/>
        <v>1</v>
      </c>
      <c r="AJ475" s="5" t="b">
        <f>AND(A475&gt;=zakresy_produkcyjne!B$2,A475&lt;=zakresy_produkcyjne!B$3)</f>
        <v>1</v>
      </c>
      <c r="AK475" s="5" t="b">
        <f>AND(B475&gt;=zakresy_produkcyjne!C$2,B475&lt;=zakresy_produkcyjne!C$3)</f>
        <v>0</v>
      </c>
      <c r="AL475" s="5" t="b">
        <f>AND(D475&gt;=zakresy_produkcyjne!D$2,D475&lt;=zakresy_produkcyjne!D$3)</f>
        <v>1</v>
      </c>
      <c r="AM475" s="5" t="b">
        <f>AND(E475&gt;=zakresy_produkcyjne!E$2,E475&lt;=zakresy_produkcyjne!E$3)</f>
        <v>1</v>
      </c>
      <c r="AN475" s="5" t="b">
        <f>AND(F475&gt;=zakresy_produkcyjne!F$2,F475&lt;=zakresy_produkcyjne!F$3)</f>
        <v>0</v>
      </c>
      <c r="AO475" s="5" t="b">
        <f>AND(G475&gt;=zakresy_produkcyjne!G$2,G475&lt;=zakresy_produkcyjne!G$3)</f>
        <v>1</v>
      </c>
      <c r="AP475" s="5" t="b">
        <f>AND(H475&gt;=zakresy_produkcyjne!H$2,H475&lt;=zakresy_produkcyjne!H$3)</f>
        <v>1</v>
      </c>
      <c r="AQ475" s="5" t="b">
        <f>AND(P475&gt;=zakresy_produkcyjne!I$2,P475&lt;=zakresy_produkcyjne!I$3)</f>
        <v>1</v>
      </c>
      <c r="AR475" s="5" t="b">
        <f>AND(Q475&gt;=zakresy_produkcyjne!J$2,Q475&lt;=zakresy_produkcyjne!J$3)</f>
        <v>1</v>
      </c>
      <c r="AS475" s="5" t="b">
        <f>AND(R475&gt;=zakresy_produkcyjne!K$2,R475&lt;=zakresy_produkcyjne!K$3)</f>
        <v>1</v>
      </c>
      <c r="AT475" s="5" t="b">
        <f>AND(S475&gt;=zakresy_produkcyjne!L$2,S475&lt;=zakresy_produkcyjne!L$3)</f>
        <v>1</v>
      </c>
      <c r="AU475" s="5" t="b">
        <f t="shared" si="90"/>
        <v>0</v>
      </c>
      <c r="AV475" s="5" t="b">
        <f t="shared" si="91"/>
        <v>1</v>
      </c>
      <c r="AW475" s="5" t="b">
        <f t="shared" si="92"/>
        <v>0</v>
      </c>
      <c r="AX475" s="5">
        <f>AJ475*zakresy_produkcyjne!B$4+AK475*zakresy_produkcyjne!C$4+AL475*zakresy_produkcyjne!D$4+AM475*zakresy_produkcyjne!E$4+AN475*zakresy_produkcyjne!F$4+AO475*zakresy_produkcyjne!G$4+AP475*zakresy_produkcyjne!H$4+AQ475*zakresy_produkcyjne!I$4+AR475*zakresy_produkcyjne!J$4+AS475*zakresy_produkcyjne!K$4+AT475*zakresy_produkcyjne!L$4</f>
        <v>56</v>
      </c>
      <c r="BE475" s="5">
        <v>125</v>
      </c>
      <c r="BQ475" s="5" t="e">
        <f>IF(T475&lt;&gt;"",POWER((#REF!*R475+#REF!)-T475,2))</f>
        <v>#REF!</v>
      </c>
    </row>
    <row r="476" spans="1:69" ht="13.9" customHeight="1" x14ac:dyDescent="0.2">
      <c r="A476" s="173">
        <v>3.59</v>
      </c>
      <c r="B476" s="173">
        <v>2.52</v>
      </c>
      <c r="C476" s="173">
        <f t="shared" si="93"/>
        <v>4.440666666666667</v>
      </c>
      <c r="D476" s="173">
        <v>0.22</v>
      </c>
      <c r="E476" s="173">
        <v>4.3999999999999997E-2</v>
      </c>
      <c r="F476" s="173">
        <v>0.68</v>
      </c>
      <c r="G476" s="173">
        <v>0</v>
      </c>
      <c r="H476" s="173">
        <v>0</v>
      </c>
      <c r="I476" s="173">
        <v>1.2999999999999999E-2</v>
      </c>
      <c r="J476" s="173">
        <v>3.2000000000000001E-2</v>
      </c>
      <c r="K476" s="173">
        <v>0</v>
      </c>
      <c r="L476" s="173">
        <v>0</v>
      </c>
      <c r="M476" s="173">
        <v>0</v>
      </c>
      <c r="N476" s="173">
        <v>0</v>
      </c>
      <c r="O476" s="173">
        <v>0</v>
      </c>
      <c r="P476" s="173">
        <v>900</v>
      </c>
      <c r="Q476" s="173">
        <v>90</v>
      </c>
      <c r="R476" s="173">
        <v>300</v>
      </c>
      <c r="S476" s="173">
        <v>180</v>
      </c>
      <c r="T476" s="173">
        <v>1340</v>
      </c>
      <c r="U476" s="173">
        <v>1191</v>
      </c>
      <c r="V476" s="173">
        <v>0.97</v>
      </c>
      <c r="W476" s="173">
        <v>421</v>
      </c>
      <c r="X476" s="173"/>
      <c r="Y476" s="173">
        <v>130</v>
      </c>
      <c r="Z476" s="174">
        <v>54</v>
      </c>
      <c r="AA476" s="173"/>
      <c r="AB476" s="173">
        <v>45</v>
      </c>
      <c r="AC476" s="173"/>
      <c r="AD476" s="173"/>
      <c r="AE476" s="173"/>
      <c r="AF476" s="173"/>
      <c r="AG476" s="5" t="b">
        <f t="shared" si="89"/>
        <v>1</v>
      </c>
      <c r="AH476" s="5">
        <v>20</v>
      </c>
      <c r="AI476" s="5">
        <f t="shared" si="94"/>
        <v>1</v>
      </c>
      <c r="AJ476" s="5" t="b">
        <f>AND(A476&gt;=zakresy_produkcyjne!B$2,A476&lt;=zakresy_produkcyjne!B$3)</f>
        <v>1</v>
      </c>
      <c r="AK476" s="5" t="b">
        <f>AND(B476&gt;=zakresy_produkcyjne!C$2,B476&lt;=zakresy_produkcyjne!C$3)</f>
        <v>1</v>
      </c>
      <c r="AL476" s="5" t="b">
        <f>AND(D476&gt;=zakresy_produkcyjne!D$2,D476&lt;=zakresy_produkcyjne!D$3)</f>
        <v>1</v>
      </c>
      <c r="AM476" s="5" t="b">
        <f>AND(E476&gt;=zakresy_produkcyjne!E$2,E476&lt;=zakresy_produkcyjne!E$3)</f>
        <v>1</v>
      </c>
      <c r="AN476" s="5" t="b">
        <f>AND(F476&gt;=zakresy_produkcyjne!F$2,F476&lt;=zakresy_produkcyjne!F$3)</f>
        <v>1</v>
      </c>
      <c r="AO476" s="5" t="b">
        <f>AND(G476&gt;=zakresy_produkcyjne!G$2,G476&lt;=zakresy_produkcyjne!G$3)</f>
        <v>1</v>
      </c>
      <c r="AP476" s="5" t="b">
        <f>AND(H476&gt;=zakresy_produkcyjne!H$2,H476&lt;=zakresy_produkcyjne!H$3)</f>
        <v>1</v>
      </c>
      <c r="AQ476" s="5" t="b">
        <f>AND(P476&gt;=zakresy_produkcyjne!I$2,P476&lt;=zakresy_produkcyjne!I$3)</f>
        <v>1</v>
      </c>
      <c r="AR476" s="5" t="b">
        <f>AND(Q476&gt;=zakresy_produkcyjne!J$2,Q476&lt;=zakresy_produkcyjne!J$3)</f>
        <v>1</v>
      </c>
      <c r="AS476" s="5" t="b">
        <f>AND(R476&gt;=zakresy_produkcyjne!K$2,R476&lt;=zakresy_produkcyjne!K$3)</f>
        <v>1</v>
      </c>
      <c r="AT476" s="5" t="b">
        <f>AND(S476&gt;=zakresy_produkcyjne!L$2,S476&lt;=zakresy_produkcyjne!L$3)</f>
        <v>1</v>
      </c>
      <c r="AU476" s="5" t="b">
        <f t="shared" si="90"/>
        <v>1</v>
      </c>
      <c r="AV476" s="5" t="b">
        <f t="shared" si="91"/>
        <v>1</v>
      </c>
      <c r="AW476" s="5" t="b">
        <f t="shared" si="92"/>
        <v>1</v>
      </c>
      <c r="AX476" s="5">
        <f>AJ476*zakresy_produkcyjne!B$4+AK476*zakresy_produkcyjne!C$4+AL476*zakresy_produkcyjne!D$4+AM476*zakresy_produkcyjne!E$4+AN476*zakresy_produkcyjne!F$4+AO476*zakresy_produkcyjne!G$4+AP476*zakresy_produkcyjne!H$4+AQ476*zakresy_produkcyjne!I$4+AR476*zakresy_produkcyjne!J$4+AS476*zakresy_produkcyjne!K$4+AT476*zakresy_produkcyjne!L$4</f>
        <v>66</v>
      </c>
      <c r="BE476" s="5">
        <v>80</v>
      </c>
      <c r="BQ476" s="5" t="e">
        <f>IF(T476&lt;&gt;"",POWER((#REF!*R476+#REF!)-T476,2))</f>
        <v>#REF!</v>
      </c>
    </row>
    <row r="477" spans="1:69" ht="13.9" customHeight="1" x14ac:dyDescent="0.2">
      <c r="A477" s="173">
        <v>3.59</v>
      </c>
      <c r="B477" s="173">
        <v>2.52</v>
      </c>
      <c r="C477" s="173">
        <f t="shared" si="93"/>
        <v>4.440666666666667</v>
      </c>
      <c r="D477" s="173">
        <v>0.22</v>
      </c>
      <c r="E477" s="173">
        <v>4.3999999999999997E-2</v>
      </c>
      <c r="F477" s="173">
        <v>0.68</v>
      </c>
      <c r="G477" s="173">
        <v>0</v>
      </c>
      <c r="H477" s="173">
        <v>0</v>
      </c>
      <c r="I477" s="173">
        <v>1.2999999999999999E-2</v>
      </c>
      <c r="J477" s="173">
        <v>3.2000000000000001E-2</v>
      </c>
      <c r="K477" s="173">
        <v>0</v>
      </c>
      <c r="L477" s="173">
        <v>0</v>
      </c>
      <c r="M477" s="173">
        <v>0</v>
      </c>
      <c r="N477" s="173">
        <v>0</v>
      </c>
      <c r="O477" s="173">
        <v>0</v>
      </c>
      <c r="P477" s="173">
        <v>900</v>
      </c>
      <c r="Q477" s="173">
        <v>90</v>
      </c>
      <c r="R477" s="173">
        <v>360</v>
      </c>
      <c r="S477" s="173">
        <v>120</v>
      </c>
      <c r="T477" s="173">
        <v>1094</v>
      </c>
      <c r="U477" s="173">
        <v>914</v>
      </c>
      <c r="V477" s="173">
        <v>3.86</v>
      </c>
      <c r="W477" s="173">
        <v>353</v>
      </c>
      <c r="X477" s="173"/>
      <c r="Y477" s="173">
        <v>146</v>
      </c>
      <c r="Z477" s="174">
        <v>54</v>
      </c>
      <c r="AA477" s="173"/>
      <c r="AB477" s="173">
        <v>38</v>
      </c>
      <c r="AC477" s="173"/>
      <c r="AD477" s="173"/>
      <c r="AE477" s="173"/>
      <c r="AF477" s="173"/>
      <c r="AG477" s="5" t="b">
        <f t="shared" si="89"/>
        <v>1</v>
      </c>
      <c r="AH477" s="5">
        <v>20</v>
      </c>
      <c r="AI477" s="5">
        <f t="shared" si="94"/>
        <v>1</v>
      </c>
      <c r="AJ477" s="5" t="b">
        <f>AND(A477&gt;=zakresy_produkcyjne!B$2,A477&lt;=zakresy_produkcyjne!B$3)</f>
        <v>1</v>
      </c>
      <c r="AK477" s="5" t="b">
        <f>AND(B477&gt;=zakresy_produkcyjne!C$2,B477&lt;=zakresy_produkcyjne!C$3)</f>
        <v>1</v>
      </c>
      <c r="AL477" s="5" t="b">
        <f>AND(D477&gt;=zakresy_produkcyjne!D$2,D477&lt;=zakresy_produkcyjne!D$3)</f>
        <v>1</v>
      </c>
      <c r="AM477" s="5" t="b">
        <f>AND(E477&gt;=zakresy_produkcyjne!E$2,E477&lt;=zakresy_produkcyjne!E$3)</f>
        <v>1</v>
      </c>
      <c r="AN477" s="5" t="b">
        <f>AND(F477&gt;=zakresy_produkcyjne!F$2,F477&lt;=zakresy_produkcyjne!F$3)</f>
        <v>1</v>
      </c>
      <c r="AO477" s="5" t="b">
        <f>AND(G477&gt;=zakresy_produkcyjne!G$2,G477&lt;=zakresy_produkcyjne!G$3)</f>
        <v>1</v>
      </c>
      <c r="AP477" s="5" t="b">
        <f>AND(H477&gt;=zakresy_produkcyjne!H$2,H477&lt;=zakresy_produkcyjne!H$3)</f>
        <v>1</v>
      </c>
      <c r="AQ477" s="5" t="b">
        <f>AND(P477&gt;=zakresy_produkcyjne!I$2,P477&lt;=zakresy_produkcyjne!I$3)</f>
        <v>1</v>
      </c>
      <c r="AR477" s="5" t="b">
        <f>AND(Q477&gt;=zakresy_produkcyjne!J$2,Q477&lt;=zakresy_produkcyjne!J$3)</f>
        <v>1</v>
      </c>
      <c r="AS477" s="5" t="b">
        <f>AND(R477&gt;=zakresy_produkcyjne!K$2,R477&lt;=zakresy_produkcyjne!K$3)</f>
        <v>1</v>
      </c>
      <c r="AT477" s="5" t="b">
        <f>AND(S477&gt;=zakresy_produkcyjne!L$2,S477&lt;=zakresy_produkcyjne!L$3)</f>
        <v>1</v>
      </c>
      <c r="AU477" s="5" t="b">
        <f t="shared" si="90"/>
        <v>1</v>
      </c>
      <c r="AV477" s="5" t="b">
        <f t="shared" si="91"/>
        <v>1</v>
      </c>
      <c r="AW477" s="5" t="b">
        <f t="shared" si="92"/>
        <v>1</v>
      </c>
      <c r="AX477" s="5">
        <f>AJ477*zakresy_produkcyjne!B$4+AK477*zakresy_produkcyjne!C$4+AL477*zakresy_produkcyjne!D$4+AM477*zakresy_produkcyjne!E$4+AN477*zakresy_produkcyjne!F$4+AO477*zakresy_produkcyjne!G$4+AP477*zakresy_produkcyjne!H$4+AQ477*zakresy_produkcyjne!I$4+AR477*zakresy_produkcyjne!J$4+AS477*zakresy_produkcyjne!K$4+AT477*zakresy_produkcyjne!L$4</f>
        <v>66</v>
      </c>
      <c r="BE477" s="5">
        <v>80</v>
      </c>
      <c r="BQ477" s="5" t="e">
        <f>IF(T477&lt;&gt;"",POWER((#REF!*R477+#REF!)-T477,2))</f>
        <v>#REF!</v>
      </c>
    </row>
    <row r="478" spans="1:69" ht="13.9" customHeight="1" x14ac:dyDescent="0.2">
      <c r="A478" s="139">
        <v>3.45</v>
      </c>
      <c r="B478" s="139">
        <v>2.48</v>
      </c>
      <c r="C478" s="139">
        <f t="shared" si="93"/>
        <v>4.28</v>
      </c>
      <c r="D478" s="139">
        <v>0.4</v>
      </c>
      <c r="E478" s="139">
        <v>6.4000000000000001E-2</v>
      </c>
      <c r="F478" s="139">
        <v>0</v>
      </c>
      <c r="G478" s="139">
        <v>1.5</v>
      </c>
      <c r="H478" s="139">
        <v>0.3</v>
      </c>
      <c r="I478" s="139">
        <v>0.01</v>
      </c>
      <c r="J478" s="139">
        <v>0.01</v>
      </c>
      <c r="K478" s="139">
        <v>0</v>
      </c>
      <c r="L478" s="139">
        <v>0</v>
      </c>
      <c r="M478" s="139">
        <v>0</v>
      </c>
      <c r="N478" s="139">
        <v>0</v>
      </c>
      <c r="O478" s="139">
        <v>0</v>
      </c>
      <c r="P478" s="139">
        <v>927</v>
      </c>
      <c r="Q478" s="139">
        <v>120</v>
      </c>
      <c r="R478" s="139">
        <v>288</v>
      </c>
      <c r="S478" s="139">
        <v>120</v>
      </c>
      <c r="T478" s="139">
        <v>1505</v>
      </c>
      <c r="U478" s="139">
        <v>1180</v>
      </c>
      <c r="V478" s="139">
        <v>4.8</v>
      </c>
      <c r="W478" s="139">
        <v>366</v>
      </c>
      <c r="X478" s="139"/>
      <c r="Y478" s="139"/>
      <c r="Z478" s="175">
        <v>55</v>
      </c>
      <c r="AA478" s="139"/>
      <c r="AB478" s="139">
        <v>39.5</v>
      </c>
      <c r="AC478" s="139"/>
      <c r="AD478" s="139"/>
      <c r="AE478" s="139"/>
      <c r="AF478" s="139"/>
      <c r="AG478" s="5" t="b">
        <f t="shared" si="89"/>
        <v>0</v>
      </c>
      <c r="AH478" s="5">
        <v>25</v>
      </c>
      <c r="AI478" s="5">
        <f t="shared" si="94"/>
        <v>1</v>
      </c>
      <c r="AJ478" s="5" t="b">
        <f>AND(A478&gt;=zakresy_produkcyjne!B$2,A478&lt;=zakresy_produkcyjne!B$3)</f>
        <v>1</v>
      </c>
      <c r="AK478" s="5" t="b">
        <f>AND(B478&gt;=zakresy_produkcyjne!C$2,B478&lt;=zakresy_produkcyjne!C$3)</f>
        <v>1</v>
      </c>
      <c r="AL478" s="5" t="b">
        <f>AND(D478&gt;=zakresy_produkcyjne!D$2,D478&lt;=zakresy_produkcyjne!D$3)</f>
        <v>1</v>
      </c>
      <c r="AM478" s="5" t="b">
        <f>AND(E478&gt;=zakresy_produkcyjne!E$2,E478&lt;=zakresy_produkcyjne!E$3)</f>
        <v>1</v>
      </c>
      <c r="AN478" s="5" t="b">
        <f>AND(F478&gt;=zakresy_produkcyjne!F$2,F478&lt;=zakresy_produkcyjne!F$3)</f>
        <v>1</v>
      </c>
      <c r="AO478" s="5" t="b">
        <f>AND(G478&gt;=zakresy_produkcyjne!G$2,G478&lt;=zakresy_produkcyjne!G$3)</f>
        <v>1</v>
      </c>
      <c r="AP478" s="5" t="b">
        <f>AND(H478&gt;=zakresy_produkcyjne!H$2,H478&lt;=zakresy_produkcyjne!H$3)</f>
        <v>1</v>
      </c>
      <c r="AQ478" s="5" t="b">
        <f>AND(P478&gt;=zakresy_produkcyjne!I$2,P478&lt;=zakresy_produkcyjne!I$3)</f>
        <v>1</v>
      </c>
      <c r="AR478" s="5" t="b">
        <f>AND(Q478&gt;=zakresy_produkcyjne!J$2,Q478&lt;=zakresy_produkcyjne!J$3)</f>
        <v>1</v>
      </c>
      <c r="AS478" s="5" t="b">
        <f>AND(R478&gt;=zakresy_produkcyjne!K$2,R478&lt;=zakresy_produkcyjne!K$3)</f>
        <v>1</v>
      </c>
      <c r="AT478" s="5" t="b">
        <f>AND(S478&gt;=zakresy_produkcyjne!L$2,S478&lt;=zakresy_produkcyjne!L$3)</f>
        <v>1</v>
      </c>
      <c r="AU478" s="5" t="b">
        <f t="shared" si="90"/>
        <v>1</v>
      </c>
      <c r="AV478" s="5" t="b">
        <f t="shared" si="91"/>
        <v>1</v>
      </c>
      <c r="AW478" s="5" t="b">
        <f t="shared" si="92"/>
        <v>1</v>
      </c>
      <c r="AX478" s="5">
        <f>AJ478*zakresy_produkcyjne!B$4+AK478*zakresy_produkcyjne!C$4+AL478*zakresy_produkcyjne!D$4+AM478*zakresy_produkcyjne!E$4+AN478*zakresy_produkcyjne!F$4+AO478*zakresy_produkcyjne!G$4+AP478*zakresy_produkcyjne!H$4+AQ478*zakresy_produkcyjne!I$4+AR478*zakresy_produkcyjne!J$4+AS478*zakresy_produkcyjne!K$4+AT478*zakresy_produkcyjne!L$4</f>
        <v>66</v>
      </c>
      <c r="BQ478" s="5" t="e">
        <f>IF(T478&lt;&gt;"",POWER((#REF!*R478+#REF!)-T478,2))</f>
        <v>#REF!</v>
      </c>
    </row>
    <row r="479" spans="1:69" ht="13.9" customHeight="1" x14ac:dyDescent="0.2">
      <c r="A479" s="139">
        <v>3.45</v>
      </c>
      <c r="B479" s="139">
        <v>2.48</v>
      </c>
      <c r="C479" s="139">
        <f t="shared" si="93"/>
        <v>4.28</v>
      </c>
      <c r="D479" s="139">
        <v>0.4</v>
      </c>
      <c r="E479" s="139">
        <v>6.4000000000000001E-2</v>
      </c>
      <c r="F479" s="139">
        <v>0</v>
      </c>
      <c r="G479" s="139">
        <v>1.5</v>
      </c>
      <c r="H479" s="139">
        <v>0.3</v>
      </c>
      <c r="I479" s="139">
        <v>0.01</v>
      </c>
      <c r="J479" s="139">
        <v>0.01</v>
      </c>
      <c r="K479" s="139">
        <v>0</v>
      </c>
      <c r="L479" s="139">
        <v>0</v>
      </c>
      <c r="M479" s="139">
        <v>0</v>
      </c>
      <c r="N479" s="139">
        <v>0</v>
      </c>
      <c r="O479" s="139">
        <v>0</v>
      </c>
      <c r="P479" s="139">
        <v>927</v>
      </c>
      <c r="Q479" s="139">
        <v>120</v>
      </c>
      <c r="R479" s="139">
        <v>316</v>
      </c>
      <c r="S479" s="139">
        <v>120</v>
      </c>
      <c r="T479" s="139">
        <v>1367</v>
      </c>
      <c r="U479" s="139">
        <v>1099</v>
      </c>
      <c r="V479" s="139">
        <v>7.1</v>
      </c>
      <c r="W479" s="139">
        <v>330.6</v>
      </c>
      <c r="X479" s="139"/>
      <c r="Y479" s="139"/>
      <c r="Z479" s="175">
        <v>55</v>
      </c>
      <c r="AA479" s="139"/>
      <c r="AB479" s="139">
        <v>35.4</v>
      </c>
      <c r="AC479" s="139"/>
      <c r="AD479" s="139"/>
      <c r="AE479" s="139"/>
      <c r="AF479" s="139"/>
      <c r="AG479" s="5" t="b">
        <f t="shared" si="89"/>
        <v>0</v>
      </c>
      <c r="AH479" s="5">
        <v>25</v>
      </c>
      <c r="AI479" s="5">
        <f t="shared" si="94"/>
        <v>1</v>
      </c>
      <c r="AJ479" s="5" t="b">
        <f>AND(A479&gt;=zakresy_produkcyjne!B$2,A479&lt;=zakresy_produkcyjne!B$3)</f>
        <v>1</v>
      </c>
      <c r="AK479" s="5" t="b">
        <f>AND(B479&gt;=zakresy_produkcyjne!C$2,B479&lt;=zakresy_produkcyjne!C$3)</f>
        <v>1</v>
      </c>
      <c r="AL479" s="5" t="b">
        <f>AND(D479&gt;=zakresy_produkcyjne!D$2,D479&lt;=zakresy_produkcyjne!D$3)</f>
        <v>1</v>
      </c>
      <c r="AM479" s="5" t="b">
        <f>AND(E479&gt;=zakresy_produkcyjne!E$2,E479&lt;=zakresy_produkcyjne!E$3)</f>
        <v>1</v>
      </c>
      <c r="AN479" s="5" t="b">
        <f>AND(F479&gt;=zakresy_produkcyjne!F$2,F479&lt;=zakresy_produkcyjne!F$3)</f>
        <v>1</v>
      </c>
      <c r="AO479" s="5" t="b">
        <f>AND(G479&gt;=zakresy_produkcyjne!G$2,G479&lt;=zakresy_produkcyjne!G$3)</f>
        <v>1</v>
      </c>
      <c r="AP479" s="5" t="b">
        <f>AND(H479&gt;=zakresy_produkcyjne!H$2,H479&lt;=zakresy_produkcyjne!H$3)</f>
        <v>1</v>
      </c>
      <c r="AQ479" s="5" t="b">
        <f>AND(P479&gt;=zakresy_produkcyjne!I$2,P479&lt;=zakresy_produkcyjne!I$3)</f>
        <v>1</v>
      </c>
      <c r="AR479" s="5" t="b">
        <f>AND(Q479&gt;=zakresy_produkcyjne!J$2,Q479&lt;=zakresy_produkcyjne!J$3)</f>
        <v>1</v>
      </c>
      <c r="AS479" s="5" t="b">
        <f>AND(R479&gt;=zakresy_produkcyjne!K$2,R479&lt;=zakresy_produkcyjne!K$3)</f>
        <v>1</v>
      </c>
      <c r="AT479" s="5" t="b">
        <f>AND(S479&gt;=zakresy_produkcyjne!L$2,S479&lt;=zakresy_produkcyjne!L$3)</f>
        <v>1</v>
      </c>
      <c r="AU479" s="5" t="b">
        <f t="shared" si="90"/>
        <v>1</v>
      </c>
      <c r="AV479" s="5" t="b">
        <f t="shared" si="91"/>
        <v>1</v>
      </c>
      <c r="AW479" s="5" t="b">
        <f t="shared" si="92"/>
        <v>1</v>
      </c>
      <c r="AX479" s="5">
        <f>AJ479*zakresy_produkcyjne!B$4+AK479*zakresy_produkcyjne!C$4+AL479*zakresy_produkcyjne!D$4+AM479*zakresy_produkcyjne!E$4+AN479*zakresy_produkcyjne!F$4+AO479*zakresy_produkcyjne!G$4+AP479*zakresy_produkcyjne!H$4+AQ479*zakresy_produkcyjne!I$4+AR479*zakresy_produkcyjne!J$4+AS479*zakresy_produkcyjne!K$4+AT479*zakresy_produkcyjne!L$4</f>
        <v>66</v>
      </c>
      <c r="BQ479" s="5" t="e">
        <f>IF(T479&lt;&gt;"",POWER((#REF!*R479+#REF!)-T479,2))</f>
        <v>#REF!</v>
      </c>
    </row>
    <row r="480" spans="1:69" ht="13.9" customHeight="1" x14ac:dyDescent="0.2">
      <c r="A480" s="139">
        <v>3.45</v>
      </c>
      <c r="B480" s="139">
        <v>2.48</v>
      </c>
      <c r="C480" s="139">
        <f t="shared" si="93"/>
        <v>4.28</v>
      </c>
      <c r="D480" s="139">
        <v>0.4</v>
      </c>
      <c r="E480" s="139">
        <v>6.4000000000000001E-2</v>
      </c>
      <c r="F480" s="139">
        <v>0</v>
      </c>
      <c r="G480" s="139">
        <v>1.5</v>
      </c>
      <c r="H480" s="139">
        <v>0.3</v>
      </c>
      <c r="I480" s="139">
        <v>0.01</v>
      </c>
      <c r="J480" s="139">
        <v>0.01</v>
      </c>
      <c r="K480" s="139">
        <v>0</v>
      </c>
      <c r="L480" s="139">
        <v>0</v>
      </c>
      <c r="M480" s="139">
        <v>0</v>
      </c>
      <c r="N480" s="139">
        <v>0</v>
      </c>
      <c r="O480" s="139">
        <v>0</v>
      </c>
      <c r="P480" s="139">
        <v>927</v>
      </c>
      <c r="Q480" s="139">
        <v>120</v>
      </c>
      <c r="R480" s="139">
        <v>343</v>
      </c>
      <c r="S480" s="139">
        <v>120</v>
      </c>
      <c r="T480" s="139">
        <v>1195</v>
      </c>
      <c r="U480" s="139">
        <v>911</v>
      </c>
      <c r="V480" s="139">
        <v>13.5</v>
      </c>
      <c r="W480" s="139">
        <v>279.7</v>
      </c>
      <c r="X480" s="139"/>
      <c r="Y480" s="139"/>
      <c r="Z480" s="175">
        <v>55</v>
      </c>
      <c r="AA480" s="139"/>
      <c r="AB480" s="139">
        <v>29.1</v>
      </c>
      <c r="AC480" s="139"/>
      <c r="AD480" s="139"/>
      <c r="AE480" s="139"/>
      <c r="AF480" s="139"/>
      <c r="AG480" s="5" t="b">
        <f t="shared" si="89"/>
        <v>0</v>
      </c>
      <c r="AH480" s="5">
        <v>25</v>
      </c>
      <c r="AI480" s="5">
        <f t="shared" si="94"/>
        <v>1</v>
      </c>
      <c r="AJ480" s="5" t="b">
        <f>AND(A480&gt;=zakresy_produkcyjne!B$2,A480&lt;=zakresy_produkcyjne!B$3)</f>
        <v>1</v>
      </c>
      <c r="AK480" s="5" t="b">
        <f>AND(B480&gt;=zakresy_produkcyjne!C$2,B480&lt;=zakresy_produkcyjne!C$3)</f>
        <v>1</v>
      </c>
      <c r="AL480" s="5" t="b">
        <f>AND(D480&gt;=zakresy_produkcyjne!D$2,D480&lt;=zakresy_produkcyjne!D$3)</f>
        <v>1</v>
      </c>
      <c r="AM480" s="5" t="b">
        <f>AND(E480&gt;=zakresy_produkcyjne!E$2,E480&lt;=zakresy_produkcyjne!E$3)</f>
        <v>1</v>
      </c>
      <c r="AN480" s="5" t="b">
        <f>AND(F480&gt;=zakresy_produkcyjne!F$2,F480&lt;=zakresy_produkcyjne!F$3)</f>
        <v>1</v>
      </c>
      <c r="AO480" s="5" t="b">
        <f>AND(G480&gt;=zakresy_produkcyjne!G$2,G480&lt;=zakresy_produkcyjne!G$3)</f>
        <v>1</v>
      </c>
      <c r="AP480" s="5" t="b">
        <f>AND(H480&gt;=zakresy_produkcyjne!H$2,H480&lt;=zakresy_produkcyjne!H$3)</f>
        <v>1</v>
      </c>
      <c r="AQ480" s="5" t="b">
        <f>AND(P480&gt;=zakresy_produkcyjne!I$2,P480&lt;=zakresy_produkcyjne!I$3)</f>
        <v>1</v>
      </c>
      <c r="AR480" s="5" t="b">
        <f>AND(Q480&gt;=zakresy_produkcyjne!J$2,Q480&lt;=zakresy_produkcyjne!J$3)</f>
        <v>1</v>
      </c>
      <c r="AS480" s="5" t="b">
        <f>AND(R480&gt;=zakresy_produkcyjne!K$2,R480&lt;=zakresy_produkcyjne!K$3)</f>
        <v>1</v>
      </c>
      <c r="AT480" s="5" t="b">
        <f>AND(S480&gt;=zakresy_produkcyjne!L$2,S480&lt;=zakresy_produkcyjne!L$3)</f>
        <v>1</v>
      </c>
      <c r="AU480" s="5" t="b">
        <f t="shared" si="90"/>
        <v>1</v>
      </c>
      <c r="AV480" s="5" t="b">
        <f t="shared" si="91"/>
        <v>1</v>
      </c>
      <c r="AW480" s="5" t="b">
        <f t="shared" si="92"/>
        <v>1</v>
      </c>
      <c r="AX480" s="5">
        <f>AJ480*zakresy_produkcyjne!B$4+AK480*zakresy_produkcyjne!C$4+AL480*zakresy_produkcyjne!D$4+AM480*zakresy_produkcyjne!E$4+AN480*zakresy_produkcyjne!F$4+AO480*zakresy_produkcyjne!G$4+AP480*zakresy_produkcyjne!H$4+AQ480*zakresy_produkcyjne!I$4+AR480*zakresy_produkcyjne!J$4+AS480*zakresy_produkcyjne!K$4+AT480*zakresy_produkcyjne!L$4</f>
        <v>66</v>
      </c>
      <c r="BQ480" s="5" t="e">
        <f>IF(T480&lt;&gt;"",POWER((#REF!*R480+#REF!)-T480,2))</f>
        <v>#REF!</v>
      </c>
    </row>
    <row r="481" spans="1:69" ht="13.9" customHeight="1" x14ac:dyDescent="0.2">
      <c r="A481" s="139">
        <v>3.45</v>
      </c>
      <c r="B481" s="139">
        <v>2.48</v>
      </c>
      <c r="C481" s="139">
        <f t="shared" si="93"/>
        <v>4.28</v>
      </c>
      <c r="D481" s="139">
        <v>0.4</v>
      </c>
      <c r="E481" s="139">
        <v>6.4000000000000001E-2</v>
      </c>
      <c r="F481" s="139">
        <v>0</v>
      </c>
      <c r="G481" s="139">
        <v>1.5</v>
      </c>
      <c r="H481" s="139">
        <v>0.3</v>
      </c>
      <c r="I481" s="139">
        <v>0.01</v>
      </c>
      <c r="J481" s="139">
        <v>0.01</v>
      </c>
      <c r="K481" s="139">
        <v>0</v>
      </c>
      <c r="L481" s="139">
        <v>0</v>
      </c>
      <c r="M481" s="139">
        <v>0</v>
      </c>
      <c r="N481" s="139">
        <v>0</v>
      </c>
      <c r="O481" s="139">
        <v>0</v>
      </c>
      <c r="P481" s="139">
        <v>927</v>
      </c>
      <c r="Q481" s="139">
        <v>120</v>
      </c>
      <c r="R481" s="139">
        <v>371</v>
      </c>
      <c r="S481" s="139">
        <v>120</v>
      </c>
      <c r="T481" s="139">
        <v>1034</v>
      </c>
      <c r="U481" s="139">
        <v>731</v>
      </c>
      <c r="V481" s="139">
        <v>12.1</v>
      </c>
      <c r="W481" s="139">
        <v>260.5</v>
      </c>
      <c r="X481" s="139"/>
      <c r="Y481" s="139"/>
      <c r="Z481" s="175">
        <v>55</v>
      </c>
      <c r="AA481" s="139"/>
      <c r="AB481" s="139">
        <v>26.5</v>
      </c>
      <c r="AC481" s="139"/>
      <c r="AD481" s="139"/>
      <c r="AE481" s="139"/>
      <c r="AF481" s="139"/>
      <c r="AG481" s="5" t="b">
        <f t="shared" si="89"/>
        <v>0</v>
      </c>
      <c r="AH481" s="5">
        <v>25</v>
      </c>
      <c r="AI481" s="5">
        <f t="shared" si="94"/>
        <v>1</v>
      </c>
      <c r="AJ481" s="5" t="b">
        <f>AND(A481&gt;=zakresy_produkcyjne!B$2,A481&lt;=zakresy_produkcyjne!B$3)</f>
        <v>1</v>
      </c>
      <c r="AK481" s="5" t="b">
        <f>AND(B481&gt;=zakresy_produkcyjne!C$2,B481&lt;=zakresy_produkcyjne!C$3)</f>
        <v>1</v>
      </c>
      <c r="AL481" s="5" t="b">
        <f>AND(D481&gt;=zakresy_produkcyjne!D$2,D481&lt;=zakresy_produkcyjne!D$3)</f>
        <v>1</v>
      </c>
      <c r="AM481" s="5" t="b">
        <f>AND(E481&gt;=zakresy_produkcyjne!E$2,E481&lt;=zakresy_produkcyjne!E$3)</f>
        <v>1</v>
      </c>
      <c r="AN481" s="5" t="b">
        <f>AND(F481&gt;=zakresy_produkcyjne!F$2,F481&lt;=zakresy_produkcyjne!F$3)</f>
        <v>1</v>
      </c>
      <c r="AO481" s="5" t="b">
        <f>AND(G481&gt;=zakresy_produkcyjne!G$2,G481&lt;=zakresy_produkcyjne!G$3)</f>
        <v>1</v>
      </c>
      <c r="AP481" s="5" t="b">
        <f>AND(H481&gt;=zakresy_produkcyjne!H$2,H481&lt;=zakresy_produkcyjne!H$3)</f>
        <v>1</v>
      </c>
      <c r="AQ481" s="5" t="b">
        <f>AND(P481&gt;=zakresy_produkcyjne!I$2,P481&lt;=zakresy_produkcyjne!I$3)</f>
        <v>1</v>
      </c>
      <c r="AR481" s="5" t="b">
        <f>AND(Q481&gt;=zakresy_produkcyjne!J$2,Q481&lt;=zakresy_produkcyjne!J$3)</f>
        <v>1</v>
      </c>
      <c r="AS481" s="5" t="b">
        <f>AND(R481&gt;=zakresy_produkcyjne!K$2,R481&lt;=zakresy_produkcyjne!K$3)</f>
        <v>1</v>
      </c>
      <c r="AT481" s="5" t="b">
        <f>AND(S481&gt;=zakresy_produkcyjne!L$2,S481&lt;=zakresy_produkcyjne!L$3)</f>
        <v>1</v>
      </c>
      <c r="AU481" s="5" t="b">
        <f t="shared" si="90"/>
        <v>1</v>
      </c>
      <c r="AV481" s="5" t="b">
        <f t="shared" si="91"/>
        <v>1</v>
      </c>
      <c r="AW481" s="5" t="b">
        <f t="shared" si="92"/>
        <v>1</v>
      </c>
      <c r="AX481" s="5">
        <f>AJ481*zakresy_produkcyjne!B$4+AK481*zakresy_produkcyjne!C$4+AL481*zakresy_produkcyjne!D$4+AM481*zakresy_produkcyjne!E$4+AN481*zakresy_produkcyjne!F$4+AO481*zakresy_produkcyjne!G$4+AP481*zakresy_produkcyjne!H$4+AQ481*zakresy_produkcyjne!I$4+AR481*zakresy_produkcyjne!J$4+AS481*zakresy_produkcyjne!K$4+AT481*zakresy_produkcyjne!L$4</f>
        <v>66</v>
      </c>
      <c r="BQ481" s="5" t="e">
        <f>IF(T481&lt;&gt;"",POWER((#REF!*R481+#REF!)-T481,2))</f>
        <v>#REF!</v>
      </c>
    </row>
    <row r="482" spans="1:69" ht="13.9" customHeight="1" x14ac:dyDescent="0.2">
      <c r="A482" s="139">
        <v>3.45</v>
      </c>
      <c r="B482" s="139">
        <v>2.48</v>
      </c>
      <c r="C482" s="139">
        <f t="shared" si="93"/>
        <v>4.28</v>
      </c>
      <c r="D482" s="139">
        <v>0.4</v>
      </c>
      <c r="E482" s="139">
        <v>6.4000000000000001E-2</v>
      </c>
      <c r="F482" s="139">
        <v>0</v>
      </c>
      <c r="G482" s="139">
        <v>1.5</v>
      </c>
      <c r="H482" s="139">
        <v>0.3</v>
      </c>
      <c r="I482" s="139">
        <v>0.01</v>
      </c>
      <c r="J482" s="139">
        <v>0.01</v>
      </c>
      <c r="K482" s="139">
        <v>0</v>
      </c>
      <c r="L482" s="139">
        <v>0</v>
      </c>
      <c r="M482" s="139">
        <v>0</v>
      </c>
      <c r="N482" s="139">
        <v>0</v>
      </c>
      <c r="O482" s="139">
        <v>0</v>
      </c>
      <c r="P482" s="139">
        <v>927</v>
      </c>
      <c r="Q482" s="139">
        <v>120</v>
      </c>
      <c r="R482" s="139">
        <v>385</v>
      </c>
      <c r="S482" s="139">
        <v>120</v>
      </c>
      <c r="T482" s="139">
        <v>1080</v>
      </c>
      <c r="U482" s="139">
        <v>650</v>
      </c>
      <c r="V482" s="139">
        <v>19.899999999999999</v>
      </c>
      <c r="W482" s="139">
        <v>238.6</v>
      </c>
      <c r="X482" s="139"/>
      <c r="Y482" s="139"/>
      <c r="Z482" s="175">
        <v>55</v>
      </c>
      <c r="AA482" s="139"/>
      <c r="AB482" s="139">
        <v>22.8</v>
      </c>
      <c r="AC482" s="139"/>
      <c r="AD482" s="139"/>
      <c r="AE482" s="139"/>
      <c r="AF482" s="139"/>
      <c r="AG482" s="5" t="b">
        <f t="shared" si="89"/>
        <v>0</v>
      </c>
      <c r="AH482" s="5">
        <v>25</v>
      </c>
      <c r="AI482" s="5">
        <f t="shared" si="94"/>
        <v>1</v>
      </c>
      <c r="AJ482" s="5" t="b">
        <f>AND(A482&gt;=zakresy_produkcyjne!B$2,A482&lt;=zakresy_produkcyjne!B$3)</f>
        <v>1</v>
      </c>
      <c r="AK482" s="5" t="b">
        <f>AND(B482&gt;=zakresy_produkcyjne!C$2,B482&lt;=zakresy_produkcyjne!C$3)</f>
        <v>1</v>
      </c>
      <c r="AL482" s="5" t="b">
        <f>AND(D482&gt;=zakresy_produkcyjne!D$2,D482&lt;=zakresy_produkcyjne!D$3)</f>
        <v>1</v>
      </c>
      <c r="AM482" s="5" t="b">
        <f>AND(E482&gt;=zakresy_produkcyjne!E$2,E482&lt;=zakresy_produkcyjne!E$3)</f>
        <v>1</v>
      </c>
      <c r="AN482" s="5" t="b">
        <f>AND(F482&gt;=zakresy_produkcyjne!F$2,F482&lt;=zakresy_produkcyjne!F$3)</f>
        <v>1</v>
      </c>
      <c r="AO482" s="5" t="b">
        <f>AND(G482&gt;=zakresy_produkcyjne!G$2,G482&lt;=zakresy_produkcyjne!G$3)</f>
        <v>1</v>
      </c>
      <c r="AP482" s="5" t="b">
        <f>AND(H482&gt;=zakresy_produkcyjne!H$2,H482&lt;=zakresy_produkcyjne!H$3)</f>
        <v>1</v>
      </c>
      <c r="AQ482" s="5" t="b">
        <f>AND(P482&gt;=zakresy_produkcyjne!I$2,P482&lt;=zakresy_produkcyjne!I$3)</f>
        <v>1</v>
      </c>
      <c r="AR482" s="5" t="b">
        <f>AND(Q482&gt;=zakresy_produkcyjne!J$2,Q482&lt;=zakresy_produkcyjne!J$3)</f>
        <v>1</v>
      </c>
      <c r="AS482" s="5" t="b">
        <f>AND(R482&gt;=zakresy_produkcyjne!K$2,R482&lt;=zakresy_produkcyjne!K$3)</f>
        <v>1</v>
      </c>
      <c r="AT482" s="5" t="b">
        <f>AND(S482&gt;=zakresy_produkcyjne!L$2,S482&lt;=zakresy_produkcyjne!L$3)</f>
        <v>1</v>
      </c>
      <c r="AU482" s="5" t="b">
        <f t="shared" si="90"/>
        <v>1</v>
      </c>
      <c r="AV482" s="5" t="b">
        <f t="shared" si="91"/>
        <v>1</v>
      </c>
      <c r="AW482" s="5" t="b">
        <f t="shared" si="92"/>
        <v>1</v>
      </c>
      <c r="AX482" s="5">
        <f>AJ482*zakresy_produkcyjne!B$4+AK482*zakresy_produkcyjne!C$4+AL482*zakresy_produkcyjne!D$4+AM482*zakresy_produkcyjne!E$4+AN482*zakresy_produkcyjne!F$4+AO482*zakresy_produkcyjne!G$4+AP482*zakresy_produkcyjne!H$4+AQ482*zakresy_produkcyjne!I$4+AR482*zakresy_produkcyjne!J$4+AS482*zakresy_produkcyjne!K$4+AT482*zakresy_produkcyjne!L$4</f>
        <v>66</v>
      </c>
      <c r="BQ482" s="5" t="e">
        <f>IF(T482&lt;&gt;"",POWER((#REF!*R482+#REF!)-T482,2))</f>
        <v>#REF!</v>
      </c>
    </row>
    <row r="483" spans="1:69" ht="13.9" customHeight="1" x14ac:dyDescent="0.2">
      <c r="A483" s="176">
        <v>3.5</v>
      </c>
      <c r="B483" s="176">
        <v>2.63</v>
      </c>
      <c r="C483" s="176">
        <f t="shared" si="93"/>
        <v>4.383</v>
      </c>
      <c r="D483" s="176">
        <v>0.318</v>
      </c>
      <c r="E483" s="176">
        <v>4.7E-2</v>
      </c>
      <c r="F483" s="176">
        <v>0</v>
      </c>
      <c r="G483" s="176">
        <v>0</v>
      </c>
      <c r="H483" s="176">
        <v>0</v>
      </c>
      <c r="I483" s="176">
        <v>8.9999999999999993E-3</v>
      </c>
      <c r="J483" s="176">
        <v>1.9E-2</v>
      </c>
      <c r="K483" s="176">
        <v>0</v>
      </c>
      <c r="L483" s="176">
        <v>0</v>
      </c>
      <c r="M483" s="176">
        <v>0</v>
      </c>
      <c r="N483" s="176">
        <v>0</v>
      </c>
      <c r="O483" s="176">
        <v>0</v>
      </c>
      <c r="P483" s="176">
        <v>900</v>
      </c>
      <c r="Q483" s="176">
        <v>60</v>
      </c>
      <c r="R483" s="176">
        <v>365</v>
      </c>
      <c r="S483" s="176">
        <v>30</v>
      </c>
      <c r="T483" s="176">
        <v>1111.0999999999999</v>
      </c>
      <c r="U483" s="176">
        <v>816</v>
      </c>
      <c r="V483" s="176">
        <v>3</v>
      </c>
      <c r="W483" s="176">
        <v>327</v>
      </c>
      <c r="X483" s="176"/>
      <c r="Y483" s="176"/>
      <c r="Z483" s="177">
        <v>56</v>
      </c>
      <c r="AA483" s="176"/>
      <c r="AB483" s="176"/>
      <c r="AC483" s="176"/>
      <c r="AD483" s="176"/>
      <c r="AE483" s="176"/>
      <c r="AF483" s="176">
        <v>345</v>
      </c>
      <c r="AG483" s="5" t="b">
        <f t="shared" si="89"/>
        <v>0</v>
      </c>
      <c r="AH483" s="5">
        <v>25</v>
      </c>
      <c r="AI483" s="5">
        <f t="shared" si="94"/>
        <v>1</v>
      </c>
      <c r="AJ483" s="5" t="b">
        <f>AND(A483&gt;=zakresy_produkcyjne!B$2,A483&lt;=zakresy_produkcyjne!B$3)</f>
        <v>1</v>
      </c>
      <c r="AK483" s="5" t="b">
        <f>AND(B483&gt;=zakresy_produkcyjne!C$2,B483&lt;=zakresy_produkcyjne!C$3)</f>
        <v>1</v>
      </c>
      <c r="AL483" s="5" t="b">
        <f>AND(D483&gt;=zakresy_produkcyjne!D$2,D483&lt;=zakresy_produkcyjne!D$3)</f>
        <v>1</v>
      </c>
      <c r="AM483" s="5" t="b">
        <f>AND(E483&gt;=zakresy_produkcyjne!E$2,E483&lt;=zakresy_produkcyjne!E$3)</f>
        <v>1</v>
      </c>
      <c r="AN483" s="5" t="b">
        <f>AND(F483&gt;=zakresy_produkcyjne!F$2,F483&lt;=zakresy_produkcyjne!F$3)</f>
        <v>1</v>
      </c>
      <c r="AO483" s="5" t="b">
        <f>AND(G483&gt;=zakresy_produkcyjne!G$2,G483&lt;=zakresy_produkcyjne!G$3)</f>
        <v>1</v>
      </c>
      <c r="AP483" s="5" t="b">
        <f>AND(H483&gt;=zakresy_produkcyjne!H$2,H483&lt;=zakresy_produkcyjne!H$3)</f>
        <v>1</v>
      </c>
      <c r="AQ483" s="5" t="b">
        <f>AND(P483&gt;=zakresy_produkcyjne!I$2,P483&lt;=zakresy_produkcyjne!I$3)</f>
        <v>1</v>
      </c>
      <c r="AR483" s="5" t="b">
        <f>AND(Q483&gt;=zakresy_produkcyjne!J$2,Q483&lt;=zakresy_produkcyjne!J$3)</f>
        <v>1</v>
      </c>
      <c r="AS483" s="5" t="b">
        <f>AND(R483&gt;=zakresy_produkcyjne!K$2,R483&lt;=zakresy_produkcyjne!K$3)</f>
        <v>1</v>
      </c>
      <c r="AT483" s="5" t="b">
        <f>AND(S483&gt;=zakresy_produkcyjne!L$2,S483&lt;=zakresy_produkcyjne!L$3)</f>
        <v>1</v>
      </c>
      <c r="AU483" s="5" t="b">
        <f t="shared" si="90"/>
        <v>1</v>
      </c>
      <c r="AV483" s="5" t="b">
        <f t="shared" si="91"/>
        <v>1</v>
      </c>
      <c r="AW483" s="5" t="b">
        <f t="shared" si="92"/>
        <v>1</v>
      </c>
      <c r="AX483" s="5">
        <f>AJ483*zakresy_produkcyjne!B$4+AK483*zakresy_produkcyjne!C$4+AL483*zakresy_produkcyjne!D$4+AM483*zakresy_produkcyjne!E$4+AN483*zakresy_produkcyjne!F$4+AO483*zakresy_produkcyjne!G$4+AP483*zakresy_produkcyjne!H$4+AQ483*zakresy_produkcyjne!I$4+AR483*zakresy_produkcyjne!J$4+AS483*zakresy_produkcyjne!K$4+AT483*zakresy_produkcyjne!L$4</f>
        <v>66</v>
      </c>
      <c r="AZ483" s="5">
        <v>397</v>
      </c>
      <c r="BA483" s="5">
        <v>261.5</v>
      </c>
      <c r="BB483" s="5">
        <v>22.7</v>
      </c>
      <c r="BC483" s="5" t="e">
        <f ca="1">KONWERTUJ_TWARDOSC(175,tabela_twardosci!$M$8:$M$69,tabela_twardosci!$K$8:$K$69)</f>
        <v>#NAME?</v>
      </c>
      <c r="BQ483" s="5" t="e">
        <f>IF(T483&lt;&gt;"",POWER((#REF!*R483+#REF!)-T483,2))</f>
        <v>#REF!</v>
      </c>
    </row>
    <row r="484" spans="1:69" ht="13.9" customHeight="1" x14ac:dyDescent="0.2">
      <c r="A484" s="176">
        <v>3.5</v>
      </c>
      <c r="B484" s="176">
        <v>2.63</v>
      </c>
      <c r="C484" s="176">
        <f t="shared" si="93"/>
        <v>4.383</v>
      </c>
      <c r="D484" s="176">
        <v>0.318</v>
      </c>
      <c r="E484" s="176">
        <v>4.7E-2</v>
      </c>
      <c r="F484" s="176">
        <v>0</v>
      </c>
      <c r="G484" s="176">
        <v>0</v>
      </c>
      <c r="H484" s="176">
        <v>0</v>
      </c>
      <c r="I484" s="176">
        <v>8.9999999999999993E-3</v>
      </c>
      <c r="J484" s="176">
        <v>1.9E-2</v>
      </c>
      <c r="K484" s="176">
        <v>0</v>
      </c>
      <c r="L484" s="176">
        <v>0</v>
      </c>
      <c r="M484" s="176">
        <v>0</v>
      </c>
      <c r="N484" s="176">
        <v>0</v>
      </c>
      <c r="O484" s="176">
        <v>0</v>
      </c>
      <c r="P484" s="176">
        <v>900</v>
      </c>
      <c r="Q484" s="176">
        <v>60</v>
      </c>
      <c r="R484" s="176">
        <v>365</v>
      </c>
      <c r="S484" s="176">
        <v>90</v>
      </c>
      <c r="T484" s="176">
        <v>1096.9000000000001</v>
      </c>
      <c r="U484" s="176">
        <v>790</v>
      </c>
      <c r="V484" s="176">
        <v>11.1</v>
      </c>
      <c r="W484" s="176">
        <v>302.11111111111097</v>
      </c>
      <c r="X484" s="176"/>
      <c r="Y484" s="176"/>
      <c r="Z484" s="177">
        <v>56</v>
      </c>
      <c r="AA484" s="176"/>
      <c r="AB484" s="176"/>
      <c r="AC484" s="176"/>
      <c r="AD484" s="176"/>
      <c r="AE484" s="176"/>
      <c r="AF484" s="176">
        <v>319</v>
      </c>
      <c r="AG484" s="5" t="b">
        <f t="shared" si="89"/>
        <v>0</v>
      </c>
      <c r="AH484" s="5">
        <v>25</v>
      </c>
      <c r="AI484" s="5">
        <f t="shared" si="94"/>
        <v>1</v>
      </c>
      <c r="AJ484" s="5" t="b">
        <f>AND(A484&gt;=zakresy_produkcyjne!B$2,A484&lt;=zakresy_produkcyjne!B$3)</f>
        <v>1</v>
      </c>
      <c r="AK484" s="5" t="b">
        <f>AND(B484&gt;=zakresy_produkcyjne!C$2,B484&lt;=zakresy_produkcyjne!C$3)</f>
        <v>1</v>
      </c>
      <c r="AL484" s="5" t="b">
        <f>AND(D484&gt;=zakresy_produkcyjne!D$2,D484&lt;=zakresy_produkcyjne!D$3)</f>
        <v>1</v>
      </c>
      <c r="AM484" s="5" t="b">
        <f>AND(E484&gt;=zakresy_produkcyjne!E$2,E484&lt;=zakresy_produkcyjne!E$3)</f>
        <v>1</v>
      </c>
      <c r="AN484" s="5" t="b">
        <f>AND(F484&gt;=zakresy_produkcyjne!F$2,F484&lt;=zakresy_produkcyjne!F$3)</f>
        <v>1</v>
      </c>
      <c r="AO484" s="5" t="b">
        <f>AND(G484&gt;=zakresy_produkcyjne!G$2,G484&lt;=zakresy_produkcyjne!G$3)</f>
        <v>1</v>
      </c>
      <c r="AP484" s="5" t="b">
        <f>AND(H484&gt;=zakresy_produkcyjne!H$2,H484&lt;=zakresy_produkcyjne!H$3)</f>
        <v>1</v>
      </c>
      <c r="AQ484" s="5" t="b">
        <f>AND(P484&gt;=zakresy_produkcyjne!I$2,P484&lt;=zakresy_produkcyjne!I$3)</f>
        <v>1</v>
      </c>
      <c r="AR484" s="5" t="b">
        <f>AND(Q484&gt;=zakresy_produkcyjne!J$2,Q484&lt;=zakresy_produkcyjne!J$3)</f>
        <v>1</v>
      </c>
      <c r="AS484" s="5" t="b">
        <f>AND(R484&gt;=zakresy_produkcyjne!K$2,R484&lt;=zakresy_produkcyjne!K$3)</f>
        <v>1</v>
      </c>
      <c r="AT484" s="5" t="b">
        <f>AND(S484&gt;=zakresy_produkcyjne!L$2,S484&lt;=zakresy_produkcyjne!L$3)</f>
        <v>1</v>
      </c>
      <c r="AU484" s="5" t="b">
        <f t="shared" si="90"/>
        <v>1</v>
      </c>
      <c r="AV484" s="5" t="b">
        <f t="shared" si="91"/>
        <v>1</v>
      </c>
      <c r="AW484" s="5" t="b">
        <f t="shared" si="92"/>
        <v>1</v>
      </c>
      <c r="AX484" s="5">
        <f>AJ484*zakresy_produkcyjne!B$4+AK484*zakresy_produkcyjne!C$4+AL484*zakresy_produkcyjne!D$4+AM484*zakresy_produkcyjne!E$4+AN484*zakresy_produkcyjne!F$4+AO484*zakresy_produkcyjne!G$4+AP484*zakresy_produkcyjne!H$4+AQ484*zakresy_produkcyjne!I$4+AR484*zakresy_produkcyjne!J$4+AS484*zakresy_produkcyjne!K$4+AT484*zakresy_produkcyjne!L$4</f>
        <v>66</v>
      </c>
      <c r="AZ484" s="5">
        <v>397</v>
      </c>
      <c r="BA484" s="5">
        <v>261.5</v>
      </c>
      <c r="BB484" s="5">
        <v>22.7</v>
      </c>
      <c r="BC484" s="5" t="e">
        <f ca="1">KONWERTUJ_TWARDOSC(175,tabela_twardosci!$M$8:$M$69,tabela_twardosci!$K$8:$K$69)</f>
        <v>#NAME?</v>
      </c>
      <c r="BQ484" s="5" t="e">
        <f>IF(T484&lt;&gt;"",POWER((#REF!*R484+#REF!)-T484,2))</f>
        <v>#REF!</v>
      </c>
    </row>
    <row r="485" spans="1:69" ht="13.9" customHeight="1" x14ac:dyDescent="0.2">
      <c r="A485" s="176">
        <v>3.5</v>
      </c>
      <c r="B485" s="176">
        <v>2.63</v>
      </c>
      <c r="C485" s="176">
        <f t="shared" si="93"/>
        <v>4.383</v>
      </c>
      <c r="D485" s="176">
        <v>0.318</v>
      </c>
      <c r="E485" s="176">
        <v>4.7E-2</v>
      </c>
      <c r="F485" s="176">
        <v>0</v>
      </c>
      <c r="G485" s="176">
        <v>0</v>
      </c>
      <c r="H485" s="176">
        <v>0</v>
      </c>
      <c r="I485" s="176">
        <v>8.9999999999999993E-3</v>
      </c>
      <c r="J485" s="176">
        <v>1.9E-2</v>
      </c>
      <c r="K485" s="176">
        <v>0</v>
      </c>
      <c r="L485" s="176">
        <v>0</v>
      </c>
      <c r="M485" s="176">
        <v>0</v>
      </c>
      <c r="N485" s="176">
        <v>0</v>
      </c>
      <c r="O485" s="176">
        <v>0</v>
      </c>
      <c r="P485" s="176">
        <v>900</v>
      </c>
      <c r="Q485" s="176">
        <v>60</v>
      </c>
      <c r="R485" s="176">
        <v>365</v>
      </c>
      <c r="S485" s="176">
        <v>120</v>
      </c>
      <c r="T485" s="176">
        <v>1085.7</v>
      </c>
      <c r="U485" s="176">
        <v>778</v>
      </c>
      <c r="V485" s="176">
        <v>12.1</v>
      </c>
      <c r="W485" s="176">
        <v>286</v>
      </c>
      <c r="X485" s="176"/>
      <c r="Y485" s="176"/>
      <c r="Z485" s="177">
        <v>56</v>
      </c>
      <c r="AA485" s="176"/>
      <c r="AB485" s="176"/>
      <c r="AC485" s="176"/>
      <c r="AD485" s="176"/>
      <c r="AE485" s="176"/>
      <c r="AF485" s="176">
        <v>302</v>
      </c>
      <c r="AG485" s="5" t="b">
        <f t="shared" si="89"/>
        <v>0</v>
      </c>
      <c r="AH485" s="5">
        <v>25</v>
      </c>
      <c r="AI485" s="5">
        <f t="shared" si="94"/>
        <v>1</v>
      </c>
      <c r="AJ485" s="5" t="b">
        <f>AND(A485&gt;=zakresy_produkcyjne!B$2,A485&lt;=zakresy_produkcyjne!B$3)</f>
        <v>1</v>
      </c>
      <c r="AK485" s="5" t="b">
        <f>AND(B485&gt;=zakresy_produkcyjne!C$2,B485&lt;=zakresy_produkcyjne!C$3)</f>
        <v>1</v>
      </c>
      <c r="AL485" s="5" t="b">
        <f>AND(D485&gt;=zakresy_produkcyjne!D$2,D485&lt;=zakresy_produkcyjne!D$3)</f>
        <v>1</v>
      </c>
      <c r="AM485" s="5" t="b">
        <f>AND(E485&gt;=zakresy_produkcyjne!E$2,E485&lt;=zakresy_produkcyjne!E$3)</f>
        <v>1</v>
      </c>
      <c r="AN485" s="5" t="b">
        <f>AND(F485&gt;=zakresy_produkcyjne!F$2,F485&lt;=zakresy_produkcyjne!F$3)</f>
        <v>1</v>
      </c>
      <c r="AO485" s="5" t="b">
        <f>AND(G485&gt;=zakresy_produkcyjne!G$2,G485&lt;=zakresy_produkcyjne!G$3)</f>
        <v>1</v>
      </c>
      <c r="AP485" s="5" t="b">
        <f>AND(H485&gt;=zakresy_produkcyjne!H$2,H485&lt;=zakresy_produkcyjne!H$3)</f>
        <v>1</v>
      </c>
      <c r="AQ485" s="5" t="b">
        <f>AND(P485&gt;=zakresy_produkcyjne!I$2,P485&lt;=zakresy_produkcyjne!I$3)</f>
        <v>1</v>
      </c>
      <c r="AR485" s="5" t="b">
        <f>AND(Q485&gt;=zakresy_produkcyjne!J$2,Q485&lt;=zakresy_produkcyjne!J$3)</f>
        <v>1</v>
      </c>
      <c r="AS485" s="5" t="b">
        <f>AND(R485&gt;=zakresy_produkcyjne!K$2,R485&lt;=zakresy_produkcyjne!K$3)</f>
        <v>1</v>
      </c>
      <c r="AT485" s="5" t="b">
        <f>AND(S485&gt;=zakresy_produkcyjne!L$2,S485&lt;=zakresy_produkcyjne!L$3)</f>
        <v>1</v>
      </c>
      <c r="AU485" s="5" t="b">
        <f t="shared" si="90"/>
        <v>1</v>
      </c>
      <c r="AV485" s="5" t="b">
        <f t="shared" si="91"/>
        <v>1</v>
      </c>
      <c r="AW485" s="5" t="b">
        <f t="shared" si="92"/>
        <v>1</v>
      </c>
      <c r="AX485" s="5">
        <f>AJ485*zakresy_produkcyjne!B$4+AK485*zakresy_produkcyjne!C$4+AL485*zakresy_produkcyjne!D$4+AM485*zakresy_produkcyjne!E$4+AN485*zakresy_produkcyjne!F$4+AO485*zakresy_produkcyjne!G$4+AP485*zakresy_produkcyjne!H$4+AQ485*zakresy_produkcyjne!I$4+AR485*zakresy_produkcyjne!J$4+AS485*zakresy_produkcyjne!K$4+AT485*zakresy_produkcyjne!L$4</f>
        <v>66</v>
      </c>
      <c r="AZ485" s="5">
        <v>397</v>
      </c>
      <c r="BA485" s="5">
        <v>261.5</v>
      </c>
      <c r="BB485" s="5">
        <v>22.7</v>
      </c>
      <c r="BC485" s="5" t="e">
        <f ca="1">KONWERTUJ_TWARDOSC(175,tabela_twardosci!$M$8:$M$69,tabela_twardosci!$K$8:$K$69)</f>
        <v>#NAME?</v>
      </c>
      <c r="BQ485" s="5" t="e">
        <f>IF(T485&lt;&gt;"",POWER((#REF!*R485+#REF!)-T485,2))</f>
        <v>#REF!</v>
      </c>
    </row>
    <row r="486" spans="1:69" ht="13.9" customHeight="1" x14ac:dyDescent="0.2">
      <c r="A486" s="178">
        <v>3.44</v>
      </c>
      <c r="B486" s="178">
        <v>2.61</v>
      </c>
      <c r="C486" s="178">
        <f t="shared" si="93"/>
        <v>4.3179999999999996</v>
      </c>
      <c r="D486" s="178">
        <v>0.16</v>
      </c>
      <c r="E486" s="178">
        <v>5.1999999999999998E-2</v>
      </c>
      <c r="F486" s="178">
        <v>0</v>
      </c>
      <c r="G486" s="178">
        <v>0.03</v>
      </c>
      <c r="H486" s="178">
        <v>1E-3</v>
      </c>
      <c r="I486" s="178">
        <v>0.01</v>
      </c>
      <c r="J486" s="178">
        <v>2.4E-2</v>
      </c>
      <c r="K486" s="178">
        <v>0</v>
      </c>
      <c r="L486" s="178">
        <v>0.04</v>
      </c>
      <c r="M486" s="178">
        <v>0</v>
      </c>
      <c r="N486" s="178">
        <v>0</v>
      </c>
      <c r="O486" s="178">
        <v>0</v>
      </c>
      <c r="P486" s="178">
        <v>900</v>
      </c>
      <c r="Q486" s="178">
        <v>60</v>
      </c>
      <c r="R486" s="178">
        <v>325</v>
      </c>
      <c r="S486" s="178">
        <v>50</v>
      </c>
      <c r="T486" s="178">
        <v>1266</v>
      </c>
      <c r="U486" s="178"/>
      <c r="V486" s="178">
        <v>4.3</v>
      </c>
      <c r="W486" s="178">
        <v>368</v>
      </c>
      <c r="X486" s="178"/>
      <c r="Y486" s="178">
        <v>88</v>
      </c>
      <c r="Z486" s="179">
        <v>58</v>
      </c>
      <c r="AA486" s="178"/>
      <c r="AB486" s="178"/>
      <c r="AC486" s="178"/>
      <c r="AD486" s="178"/>
      <c r="AE486" s="178"/>
      <c r="AF486" s="178">
        <v>389</v>
      </c>
      <c r="AG486" s="5" t="b">
        <f t="shared" si="89"/>
        <v>0</v>
      </c>
      <c r="AH486" s="5">
        <v>25</v>
      </c>
      <c r="AI486" s="5">
        <f>IF(podejrzane!AG285&lt;=30,1,IF(podejrzane!AG285&lt;=60,2,IF(podejrzane!AG285&lt;=100,3,"bd")))</f>
        <v>1</v>
      </c>
      <c r="AJ486" s="5" t="b">
        <f>AND(A486&gt;=zakresy_produkcyjne!B$2,A486&lt;=zakresy_produkcyjne!B$3)</f>
        <v>1</v>
      </c>
      <c r="AK486" s="5" t="b">
        <f>AND(B486&gt;=zakresy_produkcyjne!C$2,B486&lt;=zakresy_produkcyjne!C$3)</f>
        <v>1</v>
      </c>
      <c r="AL486" s="5" t="b">
        <f>AND(D486&gt;=zakresy_produkcyjne!D$2,D486&lt;=zakresy_produkcyjne!D$3)</f>
        <v>1</v>
      </c>
      <c r="AM486" s="5" t="b">
        <f>AND(E486&gt;=zakresy_produkcyjne!E$2,E486&lt;=zakresy_produkcyjne!E$3)</f>
        <v>1</v>
      </c>
      <c r="AN486" s="5" t="b">
        <f>AND(F486&gt;=zakresy_produkcyjne!F$2,F486&lt;=zakresy_produkcyjne!F$3)</f>
        <v>1</v>
      </c>
      <c r="AO486" s="5" t="b">
        <f>AND(G486&gt;=zakresy_produkcyjne!G$2,G486&lt;=zakresy_produkcyjne!G$3)</f>
        <v>1</v>
      </c>
      <c r="AP486" s="5" t="b">
        <f>AND(H486&gt;=zakresy_produkcyjne!H$2,H486&lt;=zakresy_produkcyjne!H$3)</f>
        <v>1</v>
      </c>
      <c r="AQ486" s="5" t="b">
        <f>AND(P486&gt;=zakresy_produkcyjne!I$2,P486&lt;=zakresy_produkcyjne!I$3)</f>
        <v>1</v>
      </c>
      <c r="AR486" s="5" t="b">
        <f>AND(Q486&gt;=zakresy_produkcyjne!J$2,Q486&lt;=zakresy_produkcyjne!J$3)</f>
        <v>1</v>
      </c>
      <c r="AS486" s="5" t="b">
        <f>AND(R486&gt;=zakresy_produkcyjne!K$2,R486&lt;=zakresy_produkcyjne!K$3)</f>
        <v>1</v>
      </c>
      <c r="AT486" s="5" t="b">
        <f>AND(S486&gt;=zakresy_produkcyjne!L$2,S486&lt;=zakresy_produkcyjne!L$3)</f>
        <v>1</v>
      </c>
      <c r="AU486" s="5" t="b">
        <f t="shared" si="90"/>
        <v>1</v>
      </c>
      <c r="AV486" s="5" t="b">
        <f t="shared" si="91"/>
        <v>1</v>
      </c>
      <c r="AW486" s="5" t="b">
        <f t="shared" si="92"/>
        <v>1</v>
      </c>
      <c r="AX486" s="5">
        <f>AJ486*zakresy_produkcyjne!B$4+AK486*zakresy_produkcyjne!C$4+AL486*zakresy_produkcyjne!D$4+AM486*zakresy_produkcyjne!E$4+AN486*zakresy_produkcyjne!F$4+AO486*zakresy_produkcyjne!G$4+AP486*zakresy_produkcyjne!H$4+AQ486*zakresy_produkcyjne!I$4+AR486*zakresy_produkcyjne!J$4+AS486*zakresy_produkcyjne!K$4+AT486*zakresy_produkcyjne!L$4</f>
        <v>66</v>
      </c>
      <c r="AZ486" s="5">
        <v>487</v>
      </c>
      <c r="BB486" s="5">
        <v>15</v>
      </c>
      <c r="BC486" s="5" t="e">
        <f ca="1">KONWERTUJ_TWARDOSC(178,tabela_twardosci!$M$8:$M$69,tabela_twardosci!$K$8:$K$69)</f>
        <v>#NAME?</v>
      </c>
      <c r="BQ486" s="5" t="e">
        <f>IF(T486&lt;&gt;"",POWER((#REF!*R486+#REF!)-T486,2))</f>
        <v>#REF!</v>
      </c>
    </row>
    <row r="487" spans="1:69" ht="13.9" customHeight="1" x14ac:dyDescent="0.2">
      <c r="A487" s="178">
        <v>3.44</v>
      </c>
      <c r="B487" s="178">
        <v>2.61</v>
      </c>
      <c r="C487" s="178">
        <f t="shared" si="93"/>
        <v>4.3179999999999996</v>
      </c>
      <c r="D487" s="178">
        <v>0.16</v>
      </c>
      <c r="E487" s="178">
        <v>5.1999999999999998E-2</v>
      </c>
      <c r="F487" s="178">
        <v>0</v>
      </c>
      <c r="G487" s="178">
        <v>0.03</v>
      </c>
      <c r="H487" s="178">
        <v>1E-3</v>
      </c>
      <c r="I487" s="178">
        <v>0.01</v>
      </c>
      <c r="J487" s="178">
        <v>2.4E-2</v>
      </c>
      <c r="K487" s="178">
        <v>0</v>
      </c>
      <c r="L487" s="178">
        <v>0.04</v>
      </c>
      <c r="M487" s="178">
        <v>0</v>
      </c>
      <c r="N487" s="178">
        <v>0</v>
      </c>
      <c r="O487" s="178">
        <v>0</v>
      </c>
      <c r="P487" s="178">
        <v>900</v>
      </c>
      <c r="Q487" s="178">
        <v>60</v>
      </c>
      <c r="R487" s="178">
        <v>340</v>
      </c>
      <c r="S487" s="178">
        <v>50</v>
      </c>
      <c r="T487" s="178">
        <v>1170</v>
      </c>
      <c r="U487" s="178"/>
      <c r="V487" s="178">
        <v>7.2</v>
      </c>
      <c r="W487" s="178">
        <v>357.5</v>
      </c>
      <c r="X487" s="178"/>
      <c r="Y487" s="178">
        <v>124</v>
      </c>
      <c r="Z487" s="179">
        <v>58</v>
      </c>
      <c r="AA487" s="178"/>
      <c r="AB487" s="178"/>
      <c r="AC487" s="178"/>
      <c r="AD487" s="178"/>
      <c r="AE487" s="178"/>
      <c r="AF487" s="178">
        <v>377</v>
      </c>
      <c r="AG487" s="5" t="b">
        <f t="shared" si="89"/>
        <v>0</v>
      </c>
      <c r="AH487" s="5">
        <v>25</v>
      </c>
      <c r="AI487" s="5">
        <f t="shared" ref="AI487:AI494" si="95">IF(AH636&lt;=30,1,IF(AH636&lt;=60,2,IF(AH636&lt;=100,3,"bd")))</f>
        <v>1</v>
      </c>
      <c r="AJ487" s="5" t="b">
        <f>AND(A487&gt;=zakresy_produkcyjne!B$2,A487&lt;=zakresy_produkcyjne!B$3)</f>
        <v>1</v>
      </c>
      <c r="AK487" s="5" t="b">
        <f>AND(B487&gt;=zakresy_produkcyjne!C$2,B487&lt;=zakresy_produkcyjne!C$3)</f>
        <v>1</v>
      </c>
      <c r="AL487" s="5" t="b">
        <f>AND(D487&gt;=zakresy_produkcyjne!D$2,D487&lt;=zakresy_produkcyjne!D$3)</f>
        <v>1</v>
      </c>
      <c r="AM487" s="5" t="b">
        <f>AND(E487&gt;=zakresy_produkcyjne!E$2,E487&lt;=zakresy_produkcyjne!E$3)</f>
        <v>1</v>
      </c>
      <c r="AN487" s="5" t="b">
        <f>AND(F487&gt;=zakresy_produkcyjne!F$2,F487&lt;=zakresy_produkcyjne!F$3)</f>
        <v>1</v>
      </c>
      <c r="AO487" s="5" t="b">
        <f>AND(G487&gt;=zakresy_produkcyjne!G$2,G487&lt;=zakresy_produkcyjne!G$3)</f>
        <v>1</v>
      </c>
      <c r="AP487" s="5" t="b">
        <f>AND(H487&gt;=zakresy_produkcyjne!H$2,H487&lt;=zakresy_produkcyjne!H$3)</f>
        <v>1</v>
      </c>
      <c r="AQ487" s="5" t="b">
        <f>AND(P487&gt;=zakresy_produkcyjne!I$2,P487&lt;=zakresy_produkcyjne!I$3)</f>
        <v>1</v>
      </c>
      <c r="AR487" s="5" t="b">
        <f>AND(Q487&gt;=zakresy_produkcyjne!J$2,Q487&lt;=zakresy_produkcyjne!J$3)</f>
        <v>1</v>
      </c>
      <c r="AS487" s="5" t="b">
        <f>AND(R487&gt;=zakresy_produkcyjne!K$2,R487&lt;=zakresy_produkcyjne!K$3)</f>
        <v>1</v>
      </c>
      <c r="AT487" s="5" t="b">
        <f>AND(S487&gt;=zakresy_produkcyjne!L$2,S487&lt;=zakresy_produkcyjne!L$3)</f>
        <v>1</v>
      </c>
      <c r="AU487" s="5" t="b">
        <f t="shared" si="90"/>
        <v>1</v>
      </c>
      <c r="AV487" s="5" t="b">
        <f t="shared" si="91"/>
        <v>1</v>
      </c>
      <c r="AW487" s="5" t="b">
        <f t="shared" si="92"/>
        <v>1</v>
      </c>
      <c r="AX487" s="5">
        <f>AJ487*zakresy_produkcyjne!B$4+AK487*zakresy_produkcyjne!C$4+AL487*zakresy_produkcyjne!D$4+AM487*zakresy_produkcyjne!E$4+AN487*zakresy_produkcyjne!F$4+AO487*zakresy_produkcyjne!G$4+AP487*zakresy_produkcyjne!H$4+AQ487*zakresy_produkcyjne!I$4+AR487*zakresy_produkcyjne!J$4+AS487*zakresy_produkcyjne!K$4+AT487*zakresy_produkcyjne!L$4</f>
        <v>66</v>
      </c>
      <c r="AZ487" s="5">
        <v>487</v>
      </c>
      <c r="BB487" s="5">
        <v>15</v>
      </c>
      <c r="BC487" s="5" t="e">
        <f ca="1">KONWERTUJ_TWARDOSC(178,tabela_twardosci!$M$8:$M$69,tabela_twardosci!$K$8:$K$69)</f>
        <v>#NAME?</v>
      </c>
      <c r="BQ487" s="5" t="e">
        <f>IF(T487&lt;&gt;"",POWER((#REF!*R487+#REF!)-T487,2))</f>
        <v>#REF!</v>
      </c>
    </row>
    <row r="488" spans="1:69" ht="13.9" customHeight="1" x14ac:dyDescent="0.2">
      <c r="A488" s="178">
        <v>3.44</v>
      </c>
      <c r="B488" s="178">
        <v>2.61</v>
      </c>
      <c r="C488" s="178">
        <f t="shared" si="93"/>
        <v>4.3179999999999996</v>
      </c>
      <c r="D488" s="178">
        <v>0.16</v>
      </c>
      <c r="E488" s="178">
        <v>5.1999999999999998E-2</v>
      </c>
      <c r="F488" s="178">
        <v>0</v>
      </c>
      <c r="G488" s="178">
        <v>0.03</v>
      </c>
      <c r="H488" s="178">
        <v>1E-3</v>
      </c>
      <c r="I488" s="178">
        <v>0.01</v>
      </c>
      <c r="J488" s="178">
        <v>2.4E-2</v>
      </c>
      <c r="K488" s="178">
        <v>0</v>
      </c>
      <c r="L488" s="178">
        <v>0.04</v>
      </c>
      <c r="M488" s="178">
        <v>0</v>
      </c>
      <c r="N488" s="178">
        <v>0</v>
      </c>
      <c r="O488" s="178">
        <v>0</v>
      </c>
      <c r="P488" s="178">
        <v>900</v>
      </c>
      <c r="Q488" s="178">
        <v>60</v>
      </c>
      <c r="R488" s="178">
        <v>350</v>
      </c>
      <c r="S488" s="178">
        <v>50</v>
      </c>
      <c r="T488" s="178">
        <v>1110</v>
      </c>
      <c r="U488" s="178"/>
      <c r="V488" s="178">
        <v>8.1</v>
      </c>
      <c r="W488" s="178">
        <v>347</v>
      </c>
      <c r="X488" s="178"/>
      <c r="Y488" s="178">
        <v>132</v>
      </c>
      <c r="Z488" s="179">
        <v>58</v>
      </c>
      <c r="AA488" s="178"/>
      <c r="AB488" s="178"/>
      <c r="AC488" s="178"/>
      <c r="AD488" s="178"/>
      <c r="AE488" s="178"/>
      <c r="AF488" s="178">
        <v>366</v>
      </c>
      <c r="AG488" s="5" t="b">
        <f t="shared" si="89"/>
        <v>0</v>
      </c>
      <c r="AH488" s="5">
        <v>25</v>
      </c>
      <c r="AI488" s="5">
        <f t="shared" si="95"/>
        <v>1</v>
      </c>
      <c r="AJ488" s="5" t="b">
        <f>AND(A488&gt;=zakresy_produkcyjne!B$2,A488&lt;=zakresy_produkcyjne!B$3)</f>
        <v>1</v>
      </c>
      <c r="AK488" s="5" t="b">
        <f>AND(B488&gt;=zakresy_produkcyjne!C$2,B488&lt;=zakresy_produkcyjne!C$3)</f>
        <v>1</v>
      </c>
      <c r="AL488" s="5" t="b">
        <f>AND(D488&gt;=zakresy_produkcyjne!D$2,D488&lt;=zakresy_produkcyjne!D$3)</f>
        <v>1</v>
      </c>
      <c r="AM488" s="5" t="b">
        <f>AND(E488&gt;=zakresy_produkcyjne!E$2,E488&lt;=zakresy_produkcyjne!E$3)</f>
        <v>1</v>
      </c>
      <c r="AN488" s="5" t="b">
        <f>AND(F488&gt;=zakresy_produkcyjne!F$2,F488&lt;=zakresy_produkcyjne!F$3)</f>
        <v>1</v>
      </c>
      <c r="AO488" s="5" t="b">
        <f>AND(G488&gt;=zakresy_produkcyjne!G$2,G488&lt;=zakresy_produkcyjne!G$3)</f>
        <v>1</v>
      </c>
      <c r="AP488" s="5" t="b">
        <f>AND(H488&gt;=zakresy_produkcyjne!H$2,H488&lt;=zakresy_produkcyjne!H$3)</f>
        <v>1</v>
      </c>
      <c r="AQ488" s="5" t="b">
        <f>AND(P488&gt;=zakresy_produkcyjne!I$2,P488&lt;=zakresy_produkcyjne!I$3)</f>
        <v>1</v>
      </c>
      <c r="AR488" s="5" t="b">
        <f>AND(Q488&gt;=zakresy_produkcyjne!J$2,Q488&lt;=zakresy_produkcyjne!J$3)</f>
        <v>1</v>
      </c>
      <c r="AS488" s="5" t="b">
        <f>AND(R488&gt;=zakresy_produkcyjne!K$2,R488&lt;=zakresy_produkcyjne!K$3)</f>
        <v>1</v>
      </c>
      <c r="AT488" s="5" t="b">
        <f>AND(S488&gt;=zakresy_produkcyjne!L$2,S488&lt;=zakresy_produkcyjne!L$3)</f>
        <v>1</v>
      </c>
      <c r="AU488" s="5" t="b">
        <f t="shared" si="90"/>
        <v>1</v>
      </c>
      <c r="AV488" s="5" t="b">
        <f t="shared" si="91"/>
        <v>1</v>
      </c>
      <c r="AW488" s="5" t="b">
        <f t="shared" si="92"/>
        <v>1</v>
      </c>
      <c r="AX488" s="5">
        <f>AJ488*zakresy_produkcyjne!B$4+AK488*zakresy_produkcyjne!C$4+AL488*zakresy_produkcyjne!D$4+AM488*zakresy_produkcyjne!E$4+AN488*zakresy_produkcyjne!F$4+AO488*zakresy_produkcyjne!G$4+AP488*zakresy_produkcyjne!H$4+AQ488*zakresy_produkcyjne!I$4+AR488*zakresy_produkcyjne!J$4+AS488*zakresy_produkcyjne!K$4+AT488*zakresy_produkcyjne!L$4</f>
        <v>66</v>
      </c>
      <c r="AZ488" s="5">
        <v>487</v>
      </c>
      <c r="BB488" s="5">
        <v>15</v>
      </c>
      <c r="BC488" s="5" t="e">
        <f ca="1">KONWERTUJ_TWARDOSC(178,tabela_twardosci!$M$8:$M$69,tabela_twardosci!$K$8:$K$69)</f>
        <v>#NAME?</v>
      </c>
      <c r="BQ488" s="5" t="e">
        <f>IF(T488&lt;&gt;"",POWER((#REF!*R488+#REF!)-T488,2))</f>
        <v>#REF!</v>
      </c>
    </row>
    <row r="489" spans="1:69" ht="13.9" customHeight="1" x14ac:dyDescent="0.2">
      <c r="A489" s="178">
        <v>3.44</v>
      </c>
      <c r="B489" s="178">
        <v>2.61</v>
      </c>
      <c r="C489" s="178">
        <f t="shared" si="93"/>
        <v>4.3179999999999996</v>
      </c>
      <c r="D489" s="178">
        <v>0.16</v>
      </c>
      <c r="E489" s="178">
        <v>5.1999999999999998E-2</v>
      </c>
      <c r="F489" s="178">
        <v>0</v>
      </c>
      <c r="G489" s="178">
        <v>0.03</v>
      </c>
      <c r="H489" s="178">
        <v>1E-3</v>
      </c>
      <c r="I489" s="178">
        <v>0.01</v>
      </c>
      <c r="J489" s="178">
        <v>2.4E-2</v>
      </c>
      <c r="K489" s="178">
        <v>0</v>
      </c>
      <c r="L489" s="178">
        <v>0.04</v>
      </c>
      <c r="M489" s="178">
        <v>0</v>
      </c>
      <c r="N489" s="178">
        <v>0</v>
      </c>
      <c r="O489" s="178">
        <v>0</v>
      </c>
      <c r="P489" s="178">
        <v>900</v>
      </c>
      <c r="Q489" s="178">
        <v>60</v>
      </c>
      <c r="R489" s="178">
        <v>360</v>
      </c>
      <c r="S489" s="178">
        <v>50</v>
      </c>
      <c r="T489" s="178">
        <v>1054</v>
      </c>
      <c r="U489" s="178"/>
      <c r="V489" s="178">
        <v>8.6</v>
      </c>
      <c r="W489" s="178">
        <v>326</v>
      </c>
      <c r="X489" s="178"/>
      <c r="Y489" s="178">
        <v>138</v>
      </c>
      <c r="Z489" s="179">
        <v>58</v>
      </c>
      <c r="AA489" s="178"/>
      <c r="AB489" s="178"/>
      <c r="AC489" s="178"/>
      <c r="AD489" s="178"/>
      <c r="AE489" s="178"/>
      <c r="AF489" s="178">
        <v>344</v>
      </c>
      <c r="AG489" s="5" t="b">
        <f t="shared" si="89"/>
        <v>0</v>
      </c>
      <c r="AH489" s="5">
        <v>25</v>
      </c>
      <c r="AI489" s="5">
        <f t="shared" si="95"/>
        <v>1</v>
      </c>
      <c r="AJ489" s="5" t="b">
        <f>AND(A489&gt;=zakresy_produkcyjne!B$2,A489&lt;=zakresy_produkcyjne!B$3)</f>
        <v>1</v>
      </c>
      <c r="AK489" s="5" t="b">
        <f>AND(B489&gt;=zakresy_produkcyjne!C$2,B489&lt;=zakresy_produkcyjne!C$3)</f>
        <v>1</v>
      </c>
      <c r="AL489" s="5" t="b">
        <f>AND(D489&gt;=zakresy_produkcyjne!D$2,D489&lt;=zakresy_produkcyjne!D$3)</f>
        <v>1</v>
      </c>
      <c r="AM489" s="5" t="b">
        <f>AND(E489&gt;=zakresy_produkcyjne!E$2,E489&lt;=zakresy_produkcyjne!E$3)</f>
        <v>1</v>
      </c>
      <c r="AN489" s="5" t="b">
        <f>AND(F489&gt;=zakresy_produkcyjne!F$2,F489&lt;=zakresy_produkcyjne!F$3)</f>
        <v>1</v>
      </c>
      <c r="AO489" s="5" t="b">
        <f>AND(G489&gt;=zakresy_produkcyjne!G$2,G489&lt;=zakresy_produkcyjne!G$3)</f>
        <v>1</v>
      </c>
      <c r="AP489" s="5" t="b">
        <f>AND(H489&gt;=zakresy_produkcyjne!H$2,H489&lt;=zakresy_produkcyjne!H$3)</f>
        <v>1</v>
      </c>
      <c r="AQ489" s="5" t="b">
        <f>AND(P489&gt;=zakresy_produkcyjne!I$2,P489&lt;=zakresy_produkcyjne!I$3)</f>
        <v>1</v>
      </c>
      <c r="AR489" s="5" t="b">
        <f>AND(Q489&gt;=zakresy_produkcyjne!J$2,Q489&lt;=zakresy_produkcyjne!J$3)</f>
        <v>1</v>
      </c>
      <c r="AS489" s="5" t="b">
        <f>AND(R489&gt;=zakresy_produkcyjne!K$2,R489&lt;=zakresy_produkcyjne!K$3)</f>
        <v>1</v>
      </c>
      <c r="AT489" s="5" t="b">
        <f>AND(S489&gt;=zakresy_produkcyjne!L$2,S489&lt;=zakresy_produkcyjne!L$3)</f>
        <v>1</v>
      </c>
      <c r="AU489" s="5" t="b">
        <f t="shared" si="90"/>
        <v>1</v>
      </c>
      <c r="AV489" s="5" t="b">
        <f t="shared" si="91"/>
        <v>1</v>
      </c>
      <c r="AW489" s="5" t="b">
        <f t="shared" si="92"/>
        <v>1</v>
      </c>
      <c r="AX489" s="5">
        <f>AJ489*zakresy_produkcyjne!B$4+AK489*zakresy_produkcyjne!C$4+AL489*zakresy_produkcyjne!D$4+AM489*zakresy_produkcyjne!E$4+AN489*zakresy_produkcyjne!F$4+AO489*zakresy_produkcyjne!G$4+AP489*zakresy_produkcyjne!H$4+AQ489*zakresy_produkcyjne!I$4+AR489*zakresy_produkcyjne!J$4+AS489*zakresy_produkcyjne!K$4+AT489*zakresy_produkcyjne!L$4</f>
        <v>66</v>
      </c>
      <c r="AZ489" s="5">
        <v>487</v>
      </c>
      <c r="BB489" s="5">
        <v>15</v>
      </c>
      <c r="BC489" s="5" t="e">
        <f ca="1">KONWERTUJ_TWARDOSC(178,tabela_twardosci!$M$8:$M$69,tabela_twardosci!$K$8:$K$69)</f>
        <v>#NAME?</v>
      </c>
      <c r="BQ489" s="5" t="e">
        <f>IF(T489&lt;&gt;"",POWER((#REF!*R489+#REF!)-T489,2))</f>
        <v>#REF!</v>
      </c>
    </row>
    <row r="490" spans="1:69" ht="13.9" customHeight="1" x14ac:dyDescent="0.2">
      <c r="A490" s="178">
        <v>3.44</v>
      </c>
      <c r="B490" s="178">
        <v>2.61</v>
      </c>
      <c r="C490" s="178">
        <f t="shared" si="93"/>
        <v>4.3179999999999996</v>
      </c>
      <c r="D490" s="178">
        <v>0.16</v>
      </c>
      <c r="E490" s="178">
        <v>5.1999999999999998E-2</v>
      </c>
      <c r="F490" s="178">
        <v>0</v>
      </c>
      <c r="G490" s="178">
        <v>0.03</v>
      </c>
      <c r="H490" s="178">
        <v>1E-3</v>
      </c>
      <c r="I490" s="178">
        <v>0.01</v>
      </c>
      <c r="J490" s="178">
        <v>2.4E-2</v>
      </c>
      <c r="K490" s="178">
        <v>0</v>
      </c>
      <c r="L490" s="178">
        <v>0.04</v>
      </c>
      <c r="M490" s="178">
        <v>0</v>
      </c>
      <c r="N490" s="178">
        <v>0</v>
      </c>
      <c r="O490" s="178">
        <v>0</v>
      </c>
      <c r="P490" s="178">
        <v>900</v>
      </c>
      <c r="Q490" s="178">
        <v>60</v>
      </c>
      <c r="R490" s="178">
        <v>375</v>
      </c>
      <c r="S490" s="178">
        <v>50</v>
      </c>
      <c r="T490" s="178">
        <v>985</v>
      </c>
      <c r="U490" s="178"/>
      <c r="V490" s="178">
        <v>10.4</v>
      </c>
      <c r="W490" s="178">
        <v>297.66666666666703</v>
      </c>
      <c r="X490" s="178"/>
      <c r="Y490" s="178">
        <v>140</v>
      </c>
      <c r="Z490" s="179">
        <v>58</v>
      </c>
      <c r="AA490" s="178"/>
      <c r="AB490" s="178"/>
      <c r="AC490" s="178"/>
      <c r="AD490" s="178"/>
      <c r="AE490" s="178"/>
      <c r="AF490" s="178">
        <v>315</v>
      </c>
      <c r="AG490" s="5" t="b">
        <f t="shared" si="89"/>
        <v>0</v>
      </c>
      <c r="AH490" s="5">
        <v>25</v>
      </c>
      <c r="AI490" s="5">
        <f t="shared" si="95"/>
        <v>1</v>
      </c>
      <c r="AJ490" s="5" t="b">
        <f>AND(A490&gt;=zakresy_produkcyjne!B$2,A490&lt;=zakresy_produkcyjne!B$3)</f>
        <v>1</v>
      </c>
      <c r="AK490" s="5" t="b">
        <f>AND(B490&gt;=zakresy_produkcyjne!C$2,B490&lt;=zakresy_produkcyjne!C$3)</f>
        <v>1</v>
      </c>
      <c r="AL490" s="5" t="b">
        <f>AND(D490&gt;=zakresy_produkcyjne!D$2,D490&lt;=zakresy_produkcyjne!D$3)</f>
        <v>1</v>
      </c>
      <c r="AM490" s="5" t="b">
        <f>AND(E490&gt;=zakresy_produkcyjne!E$2,E490&lt;=zakresy_produkcyjne!E$3)</f>
        <v>1</v>
      </c>
      <c r="AN490" s="5" t="b">
        <f>AND(F490&gt;=zakresy_produkcyjne!F$2,F490&lt;=zakresy_produkcyjne!F$3)</f>
        <v>1</v>
      </c>
      <c r="AO490" s="5" t="b">
        <f>AND(G490&gt;=zakresy_produkcyjne!G$2,G490&lt;=zakresy_produkcyjne!G$3)</f>
        <v>1</v>
      </c>
      <c r="AP490" s="5" t="b">
        <f>AND(H490&gt;=zakresy_produkcyjne!H$2,H490&lt;=zakresy_produkcyjne!H$3)</f>
        <v>1</v>
      </c>
      <c r="AQ490" s="5" t="b">
        <f>AND(P490&gt;=zakresy_produkcyjne!I$2,P490&lt;=zakresy_produkcyjne!I$3)</f>
        <v>1</v>
      </c>
      <c r="AR490" s="5" t="b">
        <f>AND(Q490&gt;=zakresy_produkcyjne!J$2,Q490&lt;=zakresy_produkcyjne!J$3)</f>
        <v>1</v>
      </c>
      <c r="AS490" s="5" t="b">
        <f>AND(R490&gt;=zakresy_produkcyjne!K$2,R490&lt;=zakresy_produkcyjne!K$3)</f>
        <v>1</v>
      </c>
      <c r="AT490" s="5" t="b">
        <f>AND(S490&gt;=zakresy_produkcyjne!L$2,S490&lt;=zakresy_produkcyjne!L$3)</f>
        <v>1</v>
      </c>
      <c r="AU490" s="5" t="b">
        <f t="shared" si="90"/>
        <v>1</v>
      </c>
      <c r="AV490" s="5" t="b">
        <f t="shared" si="91"/>
        <v>1</v>
      </c>
      <c r="AW490" s="5" t="b">
        <f t="shared" si="92"/>
        <v>1</v>
      </c>
      <c r="AX490" s="5">
        <f>AJ490*zakresy_produkcyjne!B$4+AK490*zakresy_produkcyjne!C$4+AL490*zakresy_produkcyjne!D$4+AM490*zakresy_produkcyjne!E$4+AN490*zakresy_produkcyjne!F$4+AO490*zakresy_produkcyjne!G$4+AP490*zakresy_produkcyjne!H$4+AQ490*zakresy_produkcyjne!I$4+AR490*zakresy_produkcyjne!J$4+AS490*zakresy_produkcyjne!K$4+AT490*zakresy_produkcyjne!L$4</f>
        <v>66</v>
      </c>
      <c r="AZ490" s="5">
        <v>487</v>
      </c>
      <c r="BB490" s="5">
        <v>15</v>
      </c>
      <c r="BC490" s="5" t="e">
        <f ca="1">KONWERTUJ_TWARDOSC(178,tabela_twardosci!$M$8:$M$69,tabela_twardosci!$K$8:$K$69)</f>
        <v>#NAME?</v>
      </c>
      <c r="BQ490" s="5" t="e">
        <f>IF(T490&lt;&gt;"",POWER((#REF!*R490+#REF!)-T490,2))</f>
        <v>#REF!</v>
      </c>
    </row>
    <row r="491" spans="1:69" ht="13.9" customHeight="1" x14ac:dyDescent="0.2">
      <c r="A491" s="180">
        <v>3.5</v>
      </c>
      <c r="B491" s="180">
        <v>3</v>
      </c>
      <c r="C491" s="180">
        <f t="shared" si="93"/>
        <v>4.51</v>
      </c>
      <c r="D491" s="180">
        <v>0.4</v>
      </c>
      <c r="E491" s="180">
        <v>0.02</v>
      </c>
      <c r="F491" s="180">
        <v>1</v>
      </c>
      <c r="G491" s="180">
        <v>0.3</v>
      </c>
      <c r="H491" s="180">
        <v>0.17</v>
      </c>
      <c r="I491" s="180">
        <v>0.03</v>
      </c>
      <c r="J491" s="180">
        <v>0.03</v>
      </c>
      <c r="K491" s="180">
        <v>0</v>
      </c>
      <c r="L491" s="180">
        <v>0.08</v>
      </c>
      <c r="M491" s="180">
        <v>0</v>
      </c>
      <c r="N491" s="180">
        <v>0</v>
      </c>
      <c r="O491" s="180">
        <v>0</v>
      </c>
      <c r="P491" s="180">
        <v>920</v>
      </c>
      <c r="Q491" s="180">
        <v>120</v>
      </c>
      <c r="R491" s="180">
        <v>260</v>
      </c>
      <c r="S491" s="180">
        <v>120</v>
      </c>
      <c r="T491" s="180">
        <v>1431</v>
      </c>
      <c r="U491" s="180">
        <v>1185</v>
      </c>
      <c r="V491" s="180">
        <v>2.5</v>
      </c>
      <c r="W491" s="180">
        <v>498</v>
      </c>
      <c r="X491" s="180"/>
      <c r="Y491" s="180">
        <v>40</v>
      </c>
      <c r="Z491" s="181">
        <v>59</v>
      </c>
      <c r="AA491" s="180"/>
      <c r="AB491" s="180"/>
      <c r="AC491" s="180"/>
      <c r="AD491" s="180"/>
      <c r="AE491" s="180"/>
      <c r="AF491" s="180"/>
      <c r="AG491" s="5" t="b">
        <f t="shared" si="89"/>
        <v>1</v>
      </c>
      <c r="AH491" s="5">
        <v>25</v>
      </c>
      <c r="AI491" s="5">
        <f t="shared" si="95"/>
        <v>1</v>
      </c>
      <c r="AJ491" s="5" t="b">
        <f>AND(A491&gt;=zakresy_produkcyjne!B$2,A491&lt;=zakresy_produkcyjne!B$3)</f>
        <v>1</v>
      </c>
      <c r="AK491" s="5" t="b">
        <f>AND(B491&gt;=zakresy_produkcyjne!C$2,B491&lt;=zakresy_produkcyjne!C$3)</f>
        <v>0</v>
      </c>
      <c r="AL491" s="5" t="b">
        <f>AND(D491&gt;=zakresy_produkcyjne!D$2,D491&lt;=zakresy_produkcyjne!D$3)</f>
        <v>1</v>
      </c>
      <c r="AM491" s="5" t="b">
        <f>AND(E491&gt;=zakresy_produkcyjne!E$2,E491&lt;=zakresy_produkcyjne!E$3)</f>
        <v>0</v>
      </c>
      <c r="AN491" s="5" t="b">
        <f>AND(F491&gt;=zakresy_produkcyjne!F$2,F491&lt;=zakresy_produkcyjne!F$3)</f>
        <v>0</v>
      </c>
      <c r="AO491" s="5" t="b">
        <f>AND(G491&gt;=zakresy_produkcyjne!G$2,G491&lt;=zakresy_produkcyjne!G$3)</f>
        <v>1</v>
      </c>
      <c r="AP491" s="5" t="b">
        <f>AND(H491&gt;=zakresy_produkcyjne!H$2,H491&lt;=zakresy_produkcyjne!H$3)</f>
        <v>1</v>
      </c>
      <c r="AQ491" s="5" t="b">
        <f>AND(P491&gt;=zakresy_produkcyjne!I$2,P491&lt;=zakresy_produkcyjne!I$3)</f>
        <v>1</v>
      </c>
      <c r="AR491" s="5" t="b">
        <f>AND(Q491&gt;=zakresy_produkcyjne!J$2,Q491&lt;=zakresy_produkcyjne!J$3)</f>
        <v>1</v>
      </c>
      <c r="AS491" s="5" t="b">
        <f>AND(R491&gt;=zakresy_produkcyjne!K$2,R491&lt;=zakresy_produkcyjne!K$3)</f>
        <v>1</v>
      </c>
      <c r="AT491" s="5" t="b">
        <f>AND(S491&gt;=zakresy_produkcyjne!L$2,S491&lt;=zakresy_produkcyjne!L$3)</f>
        <v>1</v>
      </c>
      <c r="AU491" s="5" t="b">
        <f t="shared" si="90"/>
        <v>0</v>
      </c>
      <c r="AV491" s="5" t="b">
        <f t="shared" si="91"/>
        <v>1</v>
      </c>
      <c r="AW491" s="5" t="b">
        <f t="shared" si="92"/>
        <v>0</v>
      </c>
      <c r="AX491" s="5">
        <f>AJ491*zakresy_produkcyjne!B$4+AK491*zakresy_produkcyjne!C$4+AL491*zakresy_produkcyjne!D$4+AM491*zakresy_produkcyjne!E$4+AN491*zakresy_produkcyjne!F$4+AO491*zakresy_produkcyjne!G$4+AP491*zakresy_produkcyjne!H$4+AQ491*zakresy_produkcyjne!I$4+AR491*zakresy_produkcyjne!J$4+AS491*zakresy_produkcyjne!K$4+AT491*zakresy_produkcyjne!L$4</f>
        <v>54</v>
      </c>
      <c r="BQ491" s="5" t="e">
        <f>IF(T491&lt;&gt;"",POWER((#REF!*R491+#REF!)-T491,2))</f>
        <v>#REF!</v>
      </c>
    </row>
    <row r="492" spans="1:69" ht="13.9" customHeight="1" x14ac:dyDescent="0.2">
      <c r="A492" s="180">
        <v>3.5</v>
      </c>
      <c r="B492" s="180">
        <v>3</v>
      </c>
      <c r="C492" s="180">
        <f t="shared" si="93"/>
        <v>4.51</v>
      </c>
      <c r="D492" s="180">
        <v>0.4</v>
      </c>
      <c r="E492" s="180">
        <v>0.02</v>
      </c>
      <c r="F492" s="180">
        <v>1</v>
      </c>
      <c r="G492" s="180">
        <v>0.3</v>
      </c>
      <c r="H492" s="180">
        <v>0.17</v>
      </c>
      <c r="I492" s="180">
        <v>0.03</v>
      </c>
      <c r="J492" s="180">
        <v>0.03</v>
      </c>
      <c r="K492" s="180">
        <v>0</v>
      </c>
      <c r="L492" s="180">
        <v>0.08</v>
      </c>
      <c r="M492" s="180">
        <v>0</v>
      </c>
      <c r="N492" s="180">
        <v>0</v>
      </c>
      <c r="O492" s="180">
        <v>0</v>
      </c>
      <c r="P492" s="180">
        <v>920</v>
      </c>
      <c r="Q492" s="180">
        <v>120</v>
      </c>
      <c r="R492" s="180">
        <v>280</v>
      </c>
      <c r="S492" s="180">
        <v>120</v>
      </c>
      <c r="T492" s="180">
        <v>1408</v>
      </c>
      <c r="U492" s="180">
        <v>1102</v>
      </c>
      <c r="V492" s="180">
        <v>4</v>
      </c>
      <c r="W492" s="180">
        <v>456</v>
      </c>
      <c r="X492" s="180"/>
      <c r="Y492" s="180">
        <v>46</v>
      </c>
      <c r="Z492" s="181">
        <v>59</v>
      </c>
      <c r="AA492" s="180"/>
      <c r="AB492" s="180"/>
      <c r="AC492" s="180"/>
      <c r="AD492" s="180"/>
      <c r="AE492" s="180"/>
      <c r="AF492" s="180"/>
      <c r="AG492" s="5" t="b">
        <f t="shared" si="89"/>
        <v>1</v>
      </c>
      <c r="AH492" s="5">
        <v>25</v>
      </c>
      <c r="AI492" s="5">
        <f t="shared" si="95"/>
        <v>1</v>
      </c>
      <c r="AJ492" s="5" t="b">
        <f>AND(A492&gt;=zakresy_produkcyjne!B$2,A492&lt;=zakresy_produkcyjne!B$3)</f>
        <v>1</v>
      </c>
      <c r="AK492" s="5" t="b">
        <f>AND(B492&gt;=zakresy_produkcyjne!C$2,B492&lt;=zakresy_produkcyjne!C$3)</f>
        <v>0</v>
      </c>
      <c r="AL492" s="5" t="b">
        <f>AND(D492&gt;=zakresy_produkcyjne!D$2,D492&lt;=zakresy_produkcyjne!D$3)</f>
        <v>1</v>
      </c>
      <c r="AM492" s="5" t="b">
        <f>AND(E492&gt;=zakresy_produkcyjne!E$2,E492&lt;=zakresy_produkcyjne!E$3)</f>
        <v>0</v>
      </c>
      <c r="AN492" s="5" t="b">
        <f>AND(F492&gt;=zakresy_produkcyjne!F$2,F492&lt;=zakresy_produkcyjne!F$3)</f>
        <v>0</v>
      </c>
      <c r="AO492" s="5" t="b">
        <f>AND(G492&gt;=zakresy_produkcyjne!G$2,G492&lt;=zakresy_produkcyjne!G$3)</f>
        <v>1</v>
      </c>
      <c r="AP492" s="5" t="b">
        <f>AND(H492&gt;=zakresy_produkcyjne!H$2,H492&lt;=zakresy_produkcyjne!H$3)</f>
        <v>1</v>
      </c>
      <c r="AQ492" s="5" t="b">
        <f>AND(P492&gt;=zakresy_produkcyjne!I$2,P492&lt;=zakresy_produkcyjne!I$3)</f>
        <v>1</v>
      </c>
      <c r="AR492" s="5" t="b">
        <f>AND(Q492&gt;=zakresy_produkcyjne!J$2,Q492&lt;=zakresy_produkcyjne!J$3)</f>
        <v>1</v>
      </c>
      <c r="AS492" s="5" t="b">
        <f>AND(R492&gt;=zakresy_produkcyjne!K$2,R492&lt;=zakresy_produkcyjne!K$3)</f>
        <v>1</v>
      </c>
      <c r="AT492" s="5" t="b">
        <f>AND(S492&gt;=zakresy_produkcyjne!L$2,S492&lt;=zakresy_produkcyjne!L$3)</f>
        <v>1</v>
      </c>
      <c r="AU492" s="5" t="b">
        <f t="shared" si="90"/>
        <v>0</v>
      </c>
      <c r="AV492" s="5" t="b">
        <f t="shared" si="91"/>
        <v>1</v>
      </c>
      <c r="AW492" s="5" t="b">
        <f t="shared" si="92"/>
        <v>0</v>
      </c>
      <c r="AX492" s="5">
        <f>AJ492*zakresy_produkcyjne!B$4+AK492*zakresy_produkcyjne!C$4+AL492*zakresy_produkcyjne!D$4+AM492*zakresy_produkcyjne!E$4+AN492*zakresy_produkcyjne!F$4+AO492*zakresy_produkcyjne!G$4+AP492*zakresy_produkcyjne!H$4+AQ492*zakresy_produkcyjne!I$4+AR492*zakresy_produkcyjne!J$4+AS492*zakresy_produkcyjne!K$4+AT492*zakresy_produkcyjne!L$4</f>
        <v>54</v>
      </c>
      <c r="BQ492" s="5" t="e">
        <f>IF(T492&lt;&gt;"",POWER((#REF!*R492+#REF!)-T492,2))</f>
        <v>#REF!</v>
      </c>
    </row>
    <row r="493" spans="1:69" ht="13.9" customHeight="1" x14ac:dyDescent="0.2">
      <c r="A493" s="180">
        <v>3.5</v>
      </c>
      <c r="B493" s="180">
        <v>3</v>
      </c>
      <c r="C493" s="180">
        <f t="shared" si="93"/>
        <v>4.51</v>
      </c>
      <c r="D493" s="180">
        <v>0.4</v>
      </c>
      <c r="E493" s="180">
        <v>0.02</v>
      </c>
      <c r="F493" s="180">
        <v>1</v>
      </c>
      <c r="G493" s="180">
        <v>0.3</v>
      </c>
      <c r="H493" s="180">
        <v>0.17</v>
      </c>
      <c r="I493" s="180">
        <v>0.03</v>
      </c>
      <c r="J493" s="180">
        <v>0.03</v>
      </c>
      <c r="K493" s="180">
        <v>0</v>
      </c>
      <c r="L493" s="180">
        <v>0.08</v>
      </c>
      <c r="M493" s="180">
        <v>0</v>
      </c>
      <c r="N493" s="180">
        <v>0</v>
      </c>
      <c r="O493" s="180">
        <v>0</v>
      </c>
      <c r="P493" s="180">
        <v>920</v>
      </c>
      <c r="Q493" s="180">
        <v>120</v>
      </c>
      <c r="R493" s="180">
        <v>320</v>
      </c>
      <c r="S493" s="180">
        <v>120</v>
      </c>
      <c r="T493" s="180">
        <v>1255</v>
      </c>
      <c r="U493" s="180">
        <v>982</v>
      </c>
      <c r="V493" s="180">
        <v>4.5999999999999996</v>
      </c>
      <c r="W493" s="180">
        <v>420</v>
      </c>
      <c r="X493" s="180"/>
      <c r="Y493" s="180">
        <v>65</v>
      </c>
      <c r="Z493" s="181">
        <v>59</v>
      </c>
      <c r="AA493" s="180"/>
      <c r="AB493" s="180"/>
      <c r="AC493" s="180"/>
      <c r="AD493" s="180"/>
      <c r="AE493" s="180"/>
      <c r="AF493" s="180"/>
      <c r="AG493" s="5" t="b">
        <f t="shared" si="89"/>
        <v>1</v>
      </c>
      <c r="AH493" s="5">
        <v>25</v>
      </c>
      <c r="AI493" s="5">
        <f t="shared" si="95"/>
        <v>1</v>
      </c>
      <c r="AJ493" s="5" t="b">
        <f>AND(A493&gt;=zakresy_produkcyjne!B$2,A493&lt;=zakresy_produkcyjne!B$3)</f>
        <v>1</v>
      </c>
      <c r="AK493" s="5" t="b">
        <f>AND(B493&gt;=zakresy_produkcyjne!C$2,B493&lt;=zakresy_produkcyjne!C$3)</f>
        <v>0</v>
      </c>
      <c r="AL493" s="5" t="b">
        <f>AND(D493&gt;=zakresy_produkcyjne!D$2,D493&lt;=zakresy_produkcyjne!D$3)</f>
        <v>1</v>
      </c>
      <c r="AM493" s="5" t="b">
        <f>AND(E493&gt;=zakresy_produkcyjne!E$2,E493&lt;=zakresy_produkcyjne!E$3)</f>
        <v>0</v>
      </c>
      <c r="AN493" s="5" t="b">
        <f>AND(F493&gt;=zakresy_produkcyjne!F$2,F493&lt;=zakresy_produkcyjne!F$3)</f>
        <v>0</v>
      </c>
      <c r="AO493" s="5" t="b">
        <f>AND(G493&gt;=zakresy_produkcyjne!G$2,G493&lt;=zakresy_produkcyjne!G$3)</f>
        <v>1</v>
      </c>
      <c r="AP493" s="5" t="b">
        <f>AND(H493&gt;=zakresy_produkcyjne!H$2,H493&lt;=zakresy_produkcyjne!H$3)</f>
        <v>1</v>
      </c>
      <c r="AQ493" s="5" t="b">
        <f>AND(P493&gt;=zakresy_produkcyjne!I$2,P493&lt;=zakresy_produkcyjne!I$3)</f>
        <v>1</v>
      </c>
      <c r="AR493" s="5" t="b">
        <f>AND(Q493&gt;=zakresy_produkcyjne!J$2,Q493&lt;=zakresy_produkcyjne!J$3)</f>
        <v>1</v>
      </c>
      <c r="AS493" s="5" t="b">
        <f>AND(R493&gt;=zakresy_produkcyjne!K$2,R493&lt;=zakresy_produkcyjne!K$3)</f>
        <v>1</v>
      </c>
      <c r="AT493" s="5" t="b">
        <f>AND(S493&gt;=zakresy_produkcyjne!L$2,S493&lt;=zakresy_produkcyjne!L$3)</f>
        <v>1</v>
      </c>
      <c r="AU493" s="5" t="b">
        <f t="shared" si="90"/>
        <v>0</v>
      </c>
      <c r="AV493" s="5" t="b">
        <f t="shared" si="91"/>
        <v>1</v>
      </c>
      <c r="AW493" s="5" t="b">
        <f t="shared" si="92"/>
        <v>0</v>
      </c>
      <c r="AX493" s="5">
        <f>AJ493*zakresy_produkcyjne!B$4+AK493*zakresy_produkcyjne!C$4+AL493*zakresy_produkcyjne!D$4+AM493*zakresy_produkcyjne!E$4+AN493*zakresy_produkcyjne!F$4+AO493*zakresy_produkcyjne!G$4+AP493*zakresy_produkcyjne!H$4+AQ493*zakresy_produkcyjne!I$4+AR493*zakresy_produkcyjne!J$4+AS493*zakresy_produkcyjne!K$4+AT493*zakresy_produkcyjne!L$4</f>
        <v>54</v>
      </c>
      <c r="BQ493" s="5" t="e">
        <f>IF(T493&lt;&gt;"",POWER((#REF!*R493+#REF!)-T493,2))</f>
        <v>#REF!</v>
      </c>
    </row>
    <row r="494" spans="1:69" ht="13.9" customHeight="1" x14ac:dyDescent="0.2">
      <c r="A494" s="180">
        <v>3.5</v>
      </c>
      <c r="B494" s="180">
        <v>3</v>
      </c>
      <c r="C494" s="180">
        <f t="shared" si="93"/>
        <v>4.51</v>
      </c>
      <c r="D494" s="180">
        <v>0.4</v>
      </c>
      <c r="E494" s="180">
        <v>0.02</v>
      </c>
      <c r="F494" s="180">
        <v>1</v>
      </c>
      <c r="G494" s="180">
        <v>0.3</v>
      </c>
      <c r="H494" s="180">
        <v>0.17</v>
      </c>
      <c r="I494" s="180">
        <v>0.03</v>
      </c>
      <c r="J494" s="180">
        <v>0.03</v>
      </c>
      <c r="K494" s="180">
        <v>0</v>
      </c>
      <c r="L494" s="180">
        <v>0.08</v>
      </c>
      <c r="M494" s="180">
        <v>0</v>
      </c>
      <c r="N494" s="180">
        <v>0</v>
      </c>
      <c r="O494" s="180">
        <v>0</v>
      </c>
      <c r="P494" s="180">
        <v>920</v>
      </c>
      <c r="Q494" s="180">
        <v>120</v>
      </c>
      <c r="R494" s="180">
        <v>360</v>
      </c>
      <c r="S494" s="180">
        <v>120</v>
      </c>
      <c r="T494" s="180">
        <v>1035</v>
      </c>
      <c r="U494" s="180">
        <v>715</v>
      </c>
      <c r="V494" s="180">
        <v>6.9</v>
      </c>
      <c r="W494" s="180">
        <v>356</v>
      </c>
      <c r="X494" s="180"/>
      <c r="Y494" s="180">
        <v>74</v>
      </c>
      <c r="Z494" s="181">
        <v>59</v>
      </c>
      <c r="AA494" s="180"/>
      <c r="AB494" s="180"/>
      <c r="AC494" s="180"/>
      <c r="AD494" s="180"/>
      <c r="AE494" s="180"/>
      <c r="AF494" s="180"/>
      <c r="AG494" s="5" t="b">
        <f t="shared" si="89"/>
        <v>1</v>
      </c>
      <c r="AH494" s="5">
        <v>25</v>
      </c>
      <c r="AI494" s="5">
        <f t="shared" si="95"/>
        <v>1</v>
      </c>
      <c r="AJ494" s="5" t="b">
        <f>AND(A494&gt;=zakresy_produkcyjne!B$2,A494&lt;=zakresy_produkcyjne!B$3)</f>
        <v>1</v>
      </c>
      <c r="AK494" s="5" t="b">
        <f>AND(B494&gt;=zakresy_produkcyjne!C$2,B494&lt;=zakresy_produkcyjne!C$3)</f>
        <v>0</v>
      </c>
      <c r="AL494" s="5" t="b">
        <f>AND(D494&gt;=zakresy_produkcyjne!D$2,D494&lt;=zakresy_produkcyjne!D$3)</f>
        <v>1</v>
      </c>
      <c r="AM494" s="5" t="b">
        <f>AND(E494&gt;=zakresy_produkcyjne!E$2,E494&lt;=zakresy_produkcyjne!E$3)</f>
        <v>0</v>
      </c>
      <c r="AN494" s="5" t="b">
        <f>AND(F494&gt;=zakresy_produkcyjne!F$2,F494&lt;=zakresy_produkcyjne!F$3)</f>
        <v>0</v>
      </c>
      <c r="AO494" s="5" t="b">
        <f>AND(G494&gt;=zakresy_produkcyjne!G$2,G494&lt;=zakresy_produkcyjne!G$3)</f>
        <v>1</v>
      </c>
      <c r="AP494" s="5" t="b">
        <f>AND(H494&gt;=zakresy_produkcyjne!H$2,H494&lt;=zakresy_produkcyjne!H$3)</f>
        <v>1</v>
      </c>
      <c r="AQ494" s="5" t="b">
        <f>AND(P494&gt;=zakresy_produkcyjne!I$2,P494&lt;=zakresy_produkcyjne!I$3)</f>
        <v>1</v>
      </c>
      <c r="AR494" s="5" t="b">
        <f>AND(Q494&gt;=zakresy_produkcyjne!J$2,Q494&lt;=zakresy_produkcyjne!J$3)</f>
        <v>1</v>
      </c>
      <c r="AS494" s="5" t="b">
        <f>AND(R494&gt;=zakresy_produkcyjne!K$2,R494&lt;=zakresy_produkcyjne!K$3)</f>
        <v>1</v>
      </c>
      <c r="AT494" s="5" t="b">
        <f>AND(S494&gt;=zakresy_produkcyjne!L$2,S494&lt;=zakresy_produkcyjne!L$3)</f>
        <v>1</v>
      </c>
      <c r="AU494" s="5" t="b">
        <f t="shared" si="90"/>
        <v>0</v>
      </c>
      <c r="AV494" s="5" t="b">
        <f t="shared" si="91"/>
        <v>1</v>
      </c>
      <c r="AW494" s="5" t="b">
        <f t="shared" si="92"/>
        <v>0</v>
      </c>
      <c r="AX494" s="5">
        <f>AJ494*zakresy_produkcyjne!B$4+AK494*zakresy_produkcyjne!C$4+AL494*zakresy_produkcyjne!D$4+AM494*zakresy_produkcyjne!E$4+AN494*zakresy_produkcyjne!F$4+AO494*zakresy_produkcyjne!G$4+AP494*zakresy_produkcyjne!H$4+AQ494*zakresy_produkcyjne!I$4+AR494*zakresy_produkcyjne!J$4+AS494*zakresy_produkcyjne!K$4+AT494*zakresy_produkcyjne!L$4</f>
        <v>54</v>
      </c>
      <c r="BQ494" s="5" t="e">
        <f>IF(T494&lt;&gt;"",POWER((#REF!*R494+#REF!)-T494,2))</f>
        <v>#REF!</v>
      </c>
    </row>
    <row r="495" spans="1:69" ht="13.9" customHeight="1" x14ac:dyDescent="0.2">
      <c r="A495" s="182">
        <v>3.39</v>
      </c>
      <c r="B495" s="182">
        <v>2.62</v>
      </c>
      <c r="C495" s="182">
        <f t="shared" si="93"/>
        <v>4.277333333333333</v>
      </c>
      <c r="D495" s="182">
        <v>0.28999999999999998</v>
      </c>
      <c r="E495" s="182">
        <v>4.5999999999999999E-2</v>
      </c>
      <c r="F495" s="182">
        <v>0.51</v>
      </c>
      <c r="G495" s="182">
        <v>0.72</v>
      </c>
      <c r="H495" s="182">
        <v>0</v>
      </c>
      <c r="I495" s="182">
        <v>0.01</v>
      </c>
      <c r="J495" s="182">
        <v>4.2000000000000003E-2</v>
      </c>
      <c r="K495" s="182">
        <v>0</v>
      </c>
      <c r="L495" s="182">
        <v>0</v>
      </c>
      <c r="M495" s="182">
        <v>0</v>
      </c>
      <c r="N495" s="182">
        <v>0</v>
      </c>
      <c r="O495" s="182">
        <v>0</v>
      </c>
      <c r="P495" s="182">
        <v>930</v>
      </c>
      <c r="Q495" s="182">
        <v>60</v>
      </c>
      <c r="R495" s="182">
        <v>380</v>
      </c>
      <c r="S495" s="182">
        <v>120</v>
      </c>
      <c r="T495" s="182">
        <v>1080</v>
      </c>
      <c r="U495" s="182"/>
      <c r="V495" s="182">
        <v>7.8</v>
      </c>
      <c r="W495" s="182">
        <v>314</v>
      </c>
      <c r="X495" s="182">
        <v>9.3000000000000007</v>
      </c>
      <c r="Y495" s="182">
        <f>11*X495</f>
        <v>102.30000000000001</v>
      </c>
      <c r="Z495" s="183">
        <v>60</v>
      </c>
      <c r="AA495" s="182"/>
      <c r="AB495" s="182"/>
      <c r="AC495" s="182"/>
      <c r="AD495" s="182"/>
      <c r="AE495" s="182"/>
      <c r="AF495" s="182"/>
      <c r="AG495" s="5" t="b">
        <f t="shared" si="89"/>
        <v>0</v>
      </c>
      <c r="AH495" s="5">
        <v>25</v>
      </c>
      <c r="AI495" s="5">
        <f>IF(podejrzane!AG279&lt;=30,1,IF(podejrzane!AG279&lt;=60,2,IF(podejrzane!AG279&lt;=100,3,"bd")))</f>
        <v>1</v>
      </c>
      <c r="AJ495" s="5" t="b">
        <f>AND(A495&gt;=zakresy_produkcyjne!B$2,A495&lt;=zakresy_produkcyjne!B$3)</f>
        <v>1</v>
      </c>
      <c r="AK495" s="5" t="b">
        <f>AND(B495&gt;=zakresy_produkcyjne!C$2,B495&lt;=zakresy_produkcyjne!C$3)</f>
        <v>1</v>
      </c>
      <c r="AL495" s="5" t="b">
        <f>AND(D495&gt;=zakresy_produkcyjne!D$2,D495&lt;=zakresy_produkcyjne!D$3)</f>
        <v>1</v>
      </c>
      <c r="AM495" s="5" t="b">
        <f>AND(E495&gt;=zakresy_produkcyjne!E$2,E495&lt;=zakresy_produkcyjne!E$3)</f>
        <v>1</v>
      </c>
      <c r="AN495" s="5" t="b">
        <f>AND(F495&gt;=zakresy_produkcyjne!F$2,F495&lt;=zakresy_produkcyjne!F$3)</f>
        <v>1</v>
      </c>
      <c r="AO495" s="5" t="b">
        <f>AND(G495&gt;=zakresy_produkcyjne!G$2,G495&lt;=zakresy_produkcyjne!G$3)</f>
        <v>1</v>
      </c>
      <c r="AP495" s="5" t="b">
        <f>AND(H495&gt;=zakresy_produkcyjne!H$2,H495&lt;=zakresy_produkcyjne!H$3)</f>
        <v>1</v>
      </c>
      <c r="AQ495" s="5" t="b">
        <f>AND(P495&gt;=zakresy_produkcyjne!I$2,P495&lt;=zakresy_produkcyjne!I$3)</f>
        <v>1</v>
      </c>
      <c r="AR495" s="5" t="b">
        <f>AND(Q495&gt;=zakresy_produkcyjne!J$2,Q495&lt;=zakresy_produkcyjne!J$3)</f>
        <v>1</v>
      </c>
      <c r="AS495" s="5" t="b">
        <f>AND(R495&gt;=zakresy_produkcyjne!K$2,R495&lt;=zakresy_produkcyjne!K$3)</f>
        <v>1</v>
      </c>
      <c r="AT495" s="5" t="b">
        <f>AND(S495&gt;=zakresy_produkcyjne!L$2,S495&lt;=zakresy_produkcyjne!L$3)</f>
        <v>1</v>
      </c>
      <c r="AU495" s="5" t="b">
        <f t="shared" si="90"/>
        <v>1</v>
      </c>
      <c r="AV495" s="5" t="b">
        <f t="shared" si="91"/>
        <v>1</v>
      </c>
      <c r="AW495" s="5" t="b">
        <f t="shared" si="92"/>
        <v>1</v>
      </c>
      <c r="AX495" s="5">
        <f>AJ495*zakresy_produkcyjne!B$4+AK495*zakresy_produkcyjne!C$4+AL495*zakresy_produkcyjne!D$4+AM495*zakresy_produkcyjne!E$4+AN495*zakresy_produkcyjne!F$4+AO495*zakresy_produkcyjne!G$4+AP495*zakresy_produkcyjne!H$4+AQ495*zakresy_produkcyjne!I$4+AR495*zakresy_produkcyjne!J$4+AS495*zakresy_produkcyjne!K$4+AT495*zakresy_produkcyjne!L$4</f>
        <v>66</v>
      </c>
      <c r="AZ495" s="5">
        <v>656</v>
      </c>
      <c r="BB495" s="5">
        <v>3.2</v>
      </c>
      <c r="BC495" s="5">
        <v>252</v>
      </c>
      <c r="BQ495" s="5" t="e">
        <f>IF(T495&lt;&gt;"",POWER((#REF!*R495+#REF!)-T495,2))</f>
        <v>#REF!</v>
      </c>
    </row>
    <row r="496" spans="1:69" ht="13.9" customHeight="1" x14ac:dyDescent="0.2">
      <c r="A496" s="184">
        <v>3.54</v>
      </c>
      <c r="B496" s="184">
        <v>2.46</v>
      </c>
      <c r="C496" s="184">
        <f t="shared" si="93"/>
        <v>4.3726666666666665</v>
      </c>
      <c r="D496" s="184">
        <v>0.27</v>
      </c>
      <c r="E496" s="184">
        <v>6.2E-2</v>
      </c>
      <c r="F496" s="184">
        <v>0.53</v>
      </c>
      <c r="G496" s="184">
        <v>0.04</v>
      </c>
      <c r="H496" s="184">
        <v>1E-3</v>
      </c>
      <c r="I496" s="184">
        <v>3.0000000000000001E-3</v>
      </c>
      <c r="J496" s="184">
        <v>3.7999999999999999E-2</v>
      </c>
      <c r="K496" s="184">
        <v>0</v>
      </c>
      <c r="L496" s="184">
        <v>7.0000000000000007E-2</v>
      </c>
      <c r="M496" s="184">
        <v>0</v>
      </c>
      <c r="N496" s="184">
        <v>1E-3</v>
      </c>
      <c r="O496" s="184">
        <v>1E-3</v>
      </c>
      <c r="P496" s="184">
        <v>880</v>
      </c>
      <c r="Q496" s="184">
        <v>120</v>
      </c>
      <c r="R496" s="184">
        <v>310</v>
      </c>
      <c r="S496" s="184">
        <v>90</v>
      </c>
      <c r="T496" s="184">
        <v>1488</v>
      </c>
      <c r="U496" s="184">
        <v>1045</v>
      </c>
      <c r="V496" s="184">
        <v>1</v>
      </c>
      <c r="W496" s="184">
        <v>415</v>
      </c>
      <c r="X496" s="184"/>
      <c r="Y496" s="184"/>
      <c r="Z496" s="185">
        <v>61</v>
      </c>
      <c r="AA496" s="184"/>
      <c r="AB496" s="184"/>
      <c r="AC496" s="184"/>
      <c r="AD496" s="184"/>
      <c r="AE496" s="184"/>
      <c r="AF496" s="184"/>
      <c r="AG496" s="5" t="b">
        <f t="shared" si="89"/>
        <v>0</v>
      </c>
      <c r="AH496" s="5">
        <v>25</v>
      </c>
      <c r="AI496" s="5">
        <f>IF(podejrzane!AG280&lt;=30,1,IF(podejrzane!AG280&lt;=60,2,IF(podejrzane!AG280&lt;=100,3,"bd")))</f>
        <v>1</v>
      </c>
      <c r="AJ496" s="5" t="b">
        <f>AND(A496&gt;=zakresy_produkcyjne!B$2,A496&lt;=zakresy_produkcyjne!B$3)</f>
        <v>1</v>
      </c>
      <c r="AK496" s="5" t="b">
        <f>AND(B496&gt;=zakresy_produkcyjne!C$2,B496&lt;=zakresy_produkcyjne!C$3)</f>
        <v>1</v>
      </c>
      <c r="AL496" s="5" t="b">
        <f>AND(D496&gt;=zakresy_produkcyjne!D$2,D496&lt;=zakresy_produkcyjne!D$3)</f>
        <v>1</v>
      </c>
      <c r="AM496" s="5" t="b">
        <f>AND(E496&gt;=zakresy_produkcyjne!E$2,E496&lt;=zakresy_produkcyjne!E$3)</f>
        <v>1</v>
      </c>
      <c r="AN496" s="5" t="b">
        <f>AND(F496&gt;=zakresy_produkcyjne!F$2,F496&lt;=zakresy_produkcyjne!F$3)</f>
        <v>1</v>
      </c>
      <c r="AO496" s="5" t="b">
        <f>AND(G496&gt;=zakresy_produkcyjne!G$2,G496&lt;=zakresy_produkcyjne!G$3)</f>
        <v>1</v>
      </c>
      <c r="AP496" s="5" t="b">
        <f>AND(H496&gt;=zakresy_produkcyjne!H$2,H496&lt;=zakresy_produkcyjne!H$3)</f>
        <v>1</v>
      </c>
      <c r="AQ496" s="5" t="b">
        <f>AND(P496&gt;=zakresy_produkcyjne!I$2,P496&lt;=zakresy_produkcyjne!I$3)</f>
        <v>1</v>
      </c>
      <c r="AR496" s="5" t="b">
        <f>AND(Q496&gt;=zakresy_produkcyjne!J$2,Q496&lt;=zakresy_produkcyjne!J$3)</f>
        <v>1</v>
      </c>
      <c r="AS496" s="5" t="b">
        <f>AND(R496&gt;=zakresy_produkcyjne!K$2,R496&lt;=zakresy_produkcyjne!K$3)</f>
        <v>1</v>
      </c>
      <c r="AT496" s="5" t="b">
        <f>AND(S496&gt;=zakresy_produkcyjne!L$2,S496&lt;=zakresy_produkcyjne!L$3)</f>
        <v>1</v>
      </c>
      <c r="AU496" s="5" t="b">
        <f t="shared" si="90"/>
        <v>1</v>
      </c>
      <c r="AV496" s="5" t="b">
        <f t="shared" si="91"/>
        <v>1</v>
      </c>
      <c r="AW496" s="5" t="b">
        <f t="shared" si="92"/>
        <v>1</v>
      </c>
      <c r="AX496" s="5">
        <f>AJ496*zakresy_produkcyjne!B$4+AK496*zakresy_produkcyjne!C$4+AL496*zakresy_produkcyjne!D$4+AM496*zakresy_produkcyjne!E$4+AN496*zakresy_produkcyjne!F$4+AO496*zakresy_produkcyjne!G$4+AP496*zakresy_produkcyjne!H$4+AQ496*zakresy_produkcyjne!I$4+AR496*zakresy_produkcyjne!J$4+AS496*zakresy_produkcyjne!K$4+AT496*zakresy_produkcyjne!L$4</f>
        <v>66</v>
      </c>
      <c r="BE496" s="5">
        <v>200</v>
      </c>
      <c r="BQ496" s="5" t="e">
        <f>IF(T496&lt;&gt;"",POWER((#REF!*R496+#REF!)-T496,2))</f>
        <v>#REF!</v>
      </c>
    </row>
    <row r="497" spans="1:69" ht="13.9" customHeight="1" x14ac:dyDescent="0.2">
      <c r="A497" s="184">
        <v>3.54</v>
      </c>
      <c r="B497" s="184">
        <v>2.46</v>
      </c>
      <c r="C497" s="184">
        <f t="shared" si="93"/>
        <v>4.3726666666666665</v>
      </c>
      <c r="D497" s="184">
        <v>0.27</v>
      </c>
      <c r="E497" s="184">
        <v>6.2E-2</v>
      </c>
      <c r="F497" s="184">
        <v>0.53</v>
      </c>
      <c r="G497" s="184">
        <v>0.04</v>
      </c>
      <c r="H497" s="184">
        <v>1E-3</v>
      </c>
      <c r="I497" s="184">
        <v>3.0000000000000001E-3</v>
      </c>
      <c r="J497" s="184">
        <v>3.7999999999999999E-2</v>
      </c>
      <c r="K497" s="184">
        <v>0</v>
      </c>
      <c r="L497" s="184">
        <v>7.0000000000000007E-2</v>
      </c>
      <c r="M497" s="184">
        <v>0</v>
      </c>
      <c r="N497" s="184">
        <v>1E-3</v>
      </c>
      <c r="O497" s="184">
        <v>1E-3</v>
      </c>
      <c r="P497" s="184">
        <v>880</v>
      </c>
      <c r="Q497" s="184">
        <v>120</v>
      </c>
      <c r="R497" s="184">
        <v>380</v>
      </c>
      <c r="S497" s="184">
        <v>90</v>
      </c>
      <c r="T497" s="184">
        <v>1092</v>
      </c>
      <c r="U497" s="184">
        <v>702</v>
      </c>
      <c r="V497" s="184">
        <v>6</v>
      </c>
      <c r="W497" s="184">
        <v>331</v>
      </c>
      <c r="X497" s="184"/>
      <c r="Y497" s="184"/>
      <c r="Z497" s="185">
        <v>61</v>
      </c>
      <c r="AA497" s="184"/>
      <c r="AB497" s="184"/>
      <c r="AC497" s="184"/>
      <c r="AD497" s="184"/>
      <c r="AE497" s="184"/>
      <c r="AF497" s="184"/>
      <c r="AG497" s="5" t="b">
        <f t="shared" si="89"/>
        <v>0</v>
      </c>
      <c r="AH497" s="5">
        <v>25</v>
      </c>
      <c r="AI497" s="5">
        <f>IF(podejrzane!AG281&lt;=30,1,IF(podejrzane!AG281&lt;=60,2,IF(podejrzane!AG281&lt;=100,3,"bd")))</f>
        <v>1</v>
      </c>
      <c r="AJ497" s="5" t="b">
        <f>AND(A497&gt;=zakresy_produkcyjne!B$2,A497&lt;=zakresy_produkcyjne!B$3)</f>
        <v>1</v>
      </c>
      <c r="AK497" s="5" t="b">
        <f>AND(B497&gt;=zakresy_produkcyjne!C$2,B497&lt;=zakresy_produkcyjne!C$3)</f>
        <v>1</v>
      </c>
      <c r="AL497" s="5" t="b">
        <f>AND(D497&gt;=zakresy_produkcyjne!D$2,D497&lt;=zakresy_produkcyjne!D$3)</f>
        <v>1</v>
      </c>
      <c r="AM497" s="5" t="b">
        <f>AND(E497&gt;=zakresy_produkcyjne!E$2,E497&lt;=zakresy_produkcyjne!E$3)</f>
        <v>1</v>
      </c>
      <c r="AN497" s="5" t="b">
        <f>AND(F497&gt;=zakresy_produkcyjne!F$2,F497&lt;=zakresy_produkcyjne!F$3)</f>
        <v>1</v>
      </c>
      <c r="AO497" s="5" t="b">
        <f>AND(G497&gt;=zakresy_produkcyjne!G$2,G497&lt;=zakresy_produkcyjne!G$3)</f>
        <v>1</v>
      </c>
      <c r="AP497" s="5" t="b">
        <f>AND(H497&gt;=zakresy_produkcyjne!H$2,H497&lt;=zakresy_produkcyjne!H$3)</f>
        <v>1</v>
      </c>
      <c r="AQ497" s="5" t="b">
        <f>AND(P497&gt;=zakresy_produkcyjne!I$2,P497&lt;=zakresy_produkcyjne!I$3)</f>
        <v>1</v>
      </c>
      <c r="AR497" s="5" t="b">
        <f>AND(Q497&gt;=zakresy_produkcyjne!J$2,Q497&lt;=zakresy_produkcyjne!J$3)</f>
        <v>1</v>
      </c>
      <c r="AS497" s="5" t="b">
        <f>AND(R497&gt;=zakresy_produkcyjne!K$2,R497&lt;=zakresy_produkcyjne!K$3)</f>
        <v>1</v>
      </c>
      <c r="AT497" s="5" t="b">
        <f>AND(S497&gt;=zakresy_produkcyjne!L$2,S497&lt;=zakresy_produkcyjne!L$3)</f>
        <v>1</v>
      </c>
      <c r="AU497" s="5" t="b">
        <f t="shared" si="90"/>
        <v>1</v>
      </c>
      <c r="AV497" s="5" t="b">
        <f t="shared" si="91"/>
        <v>1</v>
      </c>
      <c r="AW497" s="5" t="b">
        <f t="shared" si="92"/>
        <v>1</v>
      </c>
      <c r="AX497" s="5">
        <f>AJ497*zakresy_produkcyjne!B$4+AK497*zakresy_produkcyjne!C$4+AL497*zakresy_produkcyjne!D$4+AM497*zakresy_produkcyjne!E$4+AN497*zakresy_produkcyjne!F$4+AO497*zakresy_produkcyjne!G$4+AP497*zakresy_produkcyjne!H$4+AQ497*zakresy_produkcyjne!I$4+AR497*zakresy_produkcyjne!J$4+AS497*zakresy_produkcyjne!K$4+AT497*zakresy_produkcyjne!L$4</f>
        <v>66</v>
      </c>
      <c r="BE497" s="5">
        <v>200</v>
      </c>
      <c r="BQ497" s="5" t="e">
        <f>IF(T497&lt;&gt;"",POWER((#REF!*R497+#REF!)-T497,2))</f>
        <v>#REF!</v>
      </c>
    </row>
    <row r="498" spans="1:69" ht="13.9" customHeight="1" x14ac:dyDescent="0.2">
      <c r="A498" s="186">
        <v>3.68</v>
      </c>
      <c r="B498" s="186">
        <v>2.2200000000000002</v>
      </c>
      <c r="C498" s="186">
        <f t="shared" si="93"/>
        <v>4.4286666666666665</v>
      </c>
      <c r="D498" s="186">
        <v>0.16</v>
      </c>
      <c r="E498" s="186">
        <v>4.8000000000000001E-2</v>
      </c>
      <c r="F498" s="186">
        <v>3.0000000000000001E-3</v>
      </c>
      <c r="G498" s="186">
        <v>0.03</v>
      </c>
      <c r="H498" s="186">
        <v>0.02</v>
      </c>
      <c r="I498" s="186">
        <v>1.0999999999999999E-2</v>
      </c>
      <c r="J498" s="186">
        <v>2.5999999999999999E-2</v>
      </c>
      <c r="K498" s="186">
        <v>0</v>
      </c>
      <c r="L498" s="186">
        <v>0.02</v>
      </c>
      <c r="M498" s="186">
        <v>0</v>
      </c>
      <c r="N498" s="186">
        <v>0</v>
      </c>
      <c r="O498" s="186">
        <v>0</v>
      </c>
      <c r="P498" s="186">
        <v>850</v>
      </c>
      <c r="Q498" s="186">
        <v>60</v>
      </c>
      <c r="R498" s="186">
        <v>250</v>
      </c>
      <c r="S498" s="186">
        <v>30</v>
      </c>
      <c r="T498" s="186">
        <v>927</v>
      </c>
      <c r="U498" s="186">
        <v>689</v>
      </c>
      <c r="V498" s="186">
        <v>2.1</v>
      </c>
      <c r="W498" s="186">
        <v>190</v>
      </c>
      <c r="X498" s="186"/>
      <c r="Y498" s="186"/>
      <c r="Z498" s="187">
        <v>63</v>
      </c>
      <c r="AA498" s="186">
        <v>56</v>
      </c>
      <c r="AB498" s="186"/>
      <c r="AC498" s="186"/>
      <c r="AD498" s="186"/>
      <c r="AE498" s="186"/>
      <c r="AF498" s="186"/>
      <c r="AG498" s="5" t="b">
        <f t="shared" si="89"/>
        <v>0</v>
      </c>
      <c r="AH498" s="5">
        <v>25</v>
      </c>
      <c r="AI498" s="5">
        <f>IF(AH652&lt;=30,1,IF(AH652&lt;=60,2,IF(AH652&lt;=100,3,"bd")))</f>
        <v>1</v>
      </c>
      <c r="AJ498" s="5" t="b">
        <f>AND(A498&gt;=zakresy_produkcyjne!B$2,A498&lt;=zakresy_produkcyjne!B$3)</f>
        <v>0</v>
      </c>
      <c r="AK498" s="5" t="b">
        <f>AND(B498&gt;=zakresy_produkcyjne!C$2,B498&lt;=zakresy_produkcyjne!C$3)</f>
        <v>0</v>
      </c>
      <c r="AL498" s="5" t="b">
        <f>AND(D498&gt;=zakresy_produkcyjne!D$2,D498&lt;=zakresy_produkcyjne!D$3)</f>
        <v>1</v>
      </c>
      <c r="AM498" s="5" t="b">
        <f>AND(E498&gt;=zakresy_produkcyjne!E$2,E498&lt;=zakresy_produkcyjne!E$3)</f>
        <v>1</v>
      </c>
      <c r="AN498" s="5" t="b">
        <f>AND(F498&gt;=zakresy_produkcyjne!F$2,F498&lt;=zakresy_produkcyjne!F$3)</f>
        <v>1</v>
      </c>
      <c r="AO498" s="5" t="b">
        <f>AND(G498&gt;=zakresy_produkcyjne!G$2,G498&lt;=zakresy_produkcyjne!G$3)</f>
        <v>1</v>
      </c>
      <c r="AP498" s="5" t="b">
        <f>AND(H498&gt;=zakresy_produkcyjne!H$2,H498&lt;=zakresy_produkcyjne!H$3)</f>
        <v>1</v>
      </c>
      <c r="AQ498" s="5" t="b">
        <f>AND(P498&gt;=zakresy_produkcyjne!I$2,P498&lt;=zakresy_produkcyjne!I$3)</f>
        <v>0</v>
      </c>
      <c r="AR498" s="5" t="b">
        <f>AND(Q498&gt;=zakresy_produkcyjne!J$2,Q498&lt;=zakresy_produkcyjne!J$3)</f>
        <v>1</v>
      </c>
      <c r="AS498" s="5" t="b">
        <f>AND(R498&gt;=zakresy_produkcyjne!K$2,R498&lt;=zakresy_produkcyjne!K$3)</f>
        <v>0</v>
      </c>
      <c r="AT498" s="5" t="b">
        <f>AND(S498&gt;=zakresy_produkcyjne!L$2,S498&lt;=zakresy_produkcyjne!L$3)</f>
        <v>1</v>
      </c>
      <c r="AU498" s="5" t="b">
        <f t="shared" si="90"/>
        <v>0</v>
      </c>
      <c r="AV498" s="5" t="b">
        <f t="shared" si="91"/>
        <v>0</v>
      </c>
      <c r="AW498" s="5" t="b">
        <f t="shared" si="92"/>
        <v>0</v>
      </c>
      <c r="AX498" s="5">
        <f>AJ498*zakresy_produkcyjne!B$4+AK498*zakresy_produkcyjne!C$4+AL498*zakresy_produkcyjne!D$4+AM498*zakresy_produkcyjne!E$4+AN498*zakresy_produkcyjne!F$4+AO498*zakresy_produkcyjne!G$4+AP498*zakresy_produkcyjne!H$4+AQ498*zakresy_produkcyjne!I$4+AR498*zakresy_produkcyjne!J$4+AS498*zakresy_produkcyjne!K$4+AT498*zakresy_produkcyjne!L$4</f>
        <v>42</v>
      </c>
    </row>
    <row r="499" spans="1:69" ht="13.9" customHeight="1" x14ac:dyDescent="0.2">
      <c r="A499" s="186">
        <v>3.68</v>
      </c>
      <c r="B499" s="186">
        <v>2.2200000000000002</v>
      </c>
      <c r="C499" s="186">
        <f t="shared" si="93"/>
        <v>4.4286666666666665</v>
      </c>
      <c r="D499" s="186">
        <v>0.16</v>
      </c>
      <c r="E499" s="186">
        <v>4.8000000000000001E-2</v>
      </c>
      <c r="F499" s="186">
        <v>3.0000000000000001E-3</v>
      </c>
      <c r="G499" s="186">
        <v>0.03</v>
      </c>
      <c r="H499" s="186">
        <v>0.02</v>
      </c>
      <c r="I499" s="186">
        <v>1.0999999999999999E-2</v>
      </c>
      <c r="J499" s="186">
        <v>2.5999999999999999E-2</v>
      </c>
      <c r="K499" s="186">
        <v>0</v>
      </c>
      <c r="L499" s="186">
        <v>0.02</v>
      </c>
      <c r="M499" s="186">
        <v>0</v>
      </c>
      <c r="N499" s="186">
        <v>0</v>
      </c>
      <c r="O499" s="186">
        <v>0</v>
      </c>
      <c r="P499" s="186">
        <v>850</v>
      </c>
      <c r="Q499" s="186">
        <v>60</v>
      </c>
      <c r="R499" s="186">
        <v>250</v>
      </c>
      <c r="S499" s="186">
        <v>60</v>
      </c>
      <c r="T499" s="186">
        <v>1077</v>
      </c>
      <c r="U499" s="186">
        <v>847</v>
      </c>
      <c r="V499" s="186">
        <v>2.6</v>
      </c>
      <c r="W499" s="186">
        <v>266.8</v>
      </c>
      <c r="X499" s="186"/>
      <c r="Y499" s="186"/>
      <c r="Z499" s="187">
        <v>63</v>
      </c>
      <c r="AA499" s="186">
        <v>64</v>
      </c>
      <c r="AB499" s="186"/>
      <c r="AC499" s="186"/>
      <c r="AD499" s="186"/>
      <c r="AE499" s="186"/>
      <c r="AF499" s="186"/>
      <c r="AG499" s="5" t="b">
        <f t="shared" si="89"/>
        <v>0</v>
      </c>
      <c r="AH499" s="5">
        <v>25</v>
      </c>
      <c r="AI499" s="5">
        <f>IF(podejrzane!AG275&lt;=30,1,IF(podejrzane!AG275&lt;=60,2,IF(podejrzane!AG275&lt;=100,3,"bd")))</f>
        <v>1</v>
      </c>
      <c r="AJ499" s="5" t="b">
        <f>AND(A499&gt;=zakresy_produkcyjne!B$2,A499&lt;=zakresy_produkcyjne!B$3)</f>
        <v>0</v>
      </c>
      <c r="AK499" s="5" t="b">
        <f>AND(B499&gt;=zakresy_produkcyjne!C$2,B499&lt;=zakresy_produkcyjne!C$3)</f>
        <v>0</v>
      </c>
      <c r="AL499" s="5" t="b">
        <f>AND(D499&gt;=zakresy_produkcyjne!D$2,D499&lt;=zakresy_produkcyjne!D$3)</f>
        <v>1</v>
      </c>
      <c r="AM499" s="5" t="b">
        <f>AND(E499&gt;=zakresy_produkcyjne!E$2,E499&lt;=zakresy_produkcyjne!E$3)</f>
        <v>1</v>
      </c>
      <c r="AN499" s="5" t="b">
        <f>AND(F499&gt;=zakresy_produkcyjne!F$2,F499&lt;=zakresy_produkcyjne!F$3)</f>
        <v>1</v>
      </c>
      <c r="AO499" s="5" t="b">
        <f>AND(G499&gt;=zakresy_produkcyjne!G$2,G499&lt;=zakresy_produkcyjne!G$3)</f>
        <v>1</v>
      </c>
      <c r="AP499" s="5" t="b">
        <f>AND(H499&gt;=zakresy_produkcyjne!H$2,H499&lt;=zakresy_produkcyjne!H$3)</f>
        <v>1</v>
      </c>
      <c r="AQ499" s="5" t="b">
        <f>AND(P499&gt;=zakresy_produkcyjne!I$2,P499&lt;=zakresy_produkcyjne!I$3)</f>
        <v>0</v>
      </c>
      <c r="AR499" s="5" t="b">
        <f>AND(Q499&gt;=zakresy_produkcyjne!J$2,Q499&lt;=zakresy_produkcyjne!J$3)</f>
        <v>1</v>
      </c>
      <c r="AS499" s="5" t="b">
        <f>AND(R499&gt;=zakresy_produkcyjne!K$2,R499&lt;=zakresy_produkcyjne!K$3)</f>
        <v>0</v>
      </c>
      <c r="AT499" s="5" t="b">
        <f>AND(S499&gt;=zakresy_produkcyjne!L$2,S499&lt;=zakresy_produkcyjne!L$3)</f>
        <v>1</v>
      </c>
      <c r="AU499" s="5" t="b">
        <f t="shared" si="90"/>
        <v>0</v>
      </c>
      <c r="AV499" s="5" t="b">
        <f t="shared" si="91"/>
        <v>0</v>
      </c>
      <c r="AW499" s="5" t="b">
        <f t="shared" si="92"/>
        <v>0</v>
      </c>
      <c r="AX499" s="5">
        <f>AJ499*zakresy_produkcyjne!B$4+AK499*zakresy_produkcyjne!C$4+AL499*zakresy_produkcyjne!D$4+AM499*zakresy_produkcyjne!E$4+AN499*zakresy_produkcyjne!F$4+AO499*zakresy_produkcyjne!G$4+AP499*zakresy_produkcyjne!H$4+AQ499*zakresy_produkcyjne!I$4+AR499*zakresy_produkcyjne!J$4+AS499*zakresy_produkcyjne!K$4+AT499*zakresy_produkcyjne!L$4</f>
        <v>42</v>
      </c>
    </row>
    <row r="500" spans="1:69" ht="13.9" customHeight="1" x14ac:dyDescent="0.2">
      <c r="A500" s="186">
        <v>3.68</v>
      </c>
      <c r="B500" s="186">
        <v>2.2200000000000002</v>
      </c>
      <c r="C500" s="186">
        <f t="shared" si="93"/>
        <v>4.4286666666666665</v>
      </c>
      <c r="D500" s="186">
        <v>0.16</v>
      </c>
      <c r="E500" s="186">
        <v>4.8000000000000001E-2</v>
      </c>
      <c r="F500" s="186">
        <v>3.0000000000000001E-3</v>
      </c>
      <c r="G500" s="186">
        <v>0.03</v>
      </c>
      <c r="H500" s="186">
        <v>0.02</v>
      </c>
      <c r="I500" s="186">
        <v>1.0999999999999999E-2</v>
      </c>
      <c r="J500" s="186">
        <v>2.5999999999999999E-2</v>
      </c>
      <c r="K500" s="186">
        <v>0</v>
      </c>
      <c r="L500" s="186">
        <v>0.02</v>
      </c>
      <c r="M500" s="186">
        <v>0</v>
      </c>
      <c r="N500" s="186">
        <v>0</v>
      </c>
      <c r="O500" s="186">
        <v>0</v>
      </c>
      <c r="P500" s="186">
        <v>850</v>
      </c>
      <c r="Q500" s="186">
        <v>60</v>
      </c>
      <c r="R500" s="186">
        <v>250</v>
      </c>
      <c r="S500" s="186">
        <v>90</v>
      </c>
      <c r="T500" s="186">
        <v>1065</v>
      </c>
      <c r="U500" s="186">
        <v>821</v>
      </c>
      <c r="V500" s="186">
        <v>2.8</v>
      </c>
      <c r="W500" s="186">
        <v>240</v>
      </c>
      <c r="X500" s="186"/>
      <c r="Y500" s="186"/>
      <c r="Z500" s="187">
        <v>63</v>
      </c>
      <c r="AA500" s="186">
        <v>62</v>
      </c>
      <c r="AB500" s="186"/>
      <c r="AC500" s="186"/>
      <c r="AD500" s="186"/>
      <c r="AE500" s="186"/>
      <c r="AF500" s="186"/>
      <c r="AG500" s="5" t="b">
        <f t="shared" si="89"/>
        <v>0</v>
      </c>
      <c r="AH500" s="5">
        <v>25</v>
      </c>
      <c r="AI500" s="5">
        <f>IF(podejrzane!AG276&lt;=30,1,IF(podejrzane!AG276&lt;=60,2,IF(podejrzane!AG276&lt;=100,3,"bd")))</f>
        <v>1</v>
      </c>
      <c r="AJ500" s="5" t="b">
        <f>AND(A500&gt;=zakresy_produkcyjne!B$2,A500&lt;=zakresy_produkcyjne!B$3)</f>
        <v>0</v>
      </c>
      <c r="AK500" s="5" t="b">
        <f>AND(B500&gt;=zakresy_produkcyjne!C$2,B500&lt;=zakresy_produkcyjne!C$3)</f>
        <v>0</v>
      </c>
      <c r="AL500" s="5" t="b">
        <f>AND(D500&gt;=zakresy_produkcyjne!D$2,D500&lt;=zakresy_produkcyjne!D$3)</f>
        <v>1</v>
      </c>
      <c r="AM500" s="5" t="b">
        <f>AND(E500&gt;=zakresy_produkcyjne!E$2,E500&lt;=zakresy_produkcyjne!E$3)</f>
        <v>1</v>
      </c>
      <c r="AN500" s="5" t="b">
        <f>AND(F500&gt;=zakresy_produkcyjne!F$2,F500&lt;=zakresy_produkcyjne!F$3)</f>
        <v>1</v>
      </c>
      <c r="AO500" s="5" t="b">
        <f>AND(G500&gt;=zakresy_produkcyjne!G$2,G500&lt;=zakresy_produkcyjne!G$3)</f>
        <v>1</v>
      </c>
      <c r="AP500" s="5" t="b">
        <f>AND(H500&gt;=zakresy_produkcyjne!H$2,H500&lt;=zakresy_produkcyjne!H$3)</f>
        <v>1</v>
      </c>
      <c r="AQ500" s="5" t="b">
        <f>AND(P500&gt;=zakresy_produkcyjne!I$2,P500&lt;=zakresy_produkcyjne!I$3)</f>
        <v>0</v>
      </c>
      <c r="AR500" s="5" t="b">
        <f>AND(Q500&gt;=zakresy_produkcyjne!J$2,Q500&lt;=zakresy_produkcyjne!J$3)</f>
        <v>1</v>
      </c>
      <c r="AS500" s="5" t="b">
        <f>AND(R500&gt;=zakresy_produkcyjne!K$2,R500&lt;=zakresy_produkcyjne!K$3)</f>
        <v>0</v>
      </c>
      <c r="AT500" s="5" t="b">
        <f>AND(S500&gt;=zakresy_produkcyjne!L$2,S500&lt;=zakresy_produkcyjne!L$3)</f>
        <v>1</v>
      </c>
      <c r="AU500" s="5" t="b">
        <f t="shared" si="90"/>
        <v>0</v>
      </c>
      <c r="AV500" s="5" t="b">
        <f t="shared" si="91"/>
        <v>0</v>
      </c>
      <c r="AW500" s="5" t="b">
        <f t="shared" si="92"/>
        <v>0</v>
      </c>
      <c r="AX500" s="5">
        <f>AJ500*zakresy_produkcyjne!B$4+AK500*zakresy_produkcyjne!C$4+AL500*zakresy_produkcyjne!D$4+AM500*zakresy_produkcyjne!E$4+AN500*zakresy_produkcyjne!F$4+AO500*zakresy_produkcyjne!G$4+AP500*zakresy_produkcyjne!H$4+AQ500*zakresy_produkcyjne!I$4+AR500*zakresy_produkcyjne!J$4+AS500*zakresy_produkcyjne!K$4+AT500*zakresy_produkcyjne!L$4</f>
        <v>42</v>
      </c>
    </row>
    <row r="501" spans="1:69" ht="13.9" customHeight="1" x14ac:dyDescent="0.2">
      <c r="A501" s="186">
        <v>3.68</v>
      </c>
      <c r="B501" s="186">
        <v>2.2200000000000002</v>
      </c>
      <c r="C501" s="186">
        <f t="shared" si="93"/>
        <v>4.4286666666666665</v>
      </c>
      <c r="D501" s="186">
        <v>0.16</v>
      </c>
      <c r="E501" s="186">
        <v>4.8000000000000001E-2</v>
      </c>
      <c r="F501" s="186">
        <v>3.0000000000000001E-3</v>
      </c>
      <c r="G501" s="186">
        <v>0.03</v>
      </c>
      <c r="H501" s="186">
        <v>0.02</v>
      </c>
      <c r="I501" s="186">
        <v>1.0999999999999999E-2</v>
      </c>
      <c r="J501" s="186">
        <v>2.5999999999999999E-2</v>
      </c>
      <c r="K501" s="186">
        <v>0</v>
      </c>
      <c r="L501" s="186">
        <v>0.02</v>
      </c>
      <c r="M501" s="186">
        <v>0</v>
      </c>
      <c r="N501" s="186">
        <v>0</v>
      </c>
      <c r="O501" s="186">
        <v>0</v>
      </c>
      <c r="P501" s="186">
        <v>850</v>
      </c>
      <c r="Q501" s="186">
        <v>60</v>
      </c>
      <c r="R501" s="186">
        <v>300</v>
      </c>
      <c r="S501" s="186">
        <v>30</v>
      </c>
      <c r="T501" s="186">
        <v>767</v>
      </c>
      <c r="U501" s="186">
        <v>529</v>
      </c>
      <c r="V501" s="186">
        <v>3.7</v>
      </c>
      <c r="W501" s="186">
        <v>176</v>
      </c>
      <c r="X501" s="186"/>
      <c r="Y501" s="186"/>
      <c r="Z501" s="187">
        <v>63</v>
      </c>
      <c r="AA501" s="186">
        <v>54</v>
      </c>
      <c r="AB501" s="186"/>
      <c r="AC501" s="186"/>
      <c r="AD501" s="186"/>
      <c r="AE501" s="186"/>
      <c r="AF501" s="186"/>
      <c r="AG501" s="5" t="b">
        <f t="shared" si="89"/>
        <v>0</v>
      </c>
      <c r="AH501" s="5">
        <v>25</v>
      </c>
      <c r="AI501" s="5">
        <f>IF(podejrzane!AG277&lt;=30,1,IF(podejrzane!AG277&lt;=60,2,IF(podejrzane!AG277&lt;=100,3,"bd")))</f>
        <v>1</v>
      </c>
      <c r="AJ501" s="5" t="b">
        <f>AND(A501&gt;=zakresy_produkcyjne!B$2,A501&lt;=zakresy_produkcyjne!B$3)</f>
        <v>0</v>
      </c>
      <c r="AK501" s="5" t="b">
        <f>AND(B501&gt;=zakresy_produkcyjne!C$2,B501&lt;=zakresy_produkcyjne!C$3)</f>
        <v>0</v>
      </c>
      <c r="AL501" s="5" t="b">
        <f>AND(D501&gt;=zakresy_produkcyjne!D$2,D501&lt;=zakresy_produkcyjne!D$3)</f>
        <v>1</v>
      </c>
      <c r="AM501" s="5" t="b">
        <f>AND(E501&gt;=zakresy_produkcyjne!E$2,E501&lt;=zakresy_produkcyjne!E$3)</f>
        <v>1</v>
      </c>
      <c r="AN501" s="5" t="b">
        <f>AND(F501&gt;=zakresy_produkcyjne!F$2,F501&lt;=zakresy_produkcyjne!F$3)</f>
        <v>1</v>
      </c>
      <c r="AO501" s="5" t="b">
        <f>AND(G501&gt;=zakresy_produkcyjne!G$2,G501&lt;=zakresy_produkcyjne!G$3)</f>
        <v>1</v>
      </c>
      <c r="AP501" s="5" t="b">
        <f>AND(H501&gt;=zakresy_produkcyjne!H$2,H501&lt;=zakresy_produkcyjne!H$3)</f>
        <v>1</v>
      </c>
      <c r="AQ501" s="5" t="b">
        <f>AND(P501&gt;=zakresy_produkcyjne!I$2,P501&lt;=zakresy_produkcyjne!I$3)</f>
        <v>0</v>
      </c>
      <c r="AR501" s="5" t="b">
        <f>AND(Q501&gt;=zakresy_produkcyjne!J$2,Q501&lt;=zakresy_produkcyjne!J$3)</f>
        <v>1</v>
      </c>
      <c r="AS501" s="5" t="b">
        <f>AND(R501&gt;=zakresy_produkcyjne!K$2,R501&lt;=zakresy_produkcyjne!K$3)</f>
        <v>1</v>
      </c>
      <c r="AT501" s="5" t="b">
        <f>AND(S501&gt;=zakresy_produkcyjne!L$2,S501&lt;=zakresy_produkcyjne!L$3)</f>
        <v>1</v>
      </c>
      <c r="AU501" s="5" t="b">
        <f t="shared" si="90"/>
        <v>0</v>
      </c>
      <c r="AV501" s="5" t="b">
        <f t="shared" si="91"/>
        <v>0</v>
      </c>
      <c r="AW501" s="5" t="b">
        <f t="shared" si="92"/>
        <v>0</v>
      </c>
      <c r="AX501" s="5">
        <f>AJ501*zakresy_produkcyjne!B$4+AK501*zakresy_produkcyjne!C$4+AL501*zakresy_produkcyjne!D$4+AM501*zakresy_produkcyjne!E$4+AN501*zakresy_produkcyjne!F$4+AO501*zakresy_produkcyjne!G$4+AP501*zakresy_produkcyjne!H$4+AQ501*zakresy_produkcyjne!I$4+AR501*zakresy_produkcyjne!J$4+AS501*zakresy_produkcyjne!K$4+AT501*zakresy_produkcyjne!L$4</f>
        <v>53</v>
      </c>
    </row>
    <row r="502" spans="1:69" ht="13.9" customHeight="1" x14ac:dyDescent="0.2">
      <c r="A502" s="186">
        <v>3.68</v>
      </c>
      <c r="B502" s="186">
        <v>2.2200000000000002</v>
      </c>
      <c r="C502" s="186">
        <f t="shared" si="93"/>
        <v>4.4286666666666665</v>
      </c>
      <c r="D502" s="186">
        <v>0.16</v>
      </c>
      <c r="E502" s="186">
        <v>4.8000000000000001E-2</v>
      </c>
      <c r="F502" s="186">
        <v>3.0000000000000001E-3</v>
      </c>
      <c r="G502" s="186">
        <v>0.03</v>
      </c>
      <c r="H502" s="186">
        <v>0.02</v>
      </c>
      <c r="I502" s="186">
        <v>1.0999999999999999E-2</v>
      </c>
      <c r="J502" s="186">
        <v>2.5999999999999999E-2</v>
      </c>
      <c r="K502" s="186">
        <v>0</v>
      </c>
      <c r="L502" s="186">
        <v>0.02</v>
      </c>
      <c r="M502" s="186">
        <v>0</v>
      </c>
      <c r="N502" s="186">
        <v>0</v>
      </c>
      <c r="O502" s="186">
        <v>0</v>
      </c>
      <c r="P502" s="186">
        <v>850</v>
      </c>
      <c r="Q502" s="186">
        <v>60</v>
      </c>
      <c r="R502" s="186">
        <v>300</v>
      </c>
      <c r="S502" s="186">
        <v>60</v>
      </c>
      <c r="T502" s="186">
        <v>921</v>
      </c>
      <c r="U502" s="186">
        <v>686</v>
      </c>
      <c r="V502" s="186">
        <v>4.3</v>
      </c>
      <c r="W502" s="186">
        <v>255</v>
      </c>
      <c r="X502" s="186"/>
      <c r="Y502" s="186"/>
      <c r="Z502" s="187">
        <v>63</v>
      </c>
      <c r="AA502" s="186">
        <v>63</v>
      </c>
      <c r="AB502" s="186"/>
      <c r="AC502" s="186"/>
      <c r="AD502" s="186"/>
      <c r="AE502" s="186"/>
      <c r="AF502" s="186"/>
      <c r="AG502" s="5" t="b">
        <f t="shared" si="89"/>
        <v>0</v>
      </c>
      <c r="AH502" s="5">
        <v>25</v>
      </c>
      <c r="AI502" s="5">
        <f>IF(podejrzane!AG290&lt;=30,1,IF(podejrzane!AG290&lt;=60,2,IF(podejrzane!AG290&lt;=100,3,"bd")))</f>
        <v>1</v>
      </c>
      <c r="AJ502" s="5" t="b">
        <f>AND(A502&gt;=zakresy_produkcyjne!B$2,A502&lt;=zakresy_produkcyjne!B$3)</f>
        <v>0</v>
      </c>
      <c r="AK502" s="5" t="b">
        <f>AND(B502&gt;=zakresy_produkcyjne!C$2,B502&lt;=zakresy_produkcyjne!C$3)</f>
        <v>0</v>
      </c>
      <c r="AL502" s="5" t="b">
        <f>AND(D502&gt;=zakresy_produkcyjne!D$2,D502&lt;=zakresy_produkcyjne!D$3)</f>
        <v>1</v>
      </c>
      <c r="AM502" s="5" t="b">
        <f>AND(E502&gt;=zakresy_produkcyjne!E$2,E502&lt;=zakresy_produkcyjne!E$3)</f>
        <v>1</v>
      </c>
      <c r="AN502" s="5" t="b">
        <f>AND(F502&gt;=zakresy_produkcyjne!F$2,F502&lt;=zakresy_produkcyjne!F$3)</f>
        <v>1</v>
      </c>
      <c r="AO502" s="5" t="b">
        <f>AND(G502&gt;=zakresy_produkcyjne!G$2,G502&lt;=zakresy_produkcyjne!G$3)</f>
        <v>1</v>
      </c>
      <c r="AP502" s="5" t="b">
        <f>AND(H502&gt;=zakresy_produkcyjne!H$2,H502&lt;=zakresy_produkcyjne!H$3)</f>
        <v>1</v>
      </c>
      <c r="AQ502" s="5" t="b">
        <f>AND(P502&gt;=zakresy_produkcyjne!I$2,P502&lt;=zakresy_produkcyjne!I$3)</f>
        <v>0</v>
      </c>
      <c r="AR502" s="5" t="b">
        <f>AND(Q502&gt;=zakresy_produkcyjne!J$2,Q502&lt;=zakresy_produkcyjne!J$3)</f>
        <v>1</v>
      </c>
      <c r="AS502" s="5" t="b">
        <f>AND(R502&gt;=zakresy_produkcyjne!K$2,R502&lt;=zakresy_produkcyjne!K$3)</f>
        <v>1</v>
      </c>
      <c r="AT502" s="5" t="b">
        <f>AND(S502&gt;=zakresy_produkcyjne!L$2,S502&lt;=zakresy_produkcyjne!L$3)</f>
        <v>1</v>
      </c>
      <c r="AU502" s="5" t="b">
        <f t="shared" si="90"/>
        <v>0</v>
      </c>
      <c r="AV502" s="5" t="b">
        <f t="shared" si="91"/>
        <v>0</v>
      </c>
      <c r="AW502" s="5" t="b">
        <f t="shared" si="92"/>
        <v>0</v>
      </c>
      <c r="AX502" s="5">
        <f>AJ502*zakresy_produkcyjne!B$4+AK502*zakresy_produkcyjne!C$4+AL502*zakresy_produkcyjne!D$4+AM502*zakresy_produkcyjne!E$4+AN502*zakresy_produkcyjne!F$4+AO502*zakresy_produkcyjne!G$4+AP502*zakresy_produkcyjne!H$4+AQ502*zakresy_produkcyjne!I$4+AR502*zakresy_produkcyjne!J$4+AS502*zakresy_produkcyjne!K$4+AT502*zakresy_produkcyjne!L$4</f>
        <v>53</v>
      </c>
    </row>
    <row r="503" spans="1:69" ht="13.9" customHeight="1" x14ac:dyDescent="0.2">
      <c r="A503" s="186">
        <v>3.68</v>
      </c>
      <c r="B503" s="186">
        <v>2.2200000000000002</v>
      </c>
      <c r="C503" s="186">
        <f t="shared" si="93"/>
        <v>4.4286666666666665</v>
      </c>
      <c r="D503" s="186">
        <v>0.16</v>
      </c>
      <c r="E503" s="186">
        <v>4.8000000000000001E-2</v>
      </c>
      <c r="F503" s="186">
        <v>3.0000000000000001E-3</v>
      </c>
      <c r="G503" s="186">
        <v>0.03</v>
      </c>
      <c r="H503" s="186">
        <v>0.02</v>
      </c>
      <c r="I503" s="186">
        <v>1.0999999999999999E-2</v>
      </c>
      <c r="J503" s="186">
        <v>2.5999999999999999E-2</v>
      </c>
      <c r="K503" s="186">
        <v>0</v>
      </c>
      <c r="L503" s="186">
        <v>0.02</v>
      </c>
      <c r="M503" s="186">
        <v>0</v>
      </c>
      <c r="N503" s="186">
        <v>0</v>
      </c>
      <c r="O503" s="186">
        <v>0</v>
      </c>
      <c r="P503" s="186">
        <v>850</v>
      </c>
      <c r="Q503" s="186">
        <v>60</v>
      </c>
      <c r="R503" s="186">
        <v>300</v>
      </c>
      <c r="S503" s="186">
        <v>90</v>
      </c>
      <c r="T503" s="186">
        <v>901</v>
      </c>
      <c r="U503" s="186">
        <v>648</v>
      </c>
      <c r="V503" s="186">
        <v>4.5999999999999996</v>
      </c>
      <c r="W503" s="186">
        <v>228</v>
      </c>
      <c r="X503" s="186"/>
      <c r="Y503" s="186"/>
      <c r="Z503" s="187">
        <v>63</v>
      </c>
      <c r="AA503" s="186">
        <v>61</v>
      </c>
      <c r="AB503" s="186"/>
      <c r="AC503" s="186"/>
      <c r="AD503" s="186"/>
      <c r="AE503" s="186"/>
      <c r="AF503" s="186"/>
      <c r="AG503" s="5" t="b">
        <f t="shared" si="89"/>
        <v>0</v>
      </c>
      <c r="AH503" s="5">
        <v>25</v>
      </c>
      <c r="AI503" s="5">
        <f>IF(podejrzane!AG291&lt;=30,1,IF(podejrzane!AG291&lt;=60,2,IF(podejrzane!AG291&lt;=100,3,"bd")))</f>
        <v>1</v>
      </c>
      <c r="AJ503" s="5" t="b">
        <f>AND(A503&gt;=zakresy_produkcyjne!B$2,A503&lt;=zakresy_produkcyjne!B$3)</f>
        <v>0</v>
      </c>
      <c r="AK503" s="5" t="b">
        <f>AND(B503&gt;=zakresy_produkcyjne!C$2,B503&lt;=zakresy_produkcyjne!C$3)</f>
        <v>0</v>
      </c>
      <c r="AL503" s="5" t="b">
        <f>AND(D503&gt;=zakresy_produkcyjne!D$2,D503&lt;=zakresy_produkcyjne!D$3)</f>
        <v>1</v>
      </c>
      <c r="AM503" s="5" t="b">
        <f>AND(E503&gt;=zakresy_produkcyjne!E$2,E503&lt;=zakresy_produkcyjne!E$3)</f>
        <v>1</v>
      </c>
      <c r="AN503" s="5" t="b">
        <f>AND(F503&gt;=zakresy_produkcyjne!F$2,F503&lt;=zakresy_produkcyjne!F$3)</f>
        <v>1</v>
      </c>
      <c r="AO503" s="5" t="b">
        <f>AND(G503&gt;=zakresy_produkcyjne!G$2,G503&lt;=zakresy_produkcyjne!G$3)</f>
        <v>1</v>
      </c>
      <c r="AP503" s="5" t="b">
        <f>AND(H503&gt;=zakresy_produkcyjne!H$2,H503&lt;=zakresy_produkcyjne!H$3)</f>
        <v>1</v>
      </c>
      <c r="AQ503" s="5" t="b">
        <f>AND(P503&gt;=zakresy_produkcyjne!I$2,P503&lt;=zakresy_produkcyjne!I$3)</f>
        <v>0</v>
      </c>
      <c r="AR503" s="5" t="b">
        <f>AND(Q503&gt;=zakresy_produkcyjne!J$2,Q503&lt;=zakresy_produkcyjne!J$3)</f>
        <v>1</v>
      </c>
      <c r="AS503" s="5" t="b">
        <f>AND(R503&gt;=zakresy_produkcyjne!K$2,R503&lt;=zakresy_produkcyjne!K$3)</f>
        <v>1</v>
      </c>
      <c r="AT503" s="5" t="b">
        <f>AND(S503&gt;=zakresy_produkcyjne!L$2,S503&lt;=zakresy_produkcyjne!L$3)</f>
        <v>1</v>
      </c>
      <c r="AU503" s="5" t="b">
        <f t="shared" si="90"/>
        <v>0</v>
      </c>
      <c r="AV503" s="5" t="b">
        <f t="shared" si="91"/>
        <v>0</v>
      </c>
      <c r="AW503" s="5" t="b">
        <f t="shared" si="92"/>
        <v>0</v>
      </c>
      <c r="AX503" s="5">
        <f>AJ503*zakresy_produkcyjne!B$4+AK503*zakresy_produkcyjne!C$4+AL503*zakresy_produkcyjne!D$4+AM503*zakresy_produkcyjne!E$4+AN503*zakresy_produkcyjne!F$4+AO503*zakresy_produkcyjne!G$4+AP503*zakresy_produkcyjne!H$4+AQ503*zakresy_produkcyjne!I$4+AR503*zakresy_produkcyjne!J$4+AS503*zakresy_produkcyjne!K$4+AT503*zakresy_produkcyjne!L$4</f>
        <v>53</v>
      </c>
    </row>
    <row r="504" spans="1:69" ht="13.9" customHeight="1" x14ac:dyDescent="0.2">
      <c r="A504" s="186">
        <v>3.68</v>
      </c>
      <c r="B504" s="186">
        <v>2.2200000000000002</v>
      </c>
      <c r="C504" s="186">
        <f t="shared" si="93"/>
        <v>4.4286666666666665</v>
      </c>
      <c r="D504" s="186">
        <v>0.16</v>
      </c>
      <c r="E504" s="186">
        <v>4.8000000000000001E-2</v>
      </c>
      <c r="F504" s="186">
        <v>3.0000000000000001E-3</v>
      </c>
      <c r="G504" s="186">
        <v>0.03</v>
      </c>
      <c r="H504" s="186">
        <v>0.02</v>
      </c>
      <c r="I504" s="186">
        <v>1.0999999999999999E-2</v>
      </c>
      <c r="J504" s="186">
        <v>2.5999999999999999E-2</v>
      </c>
      <c r="K504" s="186">
        <v>0</v>
      </c>
      <c r="L504" s="186">
        <v>0.02</v>
      </c>
      <c r="M504" s="186">
        <v>0</v>
      </c>
      <c r="N504" s="186">
        <v>0</v>
      </c>
      <c r="O504" s="186">
        <v>0</v>
      </c>
      <c r="P504" s="186">
        <v>850</v>
      </c>
      <c r="Q504" s="186">
        <v>60</v>
      </c>
      <c r="R504" s="186">
        <v>350</v>
      </c>
      <c r="S504" s="186">
        <v>30</v>
      </c>
      <c r="T504" s="186">
        <v>649</v>
      </c>
      <c r="U504" s="186">
        <v>434</v>
      </c>
      <c r="V504" s="186">
        <v>6.1</v>
      </c>
      <c r="W504" s="186">
        <v>169</v>
      </c>
      <c r="X504" s="186"/>
      <c r="Y504" s="186"/>
      <c r="Z504" s="187">
        <v>63</v>
      </c>
      <c r="AA504" s="186">
        <v>53</v>
      </c>
      <c r="AB504" s="186"/>
      <c r="AC504" s="186"/>
      <c r="AD504" s="186"/>
      <c r="AE504" s="186"/>
      <c r="AF504" s="186"/>
      <c r="AG504" s="5" t="b">
        <f t="shared" si="89"/>
        <v>0</v>
      </c>
      <c r="AH504" s="5">
        <v>25</v>
      </c>
      <c r="AI504" s="5">
        <f t="shared" ref="AI504:AI511" si="96">IF(AH653&lt;=30,1,IF(AH653&lt;=60,2,IF(AH653&lt;=100,3,"bd")))</f>
        <v>1</v>
      </c>
      <c r="AJ504" s="5" t="b">
        <f>AND(A504&gt;=zakresy_produkcyjne!B$2,A504&lt;=zakresy_produkcyjne!B$3)</f>
        <v>0</v>
      </c>
      <c r="AK504" s="5" t="b">
        <f>AND(B504&gt;=zakresy_produkcyjne!C$2,B504&lt;=zakresy_produkcyjne!C$3)</f>
        <v>0</v>
      </c>
      <c r="AL504" s="5" t="b">
        <f>AND(D504&gt;=zakresy_produkcyjne!D$2,D504&lt;=zakresy_produkcyjne!D$3)</f>
        <v>1</v>
      </c>
      <c r="AM504" s="5" t="b">
        <f>AND(E504&gt;=zakresy_produkcyjne!E$2,E504&lt;=zakresy_produkcyjne!E$3)</f>
        <v>1</v>
      </c>
      <c r="AN504" s="5" t="b">
        <f>AND(F504&gt;=zakresy_produkcyjne!F$2,F504&lt;=zakresy_produkcyjne!F$3)</f>
        <v>1</v>
      </c>
      <c r="AO504" s="5" t="b">
        <f>AND(G504&gt;=zakresy_produkcyjne!G$2,G504&lt;=zakresy_produkcyjne!G$3)</f>
        <v>1</v>
      </c>
      <c r="AP504" s="5" t="b">
        <f>AND(H504&gt;=zakresy_produkcyjne!H$2,H504&lt;=zakresy_produkcyjne!H$3)</f>
        <v>1</v>
      </c>
      <c r="AQ504" s="5" t="b">
        <f>AND(P504&gt;=zakresy_produkcyjne!I$2,P504&lt;=zakresy_produkcyjne!I$3)</f>
        <v>0</v>
      </c>
      <c r="AR504" s="5" t="b">
        <f>AND(Q504&gt;=zakresy_produkcyjne!J$2,Q504&lt;=zakresy_produkcyjne!J$3)</f>
        <v>1</v>
      </c>
      <c r="AS504" s="5" t="b">
        <f>AND(R504&gt;=zakresy_produkcyjne!K$2,R504&lt;=zakresy_produkcyjne!K$3)</f>
        <v>1</v>
      </c>
      <c r="AT504" s="5" t="b">
        <f>AND(S504&gt;=zakresy_produkcyjne!L$2,S504&lt;=zakresy_produkcyjne!L$3)</f>
        <v>1</v>
      </c>
      <c r="AU504" s="5" t="b">
        <f t="shared" si="90"/>
        <v>0</v>
      </c>
      <c r="AV504" s="5" t="b">
        <f t="shared" si="91"/>
        <v>0</v>
      </c>
      <c r="AW504" s="5" t="b">
        <f t="shared" si="92"/>
        <v>0</v>
      </c>
      <c r="AX504" s="5">
        <f>AJ504*zakresy_produkcyjne!B$4+AK504*zakresy_produkcyjne!C$4+AL504*zakresy_produkcyjne!D$4+AM504*zakresy_produkcyjne!E$4+AN504*zakresy_produkcyjne!F$4+AO504*zakresy_produkcyjne!G$4+AP504*zakresy_produkcyjne!H$4+AQ504*zakresy_produkcyjne!I$4+AR504*zakresy_produkcyjne!J$4+AS504*zakresy_produkcyjne!K$4+AT504*zakresy_produkcyjne!L$4</f>
        <v>53</v>
      </c>
    </row>
    <row r="505" spans="1:69" ht="13.9" customHeight="1" x14ac:dyDescent="0.2">
      <c r="A505" s="186">
        <v>3.68</v>
      </c>
      <c r="B505" s="186">
        <v>2.2200000000000002</v>
      </c>
      <c r="C505" s="186">
        <f t="shared" si="93"/>
        <v>4.4286666666666665</v>
      </c>
      <c r="D505" s="186">
        <v>0.16</v>
      </c>
      <c r="E505" s="186">
        <v>4.8000000000000001E-2</v>
      </c>
      <c r="F505" s="186">
        <v>3.0000000000000001E-3</v>
      </c>
      <c r="G505" s="186">
        <v>0.03</v>
      </c>
      <c r="H505" s="186">
        <v>0.02</v>
      </c>
      <c r="I505" s="186">
        <v>1.0999999999999999E-2</v>
      </c>
      <c r="J505" s="186">
        <v>2.5999999999999999E-2</v>
      </c>
      <c r="K505" s="186">
        <v>0</v>
      </c>
      <c r="L505" s="186">
        <v>0.02</v>
      </c>
      <c r="M505" s="186">
        <v>0</v>
      </c>
      <c r="N505" s="186">
        <v>0</v>
      </c>
      <c r="O505" s="186">
        <v>0</v>
      </c>
      <c r="P505" s="186">
        <v>850</v>
      </c>
      <c r="Q505" s="186">
        <v>60</v>
      </c>
      <c r="R505" s="186">
        <v>350</v>
      </c>
      <c r="S505" s="186">
        <v>60</v>
      </c>
      <c r="T505" s="186">
        <v>809</v>
      </c>
      <c r="U505" s="186">
        <v>561</v>
      </c>
      <c r="V505" s="186">
        <v>6.9</v>
      </c>
      <c r="W505" s="186">
        <v>228</v>
      </c>
      <c r="X505" s="186"/>
      <c r="Y505" s="186"/>
      <c r="Z505" s="187">
        <v>63</v>
      </c>
      <c r="AA505" s="186">
        <v>61</v>
      </c>
      <c r="AB505" s="186"/>
      <c r="AC505" s="186"/>
      <c r="AD505" s="186"/>
      <c r="AE505" s="186"/>
      <c r="AF505" s="186"/>
      <c r="AG505" s="5" t="b">
        <f t="shared" si="89"/>
        <v>0</v>
      </c>
      <c r="AH505" s="5">
        <v>25</v>
      </c>
      <c r="AI505" s="5">
        <f t="shared" si="96"/>
        <v>1</v>
      </c>
      <c r="AJ505" s="5" t="b">
        <f>AND(A505&gt;=zakresy_produkcyjne!B$2,A505&lt;=zakresy_produkcyjne!B$3)</f>
        <v>0</v>
      </c>
      <c r="AK505" s="5" t="b">
        <f>AND(B505&gt;=zakresy_produkcyjne!C$2,B505&lt;=zakresy_produkcyjne!C$3)</f>
        <v>0</v>
      </c>
      <c r="AL505" s="5" t="b">
        <f>AND(D505&gt;=zakresy_produkcyjne!D$2,D505&lt;=zakresy_produkcyjne!D$3)</f>
        <v>1</v>
      </c>
      <c r="AM505" s="5" t="b">
        <f>AND(E505&gt;=zakresy_produkcyjne!E$2,E505&lt;=zakresy_produkcyjne!E$3)</f>
        <v>1</v>
      </c>
      <c r="AN505" s="5" t="b">
        <f>AND(F505&gt;=zakresy_produkcyjne!F$2,F505&lt;=zakresy_produkcyjne!F$3)</f>
        <v>1</v>
      </c>
      <c r="AO505" s="5" t="b">
        <f>AND(G505&gt;=zakresy_produkcyjne!G$2,G505&lt;=zakresy_produkcyjne!G$3)</f>
        <v>1</v>
      </c>
      <c r="AP505" s="5" t="b">
        <f>AND(H505&gt;=zakresy_produkcyjne!H$2,H505&lt;=zakresy_produkcyjne!H$3)</f>
        <v>1</v>
      </c>
      <c r="AQ505" s="5" t="b">
        <f>AND(P505&gt;=zakresy_produkcyjne!I$2,P505&lt;=zakresy_produkcyjne!I$3)</f>
        <v>0</v>
      </c>
      <c r="AR505" s="5" t="b">
        <f>AND(Q505&gt;=zakresy_produkcyjne!J$2,Q505&lt;=zakresy_produkcyjne!J$3)</f>
        <v>1</v>
      </c>
      <c r="AS505" s="5" t="b">
        <f>AND(R505&gt;=zakresy_produkcyjne!K$2,R505&lt;=zakresy_produkcyjne!K$3)</f>
        <v>1</v>
      </c>
      <c r="AT505" s="5" t="b">
        <f>AND(S505&gt;=zakresy_produkcyjne!L$2,S505&lt;=zakresy_produkcyjne!L$3)</f>
        <v>1</v>
      </c>
      <c r="AU505" s="5" t="b">
        <f t="shared" si="90"/>
        <v>0</v>
      </c>
      <c r="AV505" s="5" t="b">
        <f t="shared" si="91"/>
        <v>0</v>
      </c>
      <c r="AW505" s="5" t="b">
        <f t="shared" si="92"/>
        <v>0</v>
      </c>
      <c r="AX505" s="5">
        <f>AJ505*zakresy_produkcyjne!B$4+AK505*zakresy_produkcyjne!C$4+AL505*zakresy_produkcyjne!D$4+AM505*zakresy_produkcyjne!E$4+AN505*zakresy_produkcyjne!F$4+AO505*zakresy_produkcyjne!G$4+AP505*zakresy_produkcyjne!H$4+AQ505*zakresy_produkcyjne!I$4+AR505*zakresy_produkcyjne!J$4+AS505*zakresy_produkcyjne!K$4+AT505*zakresy_produkcyjne!L$4</f>
        <v>53</v>
      </c>
    </row>
    <row r="506" spans="1:69" ht="13.9" customHeight="1" x14ac:dyDescent="0.2">
      <c r="A506" s="186">
        <v>3.68</v>
      </c>
      <c r="B506" s="186">
        <v>2.2200000000000002</v>
      </c>
      <c r="C506" s="186">
        <f t="shared" si="93"/>
        <v>4.4286666666666665</v>
      </c>
      <c r="D506" s="186">
        <v>0.16</v>
      </c>
      <c r="E506" s="186">
        <v>4.8000000000000001E-2</v>
      </c>
      <c r="F506" s="186">
        <v>3.0000000000000001E-3</v>
      </c>
      <c r="G506" s="186">
        <v>0.03</v>
      </c>
      <c r="H506" s="186">
        <v>0.02</v>
      </c>
      <c r="I506" s="186">
        <v>1.0999999999999999E-2</v>
      </c>
      <c r="J506" s="186">
        <v>2.5999999999999999E-2</v>
      </c>
      <c r="K506" s="186">
        <v>0</v>
      </c>
      <c r="L506" s="186">
        <v>0.02</v>
      </c>
      <c r="M506" s="186">
        <v>0</v>
      </c>
      <c r="N506" s="186">
        <v>0</v>
      </c>
      <c r="O506" s="186">
        <v>0</v>
      </c>
      <c r="P506" s="186">
        <v>850</v>
      </c>
      <c r="Q506" s="186">
        <v>60</v>
      </c>
      <c r="R506" s="186">
        <v>350</v>
      </c>
      <c r="S506" s="186">
        <v>90</v>
      </c>
      <c r="T506" s="186">
        <v>795</v>
      </c>
      <c r="U506" s="186">
        <v>539</v>
      </c>
      <c r="V506" s="186">
        <v>7.1</v>
      </c>
      <c r="W506" s="186">
        <v>216</v>
      </c>
      <c r="X506" s="186"/>
      <c r="Y506" s="186"/>
      <c r="Z506" s="187">
        <v>63</v>
      </c>
      <c r="AA506" s="186">
        <v>59</v>
      </c>
      <c r="AB506" s="186"/>
      <c r="AC506" s="186"/>
      <c r="AD506" s="186"/>
      <c r="AE506" s="186"/>
      <c r="AF506" s="186"/>
      <c r="AG506" s="5" t="b">
        <f t="shared" si="89"/>
        <v>0</v>
      </c>
      <c r="AH506" s="5">
        <v>25</v>
      </c>
      <c r="AI506" s="5">
        <f t="shared" si="96"/>
        <v>1</v>
      </c>
      <c r="AJ506" s="5" t="b">
        <f>AND(A506&gt;=zakresy_produkcyjne!B$2,A506&lt;=zakresy_produkcyjne!B$3)</f>
        <v>0</v>
      </c>
      <c r="AK506" s="5" t="b">
        <f>AND(B506&gt;=zakresy_produkcyjne!C$2,B506&lt;=zakresy_produkcyjne!C$3)</f>
        <v>0</v>
      </c>
      <c r="AL506" s="5" t="b">
        <f>AND(D506&gt;=zakresy_produkcyjne!D$2,D506&lt;=zakresy_produkcyjne!D$3)</f>
        <v>1</v>
      </c>
      <c r="AM506" s="5" t="b">
        <f>AND(E506&gt;=zakresy_produkcyjne!E$2,E506&lt;=zakresy_produkcyjne!E$3)</f>
        <v>1</v>
      </c>
      <c r="AN506" s="5" t="b">
        <f>AND(F506&gt;=zakresy_produkcyjne!F$2,F506&lt;=zakresy_produkcyjne!F$3)</f>
        <v>1</v>
      </c>
      <c r="AO506" s="5" t="b">
        <f>AND(G506&gt;=zakresy_produkcyjne!G$2,G506&lt;=zakresy_produkcyjne!G$3)</f>
        <v>1</v>
      </c>
      <c r="AP506" s="5" t="b">
        <f>AND(H506&gt;=zakresy_produkcyjne!H$2,H506&lt;=zakresy_produkcyjne!H$3)</f>
        <v>1</v>
      </c>
      <c r="AQ506" s="5" t="b">
        <f>AND(P506&gt;=zakresy_produkcyjne!I$2,P506&lt;=zakresy_produkcyjne!I$3)</f>
        <v>0</v>
      </c>
      <c r="AR506" s="5" t="b">
        <f>AND(Q506&gt;=zakresy_produkcyjne!J$2,Q506&lt;=zakresy_produkcyjne!J$3)</f>
        <v>1</v>
      </c>
      <c r="AS506" s="5" t="b">
        <f>AND(R506&gt;=zakresy_produkcyjne!K$2,R506&lt;=zakresy_produkcyjne!K$3)</f>
        <v>1</v>
      </c>
      <c r="AT506" s="5" t="b">
        <f>AND(S506&gt;=zakresy_produkcyjne!L$2,S506&lt;=zakresy_produkcyjne!L$3)</f>
        <v>1</v>
      </c>
      <c r="AU506" s="5" t="b">
        <f t="shared" si="90"/>
        <v>0</v>
      </c>
      <c r="AV506" s="5" t="b">
        <f t="shared" si="91"/>
        <v>0</v>
      </c>
      <c r="AW506" s="5" t="b">
        <f t="shared" si="92"/>
        <v>0</v>
      </c>
      <c r="AX506" s="5">
        <f>AJ506*zakresy_produkcyjne!B$4+AK506*zakresy_produkcyjne!C$4+AL506*zakresy_produkcyjne!D$4+AM506*zakresy_produkcyjne!E$4+AN506*zakresy_produkcyjne!F$4+AO506*zakresy_produkcyjne!G$4+AP506*zakresy_produkcyjne!H$4+AQ506*zakresy_produkcyjne!I$4+AR506*zakresy_produkcyjne!J$4+AS506*zakresy_produkcyjne!K$4+AT506*zakresy_produkcyjne!L$4</f>
        <v>53</v>
      </c>
    </row>
    <row r="507" spans="1:69" ht="13.9" customHeight="1" x14ac:dyDescent="0.2">
      <c r="A507" s="186">
        <v>3.68</v>
      </c>
      <c r="B507" s="186">
        <v>2.2200000000000002</v>
      </c>
      <c r="C507" s="186">
        <f t="shared" si="93"/>
        <v>4.4286666666666665</v>
      </c>
      <c r="D507" s="186">
        <v>0.16</v>
      </c>
      <c r="E507" s="186">
        <v>4.8000000000000001E-2</v>
      </c>
      <c r="F507" s="186">
        <v>3.0000000000000001E-3</v>
      </c>
      <c r="G507" s="186">
        <v>0.03</v>
      </c>
      <c r="H507" s="186">
        <v>0.02</v>
      </c>
      <c r="I507" s="186">
        <v>1.0999999999999999E-2</v>
      </c>
      <c r="J507" s="186">
        <v>2.5999999999999999E-2</v>
      </c>
      <c r="K507" s="186">
        <v>0</v>
      </c>
      <c r="L507" s="186">
        <v>0.02</v>
      </c>
      <c r="M507" s="186">
        <v>0</v>
      </c>
      <c r="N507" s="186">
        <v>0</v>
      </c>
      <c r="O507" s="186">
        <v>0</v>
      </c>
      <c r="P507" s="186">
        <v>850</v>
      </c>
      <c r="Q507" s="186">
        <v>60</v>
      </c>
      <c r="R507" s="186">
        <v>400</v>
      </c>
      <c r="S507" s="186">
        <v>30</v>
      </c>
      <c r="T507" s="186">
        <v>588</v>
      </c>
      <c r="U507" s="186">
        <v>379</v>
      </c>
      <c r="V507" s="186">
        <v>5.5</v>
      </c>
      <c r="W507" s="186">
        <v>135</v>
      </c>
      <c r="X507" s="186"/>
      <c r="Y507" s="186"/>
      <c r="Z507" s="187">
        <v>63</v>
      </c>
      <c r="AA507" s="186">
        <v>46</v>
      </c>
      <c r="AB507" s="186"/>
      <c r="AC507" s="186"/>
      <c r="AD507" s="186"/>
      <c r="AE507" s="186"/>
      <c r="AF507" s="186"/>
      <c r="AG507" s="5" t="b">
        <f t="shared" si="89"/>
        <v>0</v>
      </c>
      <c r="AH507" s="5">
        <v>25</v>
      </c>
      <c r="AI507" s="5">
        <f t="shared" si="96"/>
        <v>1</v>
      </c>
      <c r="AJ507" s="5" t="b">
        <f>AND(A507&gt;=zakresy_produkcyjne!B$2,A507&lt;=zakresy_produkcyjne!B$3)</f>
        <v>0</v>
      </c>
      <c r="AK507" s="5" t="b">
        <f>AND(B507&gt;=zakresy_produkcyjne!C$2,B507&lt;=zakresy_produkcyjne!C$3)</f>
        <v>0</v>
      </c>
      <c r="AL507" s="5" t="b">
        <f>AND(D507&gt;=zakresy_produkcyjne!D$2,D507&lt;=zakresy_produkcyjne!D$3)</f>
        <v>1</v>
      </c>
      <c r="AM507" s="5" t="b">
        <f>AND(E507&gt;=zakresy_produkcyjne!E$2,E507&lt;=zakresy_produkcyjne!E$3)</f>
        <v>1</v>
      </c>
      <c r="AN507" s="5" t="b">
        <f>AND(F507&gt;=zakresy_produkcyjne!F$2,F507&lt;=zakresy_produkcyjne!F$3)</f>
        <v>1</v>
      </c>
      <c r="AO507" s="5" t="b">
        <f>AND(G507&gt;=zakresy_produkcyjne!G$2,G507&lt;=zakresy_produkcyjne!G$3)</f>
        <v>1</v>
      </c>
      <c r="AP507" s="5" t="b">
        <f>AND(H507&gt;=zakresy_produkcyjne!H$2,H507&lt;=zakresy_produkcyjne!H$3)</f>
        <v>1</v>
      </c>
      <c r="AQ507" s="5" t="b">
        <f>AND(P507&gt;=zakresy_produkcyjne!I$2,P507&lt;=zakresy_produkcyjne!I$3)</f>
        <v>0</v>
      </c>
      <c r="AR507" s="5" t="b">
        <f>AND(Q507&gt;=zakresy_produkcyjne!J$2,Q507&lt;=zakresy_produkcyjne!J$3)</f>
        <v>1</v>
      </c>
      <c r="AS507" s="5" t="b">
        <f>AND(R507&gt;=zakresy_produkcyjne!K$2,R507&lt;=zakresy_produkcyjne!K$3)</f>
        <v>1</v>
      </c>
      <c r="AT507" s="5" t="b">
        <f>AND(S507&gt;=zakresy_produkcyjne!L$2,S507&lt;=zakresy_produkcyjne!L$3)</f>
        <v>1</v>
      </c>
      <c r="AU507" s="5" t="b">
        <f t="shared" si="90"/>
        <v>0</v>
      </c>
      <c r="AV507" s="5" t="b">
        <f t="shared" si="91"/>
        <v>0</v>
      </c>
      <c r="AW507" s="5" t="b">
        <f t="shared" si="92"/>
        <v>0</v>
      </c>
      <c r="AX507" s="5">
        <f>AJ507*zakresy_produkcyjne!B$4+AK507*zakresy_produkcyjne!C$4+AL507*zakresy_produkcyjne!D$4+AM507*zakresy_produkcyjne!E$4+AN507*zakresy_produkcyjne!F$4+AO507*zakresy_produkcyjne!G$4+AP507*zakresy_produkcyjne!H$4+AQ507*zakresy_produkcyjne!I$4+AR507*zakresy_produkcyjne!J$4+AS507*zakresy_produkcyjne!K$4+AT507*zakresy_produkcyjne!L$4</f>
        <v>53</v>
      </c>
    </row>
    <row r="508" spans="1:69" ht="13.9" customHeight="1" x14ac:dyDescent="0.2">
      <c r="A508" s="186">
        <v>3.68</v>
      </c>
      <c r="B508" s="186">
        <v>2.2200000000000002</v>
      </c>
      <c r="C508" s="186">
        <f t="shared" si="93"/>
        <v>4.4286666666666665</v>
      </c>
      <c r="D508" s="186">
        <v>0.16</v>
      </c>
      <c r="E508" s="186">
        <v>4.8000000000000001E-2</v>
      </c>
      <c r="F508" s="186">
        <v>3.0000000000000001E-3</v>
      </c>
      <c r="G508" s="186">
        <v>0.03</v>
      </c>
      <c r="H508" s="186">
        <v>0.02</v>
      </c>
      <c r="I508" s="186">
        <v>1.0999999999999999E-2</v>
      </c>
      <c r="J508" s="186">
        <v>2.5999999999999999E-2</v>
      </c>
      <c r="K508" s="186">
        <v>0</v>
      </c>
      <c r="L508" s="186">
        <v>0.02</v>
      </c>
      <c r="M508" s="186">
        <v>0</v>
      </c>
      <c r="N508" s="186">
        <v>0</v>
      </c>
      <c r="O508" s="186">
        <v>0</v>
      </c>
      <c r="P508" s="186">
        <v>850</v>
      </c>
      <c r="Q508" s="186">
        <v>60</v>
      </c>
      <c r="R508" s="186">
        <v>400</v>
      </c>
      <c r="S508" s="186">
        <v>60</v>
      </c>
      <c r="T508" s="186">
        <v>766</v>
      </c>
      <c r="U508" s="186">
        <v>521</v>
      </c>
      <c r="V508" s="186">
        <v>5.8</v>
      </c>
      <c r="W508" s="186">
        <v>190</v>
      </c>
      <c r="X508" s="186"/>
      <c r="Y508" s="186"/>
      <c r="Z508" s="187">
        <v>63</v>
      </c>
      <c r="AA508" s="186">
        <v>56</v>
      </c>
      <c r="AB508" s="186"/>
      <c r="AC508" s="186"/>
      <c r="AD508" s="186"/>
      <c r="AE508" s="186"/>
      <c r="AF508" s="186"/>
      <c r="AG508" s="5" t="b">
        <f t="shared" si="89"/>
        <v>0</v>
      </c>
      <c r="AH508" s="5">
        <v>25</v>
      </c>
      <c r="AI508" s="5">
        <f t="shared" si="96"/>
        <v>1</v>
      </c>
      <c r="AJ508" s="5" t="b">
        <f>AND(A508&gt;=zakresy_produkcyjne!B$2,A508&lt;=zakresy_produkcyjne!B$3)</f>
        <v>0</v>
      </c>
      <c r="AK508" s="5" t="b">
        <f>AND(B508&gt;=zakresy_produkcyjne!C$2,B508&lt;=zakresy_produkcyjne!C$3)</f>
        <v>0</v>
      </c>
      <c r="AL508" s="5" t="b">
        <f>AND(D508&gt;=zakresy_produkcyjne!D$2,D508&lt;=zakresy_produkcyjne!D$3)</f>
        <v>1</v>
      </c>
      <c r="AM508" s="5" t="b">
        <f>AND(E508&gt;=zakresy_produkcyjne!E$2,E508&lt;=zakresy_produkcyjne!E$3)</f>
        <v>1</v>
      </c>
      <c r="AN508" s="5" t="b">
        <f>AND(F508&gt;=zakresy_produkcyjne!F$2,F508&lt;=zakresy_produkcyjne!F$3)</f>
        <v>1</v>
      </c>
      <c r="AO508" s="5" t="b">
        <f>AND(G508&gt;=zakresy_produkcyjne!G$2,G508&lt;=zakresy_produkcyjne!G$3)</f>
        <v>1</v>
      </c>
      <c r="AP508" s="5" t="b">
        <f>AND(H508&gt;=zakresy_produkcyjne!H$2,H508&lt;=zakresy_produkcyjne!H$3)</f>
        <v>1</v>
      </c>
      <c r="AQ508" s="5" t="b">
        <f>AND(P508&gt;=zakresy_produkcyjne!I$2,P508&lt;=zakresy_produkcyjne!I$3)</f>
        <v>0</v>
      </c>
      <c r="AR508" s="5" t="b">
        <f>AND(Q508&gt;=zakresy_produkcyjne!J$2,Q508&lt;=zakresy_produkcyjne!J$3)</f>
        <v>1</v>
      </c>
      <c r="AS508" s="5" t="b">
        <f>AND(R508&gt;=zakresy_produkcyjne!K$2,R508&lt;=zakresy_produkcyjne!K$3)</f>
        <v>1</v>
      </c>
      <c r="AT508" s="5" t="b">
        <f>AND(S508&gt;=zakresy_produkcyjne!L$2,S508&lt;=zakresy_produkcyjne!L$3)</f>
        <v>1</v>
      </c>
      <c r="AU508" s="5" t="b">
        <f t="shared" si="90"/>
        <v>0</v>
      </c>
      <c r="AV508" s="5" t="b">
        <f t="shared" si="91"/>
        <v>0</v>
      </c>
      <c r="AW508" s="5" t="b">
        <f t="shared" si="92"/>
        <v>0</v>
      </c>
      <c r="AX508" s="5">
        <f>AJ508*zakresy_produkcyjne!B$4+AK508*zakresy_produkcyjne!C$4+AL508*zakresy_produkcyjne!D$4+AM508*zakresy_produkcyjne!E$4+AN508*zakresy_produkcyjne!F$4+AO508*zakresy_produkcyjne!G$4+AP508*zakresy_produkcyjne!H$4+AQ508*zakresy_produkcyjne!I$4+AR508*zakresy_produkcyjne!J$4+AS508*zakresy_produkcyjne!K$4+AT508*zakresy_produkcyjne!L$4</f>
        <v>53</v>
      </c>
    </row>
    <row r="509" spans="1:69" ht="13.9" customHeight="1" x14ac:dyDescent="0.2">
      <c r="A509" s="186">
        <v>3.68</v>
      </c>
      <c r="B509" s="186">
        <v>2.2200000000000002</v>
      </c>
      <c r="C509" s="186">
        <f t="shared" si="93"/>
        <v>4.4286666666666665</v>
      </c>
      <c r="D509" s="186">
        <v>0.16</v>
      </c>
      <c r="E509" s="186">
        <v>4.8000000000000001E-2</v>
      </c>
      <c r="F509" s="186">
        <v>3.0000000000000001E-3</v>
      </c>
      <c r="G509" s="186">
        <v>0.03</v>
      </c>
      <c r="H509" s="186">
        <v>0.02</v>
      </c>
      <c r="I509" s="186">
        <v>1.0999999999999999E-2</v>
      </c>
      <c r="J509" s="186">
        <v>2.5999999999999999E-2</v>
      </c>
      <c r="K509" s="186">
        <v>0</v>
      </c>
      <c r="L509" s="186">
        <v>0.02</v>
      </c>
      <c r="M509" s="186">
        <v>0</v>
      </c>
      <c r="N509" s="186">
        <v>0</v>
      </c>
      <c r="O509" s="186">
        <v>0</v>
      </c>
      <c r="P509" s="186">
        <v>850</v>
      </c>
      <c r="Q509" s="186">
        <v>60</v>
      </c>
      <c r="R509" s="186">
        <v>400</v>
      </c>
      <c r="S509" s="186">
        <v>90</v>
      </c>
      <c r="T509" s="186">
        <v>742</v>
      </c>
      <c r="U509" s="186">
        <v>497</v>
      </c>
      <c r="V509" s="186">
        <v>5.6</v>
      </c>
      <c r="W509" s="186">
        <v>169</v>
      </c>
      <c r="X509" s="186"/>
      <c r="Y509" s="186"/>
      <c r="Z509" s="187">
        <v>63</v>
      </c>
      <c r="AA509" s="186">
        <v>53</v>
      </c>
      <c r="AB509" s="186"/>
      <c r="AC509" s="186"/>
      <c r="AD509" s="186"/>
      <c r="AE509" s="186"/>
      <c r="AF509" s="186"/>
      <c r="AG509" s="5" t="b">
        <f t="shared" si="89"/>
        <v>0</v>
      </c>
      <c r="AH509" s="5">
        <v>25</v>
      </c>
      <c r="AI509" s="5">
        <f t="shared" si="96"/>
        <v>1</v>
      </c>
      <c r="AJ509" s="5" t="b">
        <f>AND(A509&gt;=zakresy_produkcyjne!B$2,A509&lt;=zakresy_produkcyjne!B$3)</f>
        <v>0</v>
      </c>
      <c r="AK509" s="5" t="b">
        <f>AND(B509&gt;=zakresy_produkcyjne!C$2,B509&lt;=zakresy_produkcyjne!C$3)</f>
        <v>0</v>
      </c>
      <c r="AL509" s="5" t="b">
        <f>AND(D509&gt;=zakresy_produkcyjne!D$2,D509&lt;=zakresy_produkcyjne!D$3)</f>
        <v>1</v>
      </c>
      <c r="AM509" s="5" t="b">
        <f>AND(E509&gt;=zakresy_produkcyjne!E$2,E509&lt;=zakresy_produkcyjne!E$3)</f>
        <v>1</v>
      </c>
      <c r="AN509" s="5" t="b">
        <f>AND(F509&gt;=zakresy_produkcyjne!F$2,F509&lt;=zakresy_produkcyjne!F$3)</f>
        <v>1</v>
      </c>
      <c r="AO509" s="5" t="b">
        <f>AND(G509&gt;=zakresy_produkcyjne!G$2,G509&lt;=zakresy_produkcyjne!G$3)</f>
        <v>1</v>
      </c>
      <c r="AP509" s="5" t="b">
        <f>AND(H509&gt;=zakresy_produkcyjne!H$2,H509&lt;=zakresy_produkcyjne!H$3)</f>
        <v>1</v>
      </c>
      <c r="AQ509" s="5" t="b">
        <f>AND(P509&gt;=zakresy_produkcyjne!I$2,P509&lt;=zakresy_produkcyjne!I$3)</f>
        <v>0</v>
      </c>
      <c r="AR509" s="5" t="b">
        <f>AND(Q509&gt;=zakresy_produkcyjne!J$2,Q509&lt;=zakresy_produkcyjne!J$3)</f>
        <v>1</v>
      </c>
      <c r="AS509" s="5" t="b">
        <f>AND(R509&gt;=zakresy_produkcyjne!K$2,R509&lt;=zakresy_produkcyjne!K$3)</f>
        <v>1</v>
      </c>
      <c r="AT509" s="5" t="b">
        <f>AND(S509&gt;=zakresy_produkcyjne!L$2,S509&lt;=zakresy_produkcyjne!L$3)</f>
        <v>1</v>
      </c>
      <c r="AU509" s="5" t="b">
        <f t="shared" si="90"/>
        <v>0</v>
      </c>
      <c r="AV509" s="5" t="b">
        <f t="shared" si="91"/>
        <v>0</v>
      </c>
      <c r="AW509" s="5" t="b">
        <f t="shared" si="92"/>
        <v>0</v>
      </c>
      <c r="AX509" s="5">
        <f>AJ509*zakresy_produkcyjne!B$4+AK509*zakresy_produkcyjne!C$4+AL509*zakresy_produkcyjne!D$4+AM509*zakresy_produkcyjne!E$4+AN509*zakresy_produkcyjne!F$4+AO509*zakresy_produkcyjne!G$4+AP509*zakresy_produkcyjne!H$4+AQ509*zakresy_produkcyjne!I$4+AR509*zakresy_produkcyjne!J$4+AS509*zakresy_produkcyjne!K$4+AT509*zakresy_produkcyjne!L$4</f>
        <v>53</v>
      </c>
    </row>
    <row r="510" spans="1:69" ht="13.9" customHeight="1" x14ac:dyDescent="0.2">
      <c r="A510" s="186">
        <v>3.65</v>
      </c>
      <c r="B510" s="186">
        <v>2.2000000000000002</v>
      </c>
      <c r="C510" s="186">
        <f t="shared" si="93"/>
        <v>4.3906666666666663</v>
      </c>
      <c r="D510" s="186">
        <v>0.17</v>
      </c>
      <c r="E510" s="186">
        <v>5.0999999999999997E-2</v>
      </c>
      <c r="F510" s="186">
        <v>0.48</v>
      </c>
      <c r="G510" s="186">
        <v>0.03</v>
      </c>
      <c r="H510" s="186">
        <v>0.02</v>
      </c>
      <c r="I510" s="186">
        <v>8.9999999999999993E-3</v>
      </c>
      <c r="J510" s="186">
        <v>2.1999999999999999E-2</v>
      </c>
      <c r="K510" s="186">
        <v>0</v>
      </c>
      <c r="L510" s="186">
        <v>0.02</v>
      </c>
      <c r="M510" s="186">
        <v>0</v>
      </c>
      <c r="N510" s="186">
        <v>0</v>
      </c>
      <c r="O510" s="186">
        <v>0</v>
      </c>
      <c r="P510" s="186">
        <v>850</v>
      </c>
      <c r="Q510" s="186">
        <v>60</v>
      </c>
      <c r="R510" s="186">
        <v>250</v>
      </c>
      <c r="S510" s="186">
        <v>30</v>
      </c>
      <c r="T510" s="186">
        <v>965</v>
      </c>
      <c r="U510" s="186">
        <v>719</v>
      </c>
      <c r="V510" s="186">
        <v>1.7</v>
      </c>
      <c r="W510" s="186">
        <v>255</v>
      </c>
      <c r="X510" s="186"/>
      <c r="Y510" s="186"/>
      <c r="Z510" s="187">
        <v>63</v>
      </c>
      <c r="AA510" s="186">
        <v>63</v>
      </c>
      <c r="AB510" s="186"/>
      <c r="AC510" s="186"/>
      <c r="AD510" s="186"/>
      <c r="AE510" s="186"/>
      <c r="AF510" s="186"/>
      <c r="AG510" s="5" t="b">
        <f t="shared" si="89"/>
        <v>0</v>
      </c>
      <c r="AH510" s="5">
        <v>25</v>
      </c>
      <c r="AI510" s="5">
        <f t="shared" si="96"/>
        <v>1</v>
      </c>
      <c r="AJ510" s="5" t="b">
        <f>AND(A510&gt;=zakresy_produkcyjne!B$2,A510&lt;=zakresy_produkcyjne!B$3)</f>
        <v>0</v>
      </c>
      <c r="AK510" s="5" t="b">
        <f>AND(B510&gt;=zakresy_produkcyjne!C$2,B510&lt;=zakresy_produkcyjne!C$3)</f>
        <v>0</v>
      </c>
      <c r="AL510" s="5" t="b">
        <f>AND(D510&gt;=zakresy_produkcyjne!D$2,D510&lt;=zakresy_produkcyjne!D$3)</f>
        <v>1</v>
      </c>
      <c r="AM510" s="5" t="b">
        <f>AND(E510&gt;=zakresy_produkcyjne!E$2,E510&lt;=zakresy_produkcyjne!E$3)</f>
        <v>1</v>
      </c>
      <c r="AN510" s="5" t="b">
        <f>AND(F510&gt;=zakresy_produkcyjne!F$2,F510&lt;=zakresy_produkcyjne!F$3)</f>
        <v>1</v>
      </c>
      <c r="AO510" s="5" t="b">
        <f>AND(G510&gt;=zakresy_produkcyjne!G$2,G510&lt;=zakresy_produkcyjne!G$3)</f>
        <v>1</v>
      </c>
      <c r="AP510" s="5" t="b">
        <f>AND(H510&gt;=zakresy_produkcyjne!H$2,H510&lt;=zakresy_produkcyjne!H$3)</f>
        <v>1</v>
      </c>
      <c r="AQ510" s="5" t="b">
        <f>AND(P510&gt;=zakresy_produkcyjne!I$2,P510&lt;=zakresy_produkcyjne!I$3)</f>
        <v>0</v>
      </c>
      <c r="AR510" s="5" t="b">
        <f>AND(Q510&gt;=zakresy_produkcyjne!J$2,Q510&lt;=zakresy_produkcyjne!J$3)</f>
        <v>1</v>
      </c>
      <c r="AS510" s="5" t="b">
        <f>AND(R510&gt;=zakresy_produkcyjne!K$2,R510&lt;=zakresy_produkcyjne!K$3)</f>
        <v>0</v>
      </c>
      <c r="AT510" s="5" t="b">
        <f>AND(S510&gt;=zakresy_produkcyjne!L$2,S510&lt;=zakresy_produkcyjne!L$3)</f>
        <v>1</v>
      </c>
      <c r="AU510" s="5" t="b">
        <f t="shared" si="90"/>
        <v>0</v>
      </c>
      <c r="AV510" s="5" t="b">
        <f t="shared" si="91"/>
        <v>0</v>
      </c>
      <c r="AW510" s="5" t="b">
        <f t="shared" si="92"/>
        <v>0</v>
      </c>
      <c r="AX510" s="5">
        <f>AJ510*zakresy_produkcyjne!B$4+AK510*zakresy_produkcyjne!C$4+AL510*zakresy_produkcyjne!D$4+AM510*zakresy_produkcyjne!E$4+AN510*zakresy_produkcyjne!F$4+AO510*zakresy_produkcyjne!G$4+AP510*zakresy_produkcyjne!H$4+AQ510*zakresy_produkcyjne!I$4+AR510*zakresy_produkcyjne!J$4+AS510*zakresy_produkcyjne!K$4+AT510*zakresy_produkcyjne!L$4</f>
        <v>42</v>
      </c>
    </row>
    <row r="511" spans="1:69" ht="13.9" customHeight="1" x14ac:dyDescent="0.2">
      <c r="A511" s="186">
        <v>3.65</v>
      </c>
      <c r="B511" s="186">
        <v>2.2000000000000002</v>
      </c>
      <c r="C511" s="186">
        <f t="shared" si="93"/>
        <v>4.3906666666666663</v>
      </c>
      <c r="D511" s="186">
        <v>0.17</v>
      </c>
      <c r="E511" s="186">
        <v>5.0999999999999997E-2</v>
      </c>
      <c r="F511" s="186">
        <v>0.48</v>
      </c>
      <c r="G511" s="186">
        <v>0.03</v>
      </c>
      <c r="H511" s="186">
        <v>0.02</v>
      </c>
      <c r="I511" s="186">
        <v>8.9999999999999993E-3</v>
      </c>
      <c r="J511" s="186">
        <v>2.1999999999999999E-2</v>
      </c>
      <c r="K511" s="186">
        <v>0</v>
      </c>
      <c r="L511" s="186">
        <v>0.02</v>
      </c>
      <c r="M511" s="186">
        <v>0</v>
      </c>
      <c r="N511" s="186">
        <v>0</v>
      </c>
      <c r="O511" s="186">
        <v>0</v>
      </c>
      <c r="P511" s="186">
        <v>850</v>
      </c>
      <c r="Q511" s="186">
        <v>60</v>
      </c>
      <c r="R511" s="186">
        <v>250</v>
      </c>
      <c r="S511" s="186">
        <v>60</v>
      </c>
      <c r="T511" s="186">
        <v>1122</v>
      </c>
      <c r="U511" s="186">
        <v>884</v>
      </c>
      <c r="V511" s="186">
        <v>2.2999999999999998</v>
      </c>
      <c r="W511" s="186">
        <v>418.8</v>
      </c>
      <c r="X511" s="186"/>
      <c r="Y511" s="186"/>
      <c r="Z511" s="187">
        <v>63</v>
      </c>
      <c r="AA511" s="186">
        <v>73</v>
      </c>
      <c r="AB511" s="186"/>
      <c r="AC511" s="186"/>
      <c r="AD511" s="186"/>
      <c r="AE511" s="186"/>
      <c r="AF511" s="186"/>
      <c r="AG511" s="5" t="b">
        <f t="shared" si="89"/>
        <v>0</v>
      </c>
      <c r="AH511" s="5">
        <v>25</v>
      </c>
      <c r="AI511" s="5">
        <f t="shared" si="96"/>
        <v>1</v>
      </c>
      <c r="AJ511" s="5" t="b">
        <f>AND(A511&gt;=zakresy_produkcyjne!B$2,A511&lt;=zakresy_produkcyjne!B$3)</f>
        <v>0</v>
      </c>
      <c r="AK511" s="5" t="b">
        <f>AND(B511&gt;=zakresy_produkcyjne!C$2,B511&lt;=zakresy_produkcyjne!C$3)</f>
        <v>0</v>
      </c>
      <c r="AL511" s="5" t="b">
        <f>AND(D511&gt;=zakresy_produkcyjne!D$2,D511&lt;=zakresy_produkcyjne!D$3)</f>
        <v>1</v>
      </c>
      <c r="AM511" s="5" t="b">
        <f>AND(E511&gt;=zakresy_produkcyjne!E$2,E511&lt;=zakresy_produkcyjne!E$3)</f>
        <v>1</v>
      </c>
      <c r="AN511" s="5" t="b">
        <f>AND(F511&gt;=zakresy_produkcyjne!F$2,F511&lt;=zakresy_produkcyjne!F$3)</f>
        <v>1</v>
      </c>
      <c r="AO511" s="5" t="b">
        <f>AND(G511&gt;=zakresy_produkcyjne!G$2,G511&lt;=zakresy_produkcyjne!G$3)</f>
        <v>1</v>
      </c>
      <c r="AP511" s="5" t="b">
        <f>AND(H511&gt;=zakresy_produkcyjne!H$2,H511&lt;=zakresy_produkcyjne!H$3)</f>
        <v>1</v>
      </c>
      <c r="AQ511" s="5" t="b">
        <f>AND(P511&gt;=zakresy_produkcyjne!I$2,P511&lt;=zakresy_produkcyjne!I$3)</f>
        <v>0</v>
      </c>
      <c r="AR511" s="5" t="b">
        <f>AND(Q511&gt;=zakresy_produkcyjne!J$2,Q511&lt;=zakresy_produkcyjne!J$3)</f>
        <v>1</v>
      </c>
      <c r="AS511" s="5" t="b">
        <f>AND(R511&gt;=zakresy_produkcyjne!K$2,R511&lt;=zakresy_produkcyjne!K$3)</f>
        <v>0</v>
      </c>
      <c r="AT511" s="5" t="b">
        <f>AND(S511&gt;=zakresy_produkcyjne!L$2,S511&lt;=zakresy_produkcyjne!L$3)</f>
        <v>1</v>
      </c>
      <c r="AU511" s="5" t="b">
        <f t="shared" si="90"/>
        <v>0</v>
      </c>
      <c r="AV511" s="5" t="b">
        <f t="shared" si="91"/>
        <v>0</v>
      </c>
      <c r="AW511" s="5" t="b">
        <f t="shared" si="92"/>
        <v>0</v>
      </c>
      <c r="AX511" s="5">
        <f>AJ511*zakresy_produkcyjne!B$4+AK511*zakresy_produkcyjne!C$4+AL511*zakresy_produkcyjne!D$4+AM511*zakresy_produkcyjne!E$4+AN511*zakresy_produkcyjne!F$4+AO511*zakresy_produkcyjne!G$4+AP511*zakresy_produkcyjne!H$4+AQ511*zakresy_produkcyjne!I$4+AR511*zakresy_produkcyjne!J$4+AS511*zakresy_produkcyjne!K$4+AT511*zakresy_produkcyjne!L$4</f>
        <v>42</v>
      </c>
    </row>
    <row r="512" spans="1:69" ht="13.9" customHeight="1" x14ac:dyDescent="0.2">
      <c r="A512" s="186">
        <v>3.65</v>
      </c>
      <c r="B512" s="186">
        <v>2.2000000000000002</v>
      </c>
      <c r="C512" s="186">
        <f t="shared" si="93"/>
        <v>4.3906666666666663</v>
      </c>
      <c r="D512" s="186">
        <v>0.17</v>
      </c>
      <c r="E512" s="186">
        <v>5.0999999999999997E-2</v>
      </c>
      <c r="F512" s="186">
        <v>0.48</v>
      </c>
      <c r="G512" s="186">
        <v>0.03</v>
      </c>
      <c r="H512" s="186">
        <v>0.02</v>
      </c>
      <c r="I512" s="186">
        <v>8.9999999999999993E-3</v>
      </c>
      <c r="J512" s="186">
        <v>2.1999999999999999E-2</v>
      </c>
      <c r="K512" s="186">
        <v>0</v>
      </c>
      <c r="L512" s="186">
        <v>0.02</v>
      </c>
      <c r="M512" s="186">
        <v>0</v>
      </c>
      <c r="N512" s="186">
        <v>0</v>
      </c>
      <c r="O512" s="186">
        <v>0</v>
      </c>
      <c r="P512" s="186">
        <v>850</v>
      </c>
      <c r="Q512" s="186">
        <v>60</v>
      </c>
      <c r="R512" s="186">
        <v>250</v>
      </c>
      <c r="S512" s="186">
        <v>90</v>
      </c>
      <c r="T512" s="186">
        <v>1105</v>
      </c>
      <c r="U512" s="186">
        <v>851</v>
      </c>
      <c r="V512" s="186">
        <v>2.4</v>
      </c>
      <c r="W512" s="186">
        <v>382.5</v>
      </c>
      <c r="X512" s="186"/>
      <c r="Y512" s="186"/>
      <c r="Z512" s="187">
        <v>63</v>
      </c>
      <c r="AA512" s="186">
        <v>71</v>
      </c>
      <c r="AB512" s="186"/>
      <c r="AC512" s="186"/>
      <c r="AD512" s="186"/>
      <c r="AE512" s="186"/>
      <c r="AF512" s="186"/>
      <c r="AG512" s="5" t="b">
        <f t="shared" si="89"/>
        <v>0</v>
      </c>
      <c r="AH512" s="5">
        <v>25</v>
      </c>
      <c r="AI512" s="5">
        <f>IF(podejrzane!AG271&lt;=30,1,IF(podejrzane!AG271&lt;=60,2,IF(podejrzane!AG271&lt;=100,3,"bd")))</f>
        <v>1</v>
      </c>
      <c r="AJ512" s="5" t="b">
        <f>AND(A512&gt;=zakresy_produkcyjne!B$2,A512&lt;=zakresy_produkcyjne!B$3)</f>
        <v>0</v>
      </c>
      <c r="AK512" s="5" t="b">
        <f>AND(B512&gt;=zakresy_produkcyjne!C$2,B512&lt;=zakresy_produkcyjne!C$3)</f>
        <v>0</v>
      </c>
      <c r="AL512" s="5" t="b">
        <f>AND(D512&gt;=zakresy_produkcyjne!D$2,D512&lt;=zakresy_produkcyjne!D$3)</f>
        <v>1</v>
      </c>
      <c r="AM512" s="5" t="b">
        <f>AND(E512&gt;=zakresy_produkcyjne!E$2,E512&lt;=zakresy_produkcyjne!E$3)</f>
        <v>1</v>
      </c>
      <c r="AN512" s="5" t="b">
        <f>AND(F512&gt;=zakresy_produkcyjne!F$2,F512&lt;=zakresy_produkcyjne!F$3)</f>
        <v>1</v>
      </c>
      <c r="AO512" s="5" t="b">
        <f>AND(G512&gt;=zakresy_produkcyjne!G$2,G512&lt;=zakresy_produkcyjne!G$3)</f>
        <v>1</v>
      </c>
      <c r="AP512" s="5" t="b">
        <f>AND(H512&gt;=zakresy_produkcyjne!H$2,H512&lt;=zakresy_produkcyjne!H$3)</f>
        <v>1</v>
      </c>
      <c r="AQ512" s="5" t="b">
        <f>AND(P512&gt;=zakresy_produkcyjne!I$2,P512&lt;=zakresy_produkcyjne!I$3)</f>
        <v>0</v>
      </c>
      <c r="AR512" s="5" t="b">
        <f>AND(Q512&gt;=zakresy_produkcyjne!J$2,Q512&lt;=zakresy_produkcyjne!J$3)</f>
        <v>1</v>
      </c>
      <c r="AS512" s="5" t="b">
        <f>AND(R512&gt;=zakresy_produkcyjne!K$2,R512&lt;=zakresy_produkcyjne!K$3)</f>
        <v>0</v>
      </c>
      <c r="AT512" s="5" t="b">
        <f>AND(S512&gt;=zakresy_produkcyjne!L$2,S512&lt;=zakresy_produkcyjne!L$3)</f>
        <v>1</v>
      </c>
      <c r="AU512" s="5" t="b">
        <f t="shared" si="90"/>
        <v>0</v>
      </c>
      <c r="AV512" s="5" t="b">
        <f t="shared" si="91"/>
        <v>0</v>
      </c>
      <c r="AW512" s="5" t="b">
        <f t="shared" si="92"/>
        <v>0</v>
      </c>
      <c r="AX512" s="5">
        <f>AJ512*zakresy_produkcyjne!B$4+AK512*zakresy_produkcyjne!C$4+AL512*zakresy_produkcyjne!D$4+AM512*zakresy_produkcyjne!E$4+AN512*zakresy_produkcyjne!F$4+AO512*zakresy_produkcyjne!G$4+AP512*zakresy_produkcyjne!H$4+AQ512*zakresy_produkcyjne!I$4+AR512*zakresy_produkcyjne!J$4+AS512*zakresy_produkcyjne!K$4+AT512*zakresy_produkcyjne!L$4</f>
        <v>42</v>
      </c>
    </row>
    <row r="513" spans="1:57" ht="13.9" customHeight="1" x14ac:dyDescent="0.2">
      <c r="A513" s="186">
        <v>3.65</v>
      </c>
      <c r="B513" s="186">
        <v>2.2000000000000002</v>
      </c>
      <c r="C513" s="186">
        <f t="shared" si="93"/>
        <v>4.3906666666666663</v>
      </c>
      <c r="D513" s="186">
        <v>0.17</v>
      </c>
      <c r="E513" s="186">
        <v>5.0999999999999997E-2</v>
      </c>
      <c r="F513" s="186">
        <v>0.48</v>
      </c>
      <c r="G513" s="186">
        <v>0.03</v>
      </c>
      <c r="H513" s="186">
        <v>0.02</v>
      </c>
      <c r="I513" s="186">
        <v>8.9999999999999993E-3</v>
      </c>
      <c r="J513" s="186">
        <v>2.1999999999999999E-2</v>
      </c>
      <c r="K513" s="186">
        <v>0</v>
      </c>
      <c r="L513" s="186">
        <v>0.02</v>
      </c>
      <c r="M513" s="186">
        <v>0</v>
      </c>
      <c r="N513" s="186">
        <v>0</v>
      </c>
      <c r="O513" s="186">
        <v>0</v>
      </c>
      <c r="P513" s="186">
        <v>850</v>
      </c>
      <c r="Q513" s="186">
        <v>60</v>
      </c>
      <c r="R513" s="186">
        <v>300</v>
      </c>
      <c r="S513" s="186">
        <v>30</v>
      </c>
      <c r="T513" s="186">
        <v>815</v>
      </c>
      <c r="U513" s="186">
        <v>579</v>
      </c>
      <c r="V513" s="186">
        <v>3.4</v>
      </c>
      <c r="W513" s="186">
        <v>216</v>
      </c>
      <c r="X513" s="186"/>
      <c r="Y513" s="186"/>
      <c r="Z513" s="187">
        <v>63</v>
      </c>
      <c r="AA513" s="186">
        <v>59</v>
      </c>
      <c r="AB513" s="186"/>
      <c r="AC513" s="186"/>
      <c r="AD513" s="186"/>
      <c r="AE513" s="186"/>
      <c r="AF513" s="186"/>
      <c r="AG513" s="5" t="b">
        <f t="shared" si="89"/>
        <v>0</v>
      </c>
      <c r="AH513" s="5">
        <v>25</v>
      </c>
      <c r="AI513" s="5">
        <f>IF(podejrzane!AG272&lt;=30,1,IF(podejrzane!AG272&lt;=60,2,IF(podejrzane!AG272&lt;=100,3,"bd")))</f>
        <v>1</v>
      </c>
      <c r="AJ513" s="5" t="b">
        <f>AND(A513&gt;=zakresy_produkcyjne!B$2,A513&lt;=zakresy_produkcyjne!B$3)</f>
        <v>0</v>
      </c>
      <c r="AK513" s="5" t="b">
        <f>AND(B513&gt;=zakresy_produkcyjne!C$2,B513&lt;=zakresy_produkcyjne!C$3)</f>
        <v>0</v>
      </c>
      <c r="AL513" s="5" t="b">
        <f>AND(D513&gt;=zakresy_produkcyjne!D$2,D513&lt;=zakresy_produkcyjne!D$3)</f>
        <v>1</v>
      </c>
      <c r="AM513" s="5" t="b">
        <f>AND(E513&gt;=zakresy_produkcyjne!E$2,E513&lt;=zakresy_produkcyjne!E$3)</f>
        <v>1</v>
      </c>
      <c r="AN513" s="5" t="b">
        <f>AND(F513&gt;=zakresy_produkcyjne!F$2,F513&lt;=zakresy_produkcyjne!F$3)</f>
        <v>1</v>
      </c>
      <c r="AO513" s="5" t="b">
        <f>AND(G513&gt;=zakresy_produkcyjne!G$2,G513&lt;=zakresy_produkcyjne!G$3)</f>
        <v>1</v>
      </c>
      <c r="AP513" s="5" t="b">
        <f>AND(H513&gt;=zakresy_produkcyjne!H$2,H513&lt;=zakresy_produkcyjne!H$3)</f>
        <v>1</v>
      </c>
      <c r="AQ513" s="5" t="b">
        <f>AND(P513&gt;=zakresy_produkcyjne!I$2,P513&lt;=zakresy_produkcyjne!I$3)</f>
        <v>0</v>
      </c>
      <c r="AR513" s="5" t="b">
        <f>AND(Q513&gt;=zakresy_produkcyjne!J$2,Q513&lt;=zakresy_produkcyjne!J$3)</f>
        <v>1</v>
      </c>
      <c r="AS513" s="5" t="b">
        <f>AND(R513&gt;=zakresy_produkcyjne!K$2,R513&lt;=zakresy_produkcyjne!K$3)</f>
        <v>1</v>
      </c>
      <c r="AT513" s="5" t="b">
        <f>AND(S513&gt;=zakresy_produkcyjne!L$2,S513&lt;=zakresy_produkcyjne!L$3)</f>
        <v>1</v>
      </c>
      <c r="AU513" s="5" t="b">
        <f t="shared" si="90"/>
        <v>0</v>
      </c>
      <c r="AV513" s="5" t="b">
        <f t="shared" si="91"/>
        <v>0</v>
      </c>
      <c r="AW513" s="5" t="b">
        <f t="shared" si="92"/>
        <v>0</v>
      </c>
      <c r="AX513" s="5">
        <f>AJ513*zakresy_produkcyjne!B$4+AK513*zakresy_produkcyjne!C$4+AL513*zakresy_produkcyjne!D$4+AM513*zakresy_produkcyjne!E$4+AN513*zakresy_produkcyjne!F$4+AO513*zakresy_produkcyjne!G$4+AP513*zakresy_produkcyjne!H$4+AQ513*zakresy_produkcyjne!I$4+AR513*zakresy_produkcyjne!J$4+AS513*zakresy_produkcyjne!K$4+AT513*zakresy_produkcyjne!L$4</f>
        <v>53</v>
      </c>
    </row>
    <row r="514" spans="1:57" ht="13.9" customHeight="1" x14ac:dyDescent="0.2">
      <c r="A514" s="186">
        <v>3.65</v>
      </c>
      <c r="B514" s="186">
        <v>2.2000000000000002</v>
      </c>
      <c r="C514" s="186">
        <f t="shared" si="93"/>
        <v>4.3906666666666663</v>
      </c>
      <c r="D514" s="186">
        <v>0.17</v>
      </c>
      <c r="E514" s="186">
        <v>5.0999999999999997E-2</v>
      </c>
      <c r="F514" s="186">
        <v>0.48</v>
      </c>
      <c r="G514" s="186">
        <v>0.03</v>
      </c>
      <c r="H514" s="186">
        <v>0.02</v>
      </c>
      <c r="I514" s="186">
        <v>8.9999999999999993E-3</v>
      </c>
      <c r="J514" s="186">
        <v>2.1999999999999999E-2</v>
      </c>
      <c r="K514" s="186">
        <v>0</v>
      </c>
      <c r="L514" s="186">
        <v>0.02</v>
      </c>
      <c r="M514" s="186">
        <v>0</v>
      </c>
      <c r="N514" s="186">
        <v>0</v>
      </c>
      <c r="O514" s="186">
        <v>0</v>
      </c>
      <c r="P514" s="186">
        <v>850</v>
      </c>
      <c r="Q514" s="186">
        <v>60</v>
      </c>
      <c r="R514" s="186">
        <v>300</v>
      </c>
      <c r="S514" s="186">
        <v>60</v>
      </c>
      <c r="T514" s="186">
        <v>973</v>
      </c>
      <c r="U514" s="186">
        <v>732</v>
      </c>
      <c r="V514" s="186">
        <v>4.0999999999999996</v>
      </c>
      <c r="W514" s="186">
        <v>345.8</v>
      </c>
      <c r="X514" s="186"/>
      <c r="Y514" s="186"/>
      <c r="Z514" s="187">
        <v>63</v>
      </c>
      <c r="AA514" s="186">
        <v>69</v>
      </c>
      <c r="AB514" s="186"/>
      <c r="AC514" s="186"/>
      <c r="AD514" s="186"/>
      <c r="AE514" s="186"/>
      <c r="AF514" s="186"/>
      <c r="AG514" s="5" t="b">
        <f t="shared" si="89"/>
        <v>0</v>
      </c>
      <c r="AH514" s="5">
        <v>25</v>
      </c>
      <c r="AI514" s="5">
        <f>IF(podejrzane!AG273&lt;=30,1,IF(podejrzane!AG273&lt;=60,2,IF(podejrzane!AG273&lt;=100,3,"bd")))</f>
        <v>1</v>
      </c>
      <c r="AJ514" s="5" t="b">
        <f>AND(A514&gt;=zakresy_produkcyjne!B$2,A514&lt;=zakresy_produkcyjne!B$3)</f>
        <v>0</v>
      </c>
      <c r="AK514" s="5" t="b">
        <f>AND(B514&gt;=zakresy_produkcyjne!C$2,B514&lt;=zakresy_produkcyjne!C$3)</f>
        <v>0</v>
      </c>
      <c r="AL514" s="5" t="b">
        <f>AND(D514&gt;=zakresy_produkcyjne!D$2,D514&lt;=zakresy_produkcyjne!D$3)</f>
        <v>1</v>
      </c>
      <c r="AM514" s="5" t="b">
        <f>AND(E514&gt;=zakresy_produkcyjne!E$2,E514&lt;=zakresy_produkcyjne!E$3)</f>
        <v>1</v>
      </c>
      <c r="AN514" s="5" t="b">
        <f>AND(F514&gt;=zakresy_produkcyjne!F$2,F514&lt;=zakresy_produkcyjne!F$3)</f>
        <v>1</v>
      </c>
      <c r="AO514" s="5" t="b">
        <f>AND(G514&gt;=zakresy_produkcyjne!G$2,G514&lt;=zakresy_produkcyjne!G$3)</f>
        <v>1</v>
      </c>
      <c r="AP514" s="5" t="b">
        <f>AND(H514&gt;=zakresy_produkcyjne!H$2,H514&lt;=zakresy_produkcyjne!H$3)</f>
        <v>1</v>
      </c>
      <c r="AQ514" s="5" t="b">
        <f>AND(P514&gt;=zakresy_produkcyjne!I$2,P514&lt;=zakresy_produkcyjne!I$3)</f>
        <v>0</v>
      </c>
      <c r="AR514" s="5" t="b">
        <f>AND(Q514&gt;=zakresy_produkcyjne!J$2,Q514&lt;=zakresy_produkcyjne!J$3)</f>
        <v>1</v>
      </c>
      <c r="AS514" s="5" t="b">
        <f>AND(R514&gt;=zakresy_produkcyjne!K$2,R514&lt;=zakresy_produkcyjne!K$3)</f>
        <v>1</v>
      </c>
      <c r="AT514" s="5" t="b">
        <f>AND(S514&gt;=zakresy_produkcyjne!L$2,S514&lt;=zakresy_produkcyjne!L$3)</f>
        <v>1</v>
      </c>
      <c r="AU514" s="5" t="b">
        <f t="shared" si="90"/>
        <v>0</v>
      </c>
      <c r="AV514" s="5" t="b">
        <f t="shared" si="91"/>
        <v>0</v>
      </c>
      <c r="AW514" s="5" t="b">
        <f t="shared" si="92"/>
        <v>0</v>
      </c>
      <c r="AX514" s="5">
        <f>AJ514*zakresy_produkcyjne!B$4+AK514*zakresy_produkcyjne!C$4+AL514*zakresy_produkcyjne!D$4+AM514*zakresy_produkcyjne!E$4+AN514*zakresy_produkcyjne!F$4+AO514*zakresy_produkcyjne!G$4+AP514*zakresy_produkcyjne!H$4+AQ514*zakresy_produkcyjne!I$4+AR514*zakresy_produkcyjne!J$4+AS514*zakresy_produkcyjne!K$4+AT514*zakresy_produkcyjne!L$4</f>
        <v>53</v>
      </c>
    </row>
    <row r="515" spans="1:57" ht="13.9" customHeight="1" x14ac:dyDescent="0.2">
      <c r="A515" s="186">
        <v>3.65</v>
      </c>
      <c r="B515" s="186">
        <v>2.2000000000000002</v>
      </c>
      <c r="C515" s="186">
        <f t="shared" si="93"/>
        <v>4.3906666666666663</v>
      </c>
      <c r="D515" s="186">
        <v>0.17</v>
      </c>
      <c r="E515" s="186">
        <v>5.0999999999999997E-2</v>
      </c>
      <c r="F515" s="186">
        <v>0.48</v>
      </c>
      <c r="G515" s="186">
        <v>0.03</v>
      </c>
      <c r="H515" s="186">
        <v>0.02</v>
      </c>
      <c r="I515" s="186">
        <v>8.9999999999999993E-3</v>
      </c>
      <c r="J515" s="186">
        <v>2.1999999999999999E-2</v>
      </c>
      <c r="K515" s="186">
        <v>0</v>
      </c>
      <c r="L515" s="186">
        <v>0.02</v>
      </c>
      <c r="M515" s="186">
        <v>0</v>
      </c>
      <c r="N515" s="186">
        <v>0</v>
      </c>
      <c r="O515" s="186">
        <v>0</v>
      </c>
      <c r="P515" s="186">
        <v>850</v>
      </c>
      <c r="Q515" s="186">
        <v>60</v>
      </c>
      <c r="R515" s="186">
        <v>300</v>
      </c>
      <c r="S515" s="186">
        <v>90</v>
      </c>
      <c r="T515" s="186">
        <v>957</v>
      </c>
      <c r="U515" s="186">
        <v>684</v>
      </c>
      <c r="V515" s="186">
        <v>4.3</v>
      </c>
      <c r="W515" s="186"/>
      <c r="X515" s="186"/>
      <c r="Y515" s="186"/>
      <c r="Z515" s="187">
        <v>63</v>
      </c>
      <c r="AA515" s="186"/>
      <c r="AB515" s="186"/>
      <c r="AC515" s="186"/>
      <c r="AD515" s="186"/>
      <c r="AE515" s="186"/>
      <c r="AF515" s="186"/>
      <c r="AG515" s="5" t="b">
        <f t="shared" ref="AG515:AG578" si="97">NOT(OR(ISBLANK(T515),ISBLANK(U515),ISBLANK(V515),ISBLANK(W515),AND(ISBLANK(X515),ISBLANK(Y515))))</f>
        <v>0</v>
      </c>
      <c r="AH515" s="5">
        <v>25</v>
      </c>
      <c r="AI515" s="5">
        <f>IF(podejrzane!AG293&lt;=30,1,IF(podejrzane!AG293&lt;=60,2,IF(podejrzane!AG293&lt;=100,3,"bd")))</f>
        <v>1</v>
      </c>
      <c r="AJ515" s="5" t="b">
        <f>AND(A515&gt;=zakresy_produkcyjne!B$2,A515&lt;=zakresy_produkcyjne!B$3)</f>
        <v>0</v>
      </c>
      <c r="AK515" s="5" t="b">
        <f>AND(B515&gt;=zakresy_produkcyjne!C$2,B515&lt;=zakresy_produkcyjne!C$3)</f>
        <v>0</v>
      </c>
      <c r="AL515" s="5" t="b">
        <f>AND(D515&gt;=zakresy_produkcyjne!D$2,D515&lt;=zakresy_produkcyjne!D$3)</f>
        <v>1</v>
      </c>
      <c r="AM515" s="5" t="b">
        <f>AND(E515&gt;=zakresy_produkcyjne!E$2,E515&lt;=zakresy_produkcyjne!E$3)</f>
        <v>1</v>
      </c>
      <c r="AN515" s="5" t="b">
        <f>AND(F515&gt;=zakresy_produkcyjne!F$2,F515&lt;=zakresy_produkcyjne!F$3)</f>
        <v>1</v>
      </c>
      <c r="AO515" s="5" t="b">
        <f>AND(G515&gt;=zakresy_produkcyjne!G$2,G515&lt;=zakresy_produkcyjne!G$3)</f>
        <v>1</v>
      </c>
      <c r="AP515" s="5" t="b">
        <f>AND(H515&gt;=zakresy_produkcyjne!H$2,H515&lt;=zakresy_produkcyjne!H$3)</f>
        <v>1</v>
      </c>
      <c r="AQ515" s="5" t="b">
        <f>AND(P515&gt;=zakresy_produkcyjne!I$2,P515&lt;=zakresy_produkcyjne!I$3)</f>
        <v>0</v>
      </c>
      <c r="AR515" s="5" t="b">
        <f>AND(Q515&gt;=zakresy_produkcyjne!J$2,Q515&lt;=zakresy_produkcyjne!J$3)</f>
        <v>1</v>
      </c>
      <c r="AS515" s="5" t="b">
        <f>AND(R515&gt;=zakresy_produkcyjne!K$2,R515&lt;=zakresy_produkcyjne!K$3)</f>
        <v>1</v>
      </c>
      <c r="AT515" s="5" t="b">
        <f>AND(S515&gt;=zakresy_produkcyjne!L$2,S515&lt;=zakresy_produkcyjne!L$3)</f>
        <v>1</v>
      </c>
      <c r="AU515" s="5" t="b">
        <f t="shared" ref="AU515:AU578" si="98">AND(AJ515:AP515)</f>
        <v>0</v>
      </c>
      <c r="AV515" s="5" t="b">
        <f t="shared" ref="AV515:AV578" si="99">AND(AQ515:AT515)</f>
        <v>0</v>
      </c>
      <c r="AW515" s="5" t="b">
        <f t="shared" ref="AW515:AW578" si="100">AND(AU515:AV515)</f>
        <v>0</v>
      </c>
      <c r="AX515" s="5">
        <f>AJ515*zakresy_produkcyjne!B$4+AK515*zakresy_produkcyjne!C$4+AL515*zakresy_produkcyjne!D$4+AM515*zakresy_produkcyjne!E$4+AN515*zakresy_produkcyjne!F$4+AO515*zakresy_produkcyjne!G$4+AP515*zakresy_produkcyjne!H$4+AQ515*zakresy_produkcyjne!I$4+AR515*zakresy_produkcyjne!J$4+AS515*zakresy_produkcyjne!K$4+AT515*zakresy_produkcyjne!L$4</f>
        <v>53</v>
      </c>
    </row>
    <row r="516" spans="1:57" ht="13.9" customHeight="1" x14ac:dyDescent="0.2">
      <c r="A516" s="186">
        <v>3.65</v>
      </c>
      <c r="B516" s="186">
        <v>2.2000000000000002</v>
      </c>
      <c r="C516" s="186">
        <f t="shared" ref="C516:C579" si="101">A516+(1/3)*(B516+J516)</f>
        <v>4.3906666666666663</v>
      </c>
      <c r="D516" s="186">
        <v>0.17</v>
      </c>
      <c r="E516" s="186">
        <v>5.0999999999999997E-2</v>
      </c>
      <c r="F516" s="186">
        <v>0.48</v>
      </c>
      <c r="G516" s="186">
        <v>0.03</v>
      </c>
      <c r="H516" s="186">
        <v>0.02</v>
      </c>
      <c r="I516" s="186">
        <v>8.9999999999999993E-3</v>
      </c>
      <c r="J516" s="186">
        <v>2.1999999999999999E-2</v>
      </c>
      <c r="K516" s="186">
        <v>0</v>
      </c>
      <c r="L516" s="186">
        <v>0.02</v>
      </c>
      <c r="M516" s="186">
        <v>0</v>
      </c>
      <c r="N516" s="186">
        <v>0</v>
      </c>
      <c r="O516" s="186">
        <v>0</v>
      </c>
      <c r="P516" s="186">
        <v>850</v>
      </c>
      <c r="Q516" s="186">
        <v>60</v>
      </c>
      <c r="R516" s="186">
        <v>350</v>
      </c>
      <c r="S516" s="186">
        <v>30</v>
      </c>
      <c r="T516" s="186">
        <v>711</v>
      </c>
      <c r="U516" s="186">
        <v>502</v>
      </c>
      <c r="V516" s="186">
        <v>5.7</v>
      </c>
      <c r="W516" s="186">
        <v>190</v>
      </c>
      <c r="X516" s="186"/>
      <c r="Y516" s="186"/>
      <c r="Z516" s="187">
        <v>63</v>
      </c>
      <c r="AA516" s="186">
        <v>56</v>
      </c>
      <c r="AB516" s="186"/>
      <c r="AC516" s="186"/>
      <c r="AD516" s="186"/>
      <c r="AE516" s="186"/>
      <c r="AF516" s="186"/>
      <c r="AG516" s="5" t="b">
        <f t="shared" si="97"/>
        <v>0</v>
      </c>
      <c r="AH516" s="5">
        <v>25</v>
      </c>
      <c r="AI516" s="5">
        <f>IF(podejrzane!AG294&lt;=30,1,IF(podejrzane!AG294&lt;=60,2,IF(podejrzane!AG294&lt;=100,3,"bd")))</f>
        <v>1</v>
      </c>
      <c r="AJ516" s="5" t="b">
        <f>AND(A516&gt;=zakresy_produkcyjne!B$2,A516&lt;=zakresy_produkcyjne!B$3)</f>
        <v>0</v>
      </c>
      <c r="AK516" s="5" t="b">
        <f>AND(B516&gt;=zakresy_produkcyjne!C$2,B516&lt;=zakresy_produkcyjne!C$3)</f>
        <v>0</v>
      </c>
      <c r="AL516" s="5" t="b">
        <f>AND(D516&gt;=zakresy_produkcyjne!D$2,D516&lt;=zakresy_produkcyjne!D$3)</f>
        <v>1</v>
      </c>
      <c r="AM516" s="5" t="b">
        <f>AND(E516&gt;=zakresy_produkcyjne!E$2,E516&lt;=zakresy_produkcyjne!E$3)</f>
        <v>1</v>
      </c>
      <c r="AN516" s="5" t="b">
        <f>AND(F516&gt;=zakresy_produkcyjne!F$2,F516&lt;=zakresy_produkcyjne!F$3)</f>
        <v>1</v>
      </c>
      <c r="AO516" s="5" t="b">
        <f>AND(G516&gt;=zakresy_produkcyjne!G$2,G516&lt;=zakresy_produkcyjne!G$3)</f>
        <v>1</v>
      </c>
      <c r="AP516" s="5" t="b">
        <f>AND(H516&gt;=zakresy_produkcyjne!H$2,H516&lt;=zakresy_produkcyjne!H$3)</f>
        <v>1</v>
      </c>
      <c r="AQ516" s="5" t="b">
        <f>AND(P516&gt;=zakresy_produkcyjne!I$2,P516&lt;=zakresy_produkcyjne!I$3)</f>
        <v>0</v>
      </c>
      <c r="AR516" s="5" t="b">
        <f>AND(Q516&gt;=zakresy_produkcyjne!J$2,Q516&lt;=zakresy_produkcyjne!J$3)</f>
        <v>1</v>
      </c>
      <c r="AS516" s="5" t="b">
        <f>AND(R516&gt;=zakresy_produkcyjne!K$2,R516&lt;=zakresy_produkcyjne!K$3)</f>
        <v>1</v>
      </c>
      <c r="AT516" s="5" t="b">
        <f>AND(S516&gt;=zakresy_produkcyjne!L$2,S516&lt;=zakresy_produkcyjne!L$3)</f>
        <v>1</v>
      </c>
      <c r="AU516" s="5" t="b">
        <f t="shared" si="98"/>
        <v>0</v>
      </c>
      <c r="AV516" s="5" t="b">
        <f t="shared" si="99"/>
        <v>0</v>
      </c>
      <c r="AW516" s="5" t="b">
        <f t="shared" si="100"/>
        <v>0</v>
      </c>
      <c r="AX516" s="5">
        <f>AJ516*zakresy_produkcyjne!B$4+AK516*zakresy_produkcyjne!C$4+AL516*zakresy_produkcyjne!D$4+AM516*zakresy_produkcyjne!E$4+AN516*zakresy_produkcyjne!F$4+AO516*zakresy_produkcyjne!G$4+AP516*zakresy_produkcyjne!H$4+AQ516*zakresy_produkcyjne!I$4+AR516*zakresy_produkcyjne!J$4+AS516*zakresy_produkcyjne!K$4+AT516*zakresy_produkcyjne!L$4</f>
        <v>53</v>
      </c>
    </row>
    <row r="517" spans="1:57" ht="13.9" customHeight="1" x14ac:dyDescent="0.2">
      <c r="A517" s="186">
        <v>3.65</v>
      </c>
      <c r="B517" s="186">
        <v>2.2000000000000002</v>
      </c>
      <c r="C517" s="186">
        <f t="shared" si="101"/>
        <v>4.3906666666666663</v>
      </c>
      <c r="D517" s="186">
        <v>0.17</v>
      </c>
      <c r="E517" s="186">
        <v>5.0999999999999997E-2</v>
      </c>
      <c r="F517" s="186">
        <v>0.48</v>
      </c>
      <c r="G517" s="186">
        <v>0.03</v>
      </c>
      <c r="H517" s="186">
        <v>0.02</v>
      </c>
      <c r="I517" s="186">
        <v>8.9999999999999993E-3</v>
      </c>
      <c r="J517" s="186">
        <v>2.1999999999999999E-2</v>
      </c>
      <c r="K517" s="186">
        <v>0</v>
      </c>
      <c r="L517" s="186">
        <v>0.02</v>
      </c>
      <c r="M517" s="186">
        <v>0</v>
      </c>
      <c r="N517" s="186">
        <v>0</v>
      </c>
      <c r="O517" s="186">
        <v>0</v>
      </c>
      <c r="P517" s="186">
        <v>850</v>
      </c>
      <c r="Q517" s="186">
        <v>60</v>
      </c>
      <c r="R517" s="186">
        <v>350</v>
      </c>
      <c r="S517" s="186">
        <v>60</v>
      </c>
      <c r="T517" s="186">
        <v>869</v>
      </c>
      <c r="U517" s="186">
        <v>634</v>
      </c>
      <c r="V517" s="186">
        <v>6.4</v>
      </c>
      <c r="W517" s="186">
        <v>313.66666666666703</v>
      </c>
      <c r="X517" s="186"/>
      <c r="Y517" s="186"/>
      <c r="Z517" s="187">
        <v>63</v>
      </c>
      <c r="AA517" s="186">
        <v>67</v>
      </c>
      <c r="AB517" s="186"/>
      <c r="AC517" s="186"/>
      <c r="AD517" s="186"/>
      <c r="AE517" s="186"/>
      <c r="AF517" s="186"/>
      <c r="AG517" s="5" t="b">
        <f t="shared" si="97"/>
        <v>0</v>
      </c>
      <c r="AH517" s="5">
        <v>25</v>
      </c>
      <c r="AI517" s="5">
        <f t="shared" ref="AI517:AI524" si="102">IF(AH661&lt;=30,1,IF(AH661&lt;=60,2,IF(AH661&lt;=100,3,"bd")))</f>
        <v>1</v>
      </c>
      <c r="AJ517" s="5" t="b">
        <f>AND(A517&gt;=zakresy_produkcyjne!B$2,A517&lt;=zakresy_produkcyjne!B$3)</f>
        <v>0</v>
      </c>
      <c r="AK517" s="5" t="b">
        <f>AND(B517&gt;=zakresy_produkcyjne!C$2,B517&lt;=zakresy_produkcyjne!C$3)</f>
        <v>0</v>
      </c>
      <c r="AL517" s="5" t="b">
        <f>AND(D517&gt;=zakresy_produkcyjne!D$2,D517&lt;=zakresy_produkcyjne!D$3)</f>
        <v>1</v>
      </c>
      <c r="AM517" s="5" t="b">
        <f>AND(E517&gt;=zakresy_produkcyjne!E$2,E517&lt;=zakresy_produkcyjne!E$3)</f>
        <v>1</v>
      </c>
      <c r="AN517" s="5" t="b">
        <f>AND(F517&gt;=zakresy_produkcyjne!F$2,F517&lt;=zakresy_produkcyjne!F$3)</f>
        <v>1</v>
      </c>
      <c r="AO517" s="5" t="b">
        <f>AND(G517&gt;=zakresy_produkcyjne!G$2,G517&lt;=zakresy_produkcyjne!G$3)</f>
        <v>1</v>
      </c>
      <c r="AP517" s="5" t="b">
        <f>AND(H517&gt;=zakresy_produkcyjne!H$2,H517&lt;=zakresy_produkcyjne!H$3)</f>
        <v>1</v>
      </c>
      <c r="AQ517" s="5" t="b">
        <f>AND(P517&gt;=zakresy_produkcyjne!I$2,P517&lt;=zakresy_produkcyjne!I$3)</f>
        <v>0</v>
      </c>
      <c r="AR517" s="5" t="b">
        <f>AND(Q517&gt;=zakresy_produkcyjne!J$2,Q517&lt;=zakresy_produkcyjne!J$3)</f>
        <v>1</v>
      </c>
      <c r="AS517" s="5" t="b">
        <f>AND(R517&gt;=zakresy_produkcyjne!K$2,R517&lt;=zakresy_produkcyjne!K$3)</f>
        <v>1</v>
      </c>
      <c r="AT517" s="5" t="b">
        <f>AND(S517&gt;=zakresy_produkcyjne!L$2,S517&lt;=zakresy_produkcyjne!L$3)</f>
        <v>1</v>
      </c>
      <c r="AU517" s="5" t="b">
        <f t="shared" si="98"/>
        <v>0</v>
      </c>
      <c r="AV517" s="5" t="b">
        <f t="shared" si="99"/>
        <v>0</v>
      </c>
      <c r="AW517" s="5" t="b">
        <f t="shared" si="100"/>
        <v>0</v>
      </c>
      <c r="AX517" s="5">
        <f>AJ517*zakresy_produkcyjne!B$4+AK517*zakresy_produkcyjne!C$4+AL517*zakresy_produkcyjne!D$4+AM517*zakresy_produkcyjne!E$4+AN517*zakresy_produkcyjne!F$4+AO517*zakresy_produkcyjne!G$4+AP517*zakresy_produkcyjne!H$4+AQ517*zakresy_produkcyjne!I$4+AR517*zakresy_produkcyjne!J$4+AS517*zakresy_produkcyjne!K$4+AT517*zakresy_produkcyjne!L$4</f>
        <v>53</v>
      </c>
    </row>
    <row r="518" spans="1:57" ht="13.9" customHeight="1" x14ac:dyDescent="0.2">
      <c r="A518" s="186">
        <v>3.65</v>
      </c>
      <c r="B518" s="186">
        <v>2.2000000000000002</v>
      </c>
      <c r="C518" s="186">
        <f t="shared" si="101"/>
        <v>4.3906666666666663</v>
      </c>
      <c r="D518" s="186">
        <v>0.17</v>
      </c>
      <c r="E518" s="186">
        <v>5.0999999999999997E-2</v>
      </c>
      <c r="F518" s="186">
        <v>0.48</v>
      </c>
      <c r="G518" s="186">
        <v>0.03</v>
      </c>
      <c r="H518" s="186">
        <v>0.02</v>
      </c>
      <c r="I518" s="186">
        <v>8.9999999999999993E-3</v>
      </c>
      <c r="J518" s="186">
        <v>2.1999999999999999E-2</v>
      </c>
      <c r="K518" s="186">
        <v>0</v>
      </c>
      <c r="L518" s="186">
        <v>0.02</v>
      </c>
      <c r="M518" s="186">
        <v>0</v>
      </c>
      <c r="N518" s="186">
        <v>0</v>
      </c>
      <c r="O518" s="186">
        <v>0</v>
      </c>
      <c r="P518" s="186">
        <v>850</v>
      </c>
      <c r="Q518" s="186">
        <v>60</v>
      </c>
      <c r="R518" s="186">
        <v>350</v>
      </c>
      <c r="S518" s="186">
        <v>90</v>
      </c>
      <c r="T518" s="186">
        <v>855</v>
      </c>
      <c r="U518" s="186">
        <v>608</v>
      </c>
      <c r="V518" s="186">
        <v>6.5</v>
      </c>
      <c r="W518" s="186">
        <v>281.2</v>
      </c>
      <c r="X518" s="186"/>
      <c r="Y518" s="186"/>
      <c r="Z518" s="187">
        <v>63</v>
      </c>
      <c r="AA518" s="186">
        <v>65</v>
      </c>
      <c r="AB518" s="186"/>
      <c r="AC518" s="186"/>
      <c r="AD518" s="186"/>
      <c r="AE518" s="186"/>
      <c r="AF518" s="186"/>
      <c r="AG518" s="5" t="b">
        <f t="shared" si="97"/>
        <v>0</v>
      </c>
      <c r="AH518" s="5">
        <v>25</v>
      </c>
      <c r="AI518" s="5">
        <f t="shared" si="102"/>
        <v>1</v>
      </c>
      <c r="AJ518" s="5" t="b">
        <f>AND(A518&gt;=zakresy_produkcyjne!B$2,A518&lt;=zakresy_produkcyjne!B$3)</f>
        <v>0</v>
      </c>
      <c r="AK518" s="5" t="b">
        <f>AND(B518&gt;=zakresy_produkcyjne!C$2,B518&lt;=zakresy_produkcyjne!C$3)</f>
        <v>0</v>
      </c>
      <c r="AL518" s="5" t="b">
        <f>AND(D518&gt;=zakresy_produkcyjne!D$2,D518&lt;=zakresy_produkcyjne!D$3)</f>
        <v>1</v>
      </c>
      <c r="AM518" s="5" t="b">
        <f>AND(E518&gt;=zakresy_produkcyjne!E$2,E518&lt;=zakresy_produkcyjne!E$3)</f>
        <v>1</v>
      </c>
      <c r="AN518" s="5" t="b">
        <f>AND(F518&gt;=zakresy_produkcyjne!F$2,F518&lt;=zakresy_produkcyjne!F$3)</f>
        <v>1</v>
      </c>
      <c r="AO518" s="5" t="b">
        <f>AND(G518&gt;=zakresy_produkcyjne!G$2,G518&lt;=zakresy_produkcyjne!G$3)</f>
        <v>1</v>
      </c>
      <c r="AP518" s="5" t="b">
        <f>AND(H518&gt;=zakresy_produkcyjne!H$2,H518&lt;=zakresy_produkcyjne!H$3)</f>
        <v>1</v>
      </c>
      <c r="AQ518" s="5" t="b">
        <f>AND(P518&gt;=zakresy_produkcyjne!I$2,P518&lt;=zakresy_produkcyjne!I$3)</f>
        <v>0</v>
      </c>
      <c r="AR518" s="5" t="b">
        <f>AND(Q518&gt;=zakresy_produkcyjne!J$2,Q518&lt;=zakresy_produkcyjne!J$3)</f>
        <v>1</v>
      </c>
      <c r="AS518" s="5" t="b">
        <f>AND(R518&gt;=zakresy_produkcyjne!K$2,R518&lt;=zakresy_produkcyjne!K$3)</f>
        <v>1</v>
      </c>
      <c r="AT518" s="5" t="b">
        <f>AND(S518&gt;=zakresy_produkcyjne!L$2,S518&lt;=zakresy_produkcyjne!L$3)</f>
        <v>1</v>
      </c>
      <c r="AU518" s="5" t="b">
        <f t="shared" si="98"/>
        <v>0</v>
      </c>
      <c r="AV518" s="5" t="b">
        <f t="shared" si="99"/>
        <v>0</v>
      </c>
      <c r="AW518" s="5" t="b">
        <f t="shared" si="100"/>
        <v>0</v>
      </c>
      <c r="AX518" s="5">
        <f>AJ518*zakresy_produkcyjne!B$4+AK518*zakresy_produkcyjne!C$4+AL518*zakresy_produkcyjne!D$4+AM518*zakresy_produkcyjne!E$4+AN518*zakresy_produkcyjne!F$4+AO518*zakresy_produkcyjne!G$4+AP518*zakresy_produkcyjne!H$4+AQ518*zakresy_produkcyjne!I$4+AR518*zakresy_produkcyjne!J$4+AS518*zakresy_produkcyjne!K$4+AT518*zakresy_produkcyjne!L$4</f>
        <v>53</v>
      </c>
    </row>
    <row r="519" spans="1:57" ht="13.9" customHeight="1" x14ac:dyDescent="0.2">
      <c r="A519" s="186">
        <v>3.65</v>
      </c>
      <c r="B519" s="186">
        <v>2.2000000000000002</v>
      </c>
      <c r="C519" s="186">
        <f t="shared" si="101"/>
        <v>4.3906666666666663</v>
      </c>
      <c r="D519" s="186">
        <v>0.17</v>
      </c>
      <c r="E519" s="186">
        <v>5.0999999999999997E-2</v>
      </c>
      <c r="F519" s="186">
        <v>0.48</v>
      </c>
      <c r="G519" s="186">
        <v>0.03</v>
      </c>
      <c r="H519" s="186">
        <v>0.02</v>
      </c>
      <c r="I519" s="186">
        <v>8.9999999999999993E-3</v>
      </c>
      <c r="J519" s="186">
        <v>2.1999999999999999E-2</v>
      </c>
      <c r="K519" s="186">
        <v>0</v>
      </c>
      <c r="L519" s="186">
        <v>0.02</v>
      </c>
      <c r="M519" s="186">
        <v>0</v>
      </c>
      <c r="N519" s="186">
        <v>0</v>
      </c>
      <c r="O519" s="186">
        <v>0</v>
      </c>
      <c r="P519" s="186">
        <v>850</v>
      </c>
      <c r="Q519" s="186">
        <v>60</v>
      </c>
      <c r="R519" s="186">
        <v>400</v>
      </c>
      <c r="S519" s="186">
        <v>30</v>
      </c>
      <c r="T519" s="186">
        <v>656</v>
      </c>
      <c r="U519" s="186">
        <v>451</v>
      </c>
      <c r="V519" s="186">
        <v>5.2</v>
      </c>
      <c r="W519" s="186">
        <v>176</v>
      </c>
      <c r="X519" s="186"/>
      <c r="Y519" s="186"/>
      <c r="Z519" s="187">
        <v>63</v>
      </c>
      <c r="AA519" s="186">
        <v>54</v>
      </c>
      <c r="AB519" s="186"/>
      <c r="AC519" s="186"/>
      <c r="AD519" s="186"/>
      <c r="AE519" s="186"/>
      <c r="AF519" s="186"/>
      <c r="AG519" s="5" t="b">
        <f t="shared" si="97"/>
        <v>0</v>
      </c>
      <c r="AH519" s="5">
        <v>25</v>
      </c>
      <c r="AI519" s="5">
        <f t="shared" si="102"/>
        <v>1</v>
      </c>
      <c r="AJ519" s="5" t="b">
        <f>AND(A519&gt;=zakresy_produkcyjne!B$2,A519&lt;=zakresy_produkcyjne!B$3)</f>
        <v>0</v>
      </c>
      <c r="AK519" s="5" t="b">
        <f>AND(B519&gt;=zakresy_produkcyjne!C$2,B519&lt;=zakresy_produkcyjne!C$3)</f>
        <v>0</v>
      </c>
      <c r="AL519" s="5" t="b">
        <f>AND(D519&gt;=zakresy_produkcyjne!D$2,D519&lt;=zakresy_produkcyjne!D$3)</f>
        <v>1</v>
      </c>
      <c r="AM519" s="5" t="b">
        <f>AND(E519&gt;=zakresy_produkcyjne!E$2,E519&lt;=zakresy_produkcyjne!E$3)</f>
        <v>1</v>
      </c>
      <c r="AN519" s="5" t="b">
        <f>AND(F519&gt;=zakresy_produkcyjne!F$2,F519&lt;=zakresy_produkcyjne!F$3)</f>
        <v>1</v>
      </c>
      <c r="AO519" s="5" t="b">
        <f>AND(G519&gt;=zakresy_produkcyjne!G$2,G519&lt;=zakresy_produkcyjne!G$3)</f>
        <v>1</v>
      </c>
      <c r="AP519" s="5" t="b">
        <f>AND(H519&gt;=zakresy_produkcyjne!H$2,H519&lt;=zakresy_produkcyjne!H$3)</f>
        <v>1</v>
      </c>
      <c r="AQ519" s="5" t="b">
        <f>AND(P519&gt;=zakresy_produkcyjne!I$2,P519&lt;=zakresy_produkcyjne!I$3)</f>
        <v>0</v>
      </c>
      <c r="AR519" s="5" t="b">
        <f>AND(Q519&gt;=zakresy_produkcyjne!J$2,Q519&lt;=zakresy_produkcyjne!J$3)</f>
        <v>1</v>
      </c>
      <c r="AS519" s="5" t="b">
        <f>AND(R519&gt;=zakresy_produkcyjne!K$2,R519&lt;=zakresy_produkcyjne!K$3)</f>
        <v>1</v>
      </c>
      <c r="AT519" s="5" t="b">
        <f>AND(S519&gt;=zakresy_produkcyjne!L$2,S519&lt;=zakresy_produkcyjne!L$3)</f>
        <v>1</v>
      </c>
      <c r="AU519" s="5" t="b">
        <f t="shared" si="98"/>
        <v>0</v>
      </c>
      <c r="AV519" s="5" t="b">
        <f t="shared" si="99"/>
        <v>0</v>
      </c>
      <c r="AW519" s="5" t="b">
        <f t="shared" si="100"/>
        <v>0</v>
      </c>
      <c r="AX519" s="5">
        <f>AJ519*zakresy_produkcyjne!B$4+AK519*zakresy_produkcyjne!C$4+AL519*zakresy_produkcyjne!D$4+AM519*zakresy_produkcyjne!E$4+AN519*zakresy_produkcyjne!F$4+AO519*zakresy_produkcyjne!G$4+AP519*zakresy_produkcyjne!H$4+AQ519*zakresy_produkcyjne!I$4+AR519*zakresy_produkcyjne!J$4+AS519*zakresy_produkcyjne!K$4+AT519*zakresy_produkcyjne!L$4</f>
        <v>53</v>
      </c>
    </row>
    <row r="520" spans="1:57" ht="13.9" customHeight="1" x14ac:dyDescent="0.2">
      <c r="A520" s="186">
        <v>3.65</v>
      </c>
      <c r="B520" s="186">
        <v>2.2000000000000002</v>
      </c>
      <c r="C520" s="186">
        <f t="shared" si="101"/>
        <v>4.3906666666666663</v>
      </c>
      <c r="D520" s="186">
        <v>0.17</v>
      </c>
      <c r="E520" s="186">
        <v>5.0999999999999997E-2</v>
      </c>
      <c r="F520" s="186">
        <v>0.48</v>
      </c>
      <c r="G520" s="186">
        <v>0.03</v>
      </c>
      <c r="H520" s="186">
        <v>0.02</v>
      </c>
      <c r="I520" s="186">
        <v>8.9999999999999993E-3</v>
      </c>
      <c r="J520" s="186">
        <v>2.1999999999999999E-2</v>
      </c>
      <c r="K520" s="186">
        <v>0</v>
      </c>
      <c r="L520" s="186">
        <v>0.02</v>
      </c>
      <c r="M520" s="186">
        <v>0</v>
      </c>
      <c r="N520" s="186">
        <v>0</v>
      </c>
      <c r="O520" s="186">
        <v>0</v>
      </c>
      <c r="P520" s="186">
        <v>850</v>
      </c>
      <c r="Q520" s="186">
        <v>60</v>
      </c>
      <c r="R520" s="186">
        <v>400</v>
      </c>
      <c r="S520" s="186">
        <v>60</v>
      </c>
      <c r="T520" s="186">
        <v>815</v>
      </c>
      <c r="U520" s="186">
        <v>592</v>
      </c>
      <c r="V520" s="186">
        <v>5.6</v>
      </c>
      <c r="W520" s="186">
        <v>255</v>
      </c>
      <c r="X520" s="186"/>
      <c r="Y520" s="186"/>
      <c r="Z520" s="187">
        <v>63</v>
      </c>
      <c r="AA520" s="186">
        <v>63</v>
      </c>
      <c r="AB520" s="186"/>
      <c r="AC520" s="186"/>
      <c r="AD520" s="186"/>
      <c r="AE520" s="186"/>
      <c r="AF520" s="186"/>
      <c r="AG520" s="5" t="b">
        <f t="shared" si="97"/>
        <v>0</v>
      </c>
      <c r="AH520" s="5">
        <v>25</v>
      </c>
      <c r="AI520" s="5">
        <f t="shared" si="102"/>
        <v>1</v>
      </c>
      <c r="AJ520" s="5" t="b">
        <f>AND(A520&gt;=zakresy_produkcyjne!B$2,A520&lt;=zakresy_produkcyjne!B$3)</f>
        <v>0</v>
      </c>
      <c r="AK520" s="5" t="b">
        <f>AND(B520&gt;=zakresy_produkcyjne!C$2,B520&lt;=zakresy_produkcyjne!C$3)</f>
        <v>0</v>
      </c>
      <c r="AL520" s="5" t="b">
        <f>AND(D520&gt;=zakresy_produkcyjne!D$2,D520&lt;=zakresy_produkcyjne!D$3)</f>
        <v>1</v>
      </c>
      <c r="AM520" s="5" t="b">
        <f>AND(E520&gt;=zakresy_produkcyjne!E$2,E520&lt;=zakresy_produkcyjne!E$3)</f>
        <v>1</v>
      </c>
      <c r="AN520" s="5" t="b">
        <f>AND(F520&gt;=zakresy_produkcyjne!F$2,F520&lt;=zakresy_produkcyjne!F$3)</f>
        <v>1</v>
      </c>
      <c r="AO520" s="5" t="b">
        <f>AND(G520&gt;=zakresy_produkcyjne!G$2,G520&lt;=zakresy_produkcyjne!G$3)</f>
        <v>1</v>
      </c>
      <c r="AP520" s="5" t="b">
        <f>AND(H520&gt;=zakresy_produkcyjne!H$2,H520&lt;=zakresy_produkcyjne!H$3)</f>
        <v>1</v>
      </c>
      <c r="AQ520" s="5" t="b">
        <f>AND(P520&gt;=zakresy_produkcyjne!I$2,P520&lt;=zakresy_produkcyjne!I$3)</f>
        <v>0</v>
      </c>
      <c r="AR520" s="5" t="b">
        <f>AND(Q520&gt;=zakresy_produkcyjne!J$2,Q520&lt;=zakresy_produkcyjne!J$3)</f>
        <v>1</v>
      </c>
      <c r="AS520" s="5" t="b">
        <f>AND(R520&gt;=zakresy_produkcyjne!K$2,R520&lt;=zakresy_produkcyjne!K$3)</f>
        <v>1</v>
      </c>
      <c r="AT520" s="5" t="b">
        <f>AND(S520&gt;=zakresy_produkcyjne!L$2,S520&lt;=zakresy_produkcyjne!L$3)</f>
        <v>1</v>
      </c>
      <c r="AU520" s="5" t="b">
        <f t="shared" si="98"/>
        <v>0</v>
      </c>
      <c r="AV520" s="5" t="b">
        <f t="shared" si="99"/>
        <v>0</v>
      </c>
      <c r="AW520" s="5" t="b">
        <f t="shared" si="100"/>
        <v>0</v>
      </c>
      <c r="AX520" s="5">
        <f>AJ520*zakresy_produkcyjne!B$4+AK520*zakresy_produkcyjne!C$4+AL520*zakresy_produkcyjne!D$4+AM520*zakresy_produkcyjne!E$4+AN520*zakresy_produkcyjne!F$4+AO520*zakresy_produkcyjne!G$4+AP520*zakresy_produkcyjne!H$4+AQ520*zakresy_produkcyjne!I$4+AR520*zakresy_produkcyjne!J$4+AS520*zakresy_produkcyjne!K$4+AT520*zakresy_produkcyjne!L$4</f>
        <v>53</v>
      </c>
    </row>
    <row r="521" spans="1:57" ht="13.9" customHeight="1" x14ac:dyDescent="0.2">
      <c r="A521" s="186">
        <v>3.65</v>
      </c>
      <c r="B521" s="186">
        <v>2.2000000000000002</v>
      </c>
      <c r="C521" s="186">
        <f t="shared" si="101"/>
        <v>4.3906666666666663</v>
      </c>
      <c r="D521" s="186">
        <v>0.17</v>
      </c>
      <c r="E521" s="186">
        <v>5.0999999999999997E-2</v>
      </c>
      <c r="F521" s="186">
        <v>0.48</v>
      </c>
      <c r="G521" s="186">
        <v>0.03</v>
      </c>
      <c r="H521" s="186">
        <v>0.02</v>
      </c>
      <c r="I521" s="186">
        <v>8.9999999999999993E-3</v>
      </c>
      <c r="J521" s="186">
        <v>2.1999999999999999E-2</v>
      </c>
      <c r="K521" s="186">
        <v>0</v>
      </c>
      <c r="L521" s="186">
        <v>0.02</v>
      </c>
      <c r="M521" s="186">
        <v>0</v>
      </c>
      <c r="N521" s="186">
        <v>0</v>
      </c>
      <c r="O521" s="186">
        <v>0</v>
      </c>
      <c r="P521" s="186">
        <v>850</v>
      </c>
      <c r="Q521" s="186">
        <v>60</v>
      </c>
      <c r="R521" s="186">
        <v>400</v>
      </c>
      <c r="S521" s="186">
        <v>90</v>
      </c>
      <c r="T521" s="186">
        <v>792</v>
      </c>
      <c r="U521" s="186">
        <v>576</v>
      </c>
      <c r="V521" s="186">
        <v>5.5</v>
      </c>
      <c r="W521" s="186">
        <v>216</v>
      </c>
      <c r="X521" s="186"/>
      <c r="Y521" s="186"/>
      <c r="Z521" s="187">
        <v>63</v>
      </c>
      <c r="AA521" s="186">
        <v>60</v>
      </c>
      <c r="AB521" s="186"/>
      <c r="AC521" s="186"/>
      <c r="AD521" s="186"/>
      <c r="AE521" s="186"/>
      <c r="AF521" s="186"/>
      <c r="AG521" s="5" t="b">
        <f t="shared" si="97"/>
        <v>0</v>
      </c>
      <c r="AH521" s="5">
        <v>25</v>
      </c>
      <c r="AI521" s="5">
        <f t="shared" si="102"/>
        <v>1</v>
      </c>
      <c r="AJ521" s="5" t="b">
        <f>AND(A521&gt;=zakresy_produkcyjne!B$2,A521&lt;=zakresy_produkcyjne!B$3)</f>
        <v>0</v>
      </c>
      <c r="AK521" s="5" t="b">
        <f>AND(B521&gt;=zakresy_produkcyjne!C$2,B521&lt;=zakresy_produkcyjne!C$3)</f>
        <v>0</v>
      </c>
      <c r="AL521" s="5" t="b">
        <f>AND(D521&gt;=zakresy_produkcyjne!D$2,D521&lt;=zakresy_produkcyjne!D$3)</f>
        <v>1</v>
      </c>
      <c r="AM521" s="5" t="b">
        <f>AND(E521&gt;=zakresy_produkcyjne!E$2,E521&lt;=zakresy_produkcyjne!E$3)</f>
        <v>1</v>
      </c>
      <c r="AN521" s="5" t="b">
        <f>AND(F521&gt;=zakresy_produkcyjne!F$2,F521&lt;=zakresy_produkcyjne!F$3)</f>
        <v>1</v>
      </c>
      <c r="AO521" s="5" t="b">
        <f>AND(G521&gt;=zakresy_produkcyjne!G$2,G521&lt;=zakresy_produkcyjne!G$3)</f>
        <v>1</v>
      </c>
      <c r="AP521" s="5" t="b">
        <f>AND(H521&gt;=zakresy_produkcyjne!H$2,H521&lt;=zakresy_produkcyjne!H$3)</f>
        <v>1</v>
      </c>
      <c r="AQ521" s="5" t="b">
        <f>AND(P521&gt;=zakresy_produkcyjne!I$2,P521&lt;=zakresy_produkcyjne!I$3)</f>
        <v>0</v>
      </c>
      <c r="AR521" s="5" t="b">
        <f>AND(Q521&gt;=zakresy_produkcyjne!J$2,Q521&lt;=zakresy_produkcyjne!J$3)</f>
        <v>1</v>
      </c>
      <c r="AS521" s="5" t="b">
        <f>AND(R521&gt;=zakresy_produkcyjne!K$2,R521&lt;=zakresy_produkcyjne!K$3)</f>
        <v>1</v>
      </c>
      <c r="AT521" s="5" t="b">
        <f>AND(S521&gt;=zakresy_produkcyjne!L$2,S521&lt;=zakresy_produkcyjne!L$3)</f>
        <v>1</v>
      </c>
      <c r="AU521" s="5" t="b">
        <f t="shared" si="98"/>
        <v>0</v>
      </c>
      <c r="AV521" s="5" t="b">
        <f t="shared" si="99"/>
        <v>0</v>
      </c>
      <c r="AW521" s="5" t="b">
        <f t="shared" si="100"/>
        <v>0</v>
      </c>
      <c r="AX521" s="5">
        <f>AJ521*zakresy_produkcyjne!B$4+AK521*zakresy_produkcyjne!C$4+AL521*zakresy_produkcyjne!D$4+AM521*zakresy_produkcyjne!E$4+AN521*zakresy_produkcyjne!F$4+AO521*zakresy_produkcyjne!G$4+AP521*zakresy_produkcyjne!H$4+AQ521*zakresy_produkcyjne!I$4+AR521*zakresy_produkcyjne!J$4+AS521*zakresy_produkcyjne!K$4+AT521*zakresy_produkcyjne!L$4</f>
        <v>53</v>
      </c>
    </row>
    <row r="522" spans="1:57" ht="13.9" customHeight="1" x14ac:dyDescent="0.2">
      <c r="A522" s="118">
        <v>3.56</v>
      </c>
      <c r="B522" s="118">
        <v>2.35</v>
      </c>
      <c r="C522" s="118">
        <f t="shared" si="101"/>
        <v>4.3516666666666666</v>
      </c>
      <c r="D522" s="118">
        <v>0.23</v>
      </c>
      <c r="E522" s="118">
        <v>4.7E-2</v>
      </c>
      <c r="F522" s="118">
        <v>0.51</v>
      </c>
      <c r="G522" s="118">
        <v>0.48</v>
      </c>
      <c r="H522" s="118">
        <v>0</v>
      </c>
      <c r="I522" s="118">
        <v>7.0000000000000001E-3</v>
      </c>
      <c r="J522" s="118">
        <v>2.5000000000000001E-2</v>
      </c>
      <c r="K522" s="118">
        <v>0</v>
      </c>
      <c r="L522" s="118">
        <v>0</v>
      </c>
      <c r="M522" s="118">
        <v>0</v>
      </c>
      <c r="N522" s="118">
        <v>0</v>
      </c>
      <c r="O522" s="118">
        <v>0</v>
      </c>
      <c r="P522" s="118">
        <v>900</v>
      </c>
      <c r="Q522" s="118">
        <v>90</v>
      </c>
      <c r="R522" s="118">
        <v>300</v>
      </c>
      <c r="S522" s="118">
        <v>180</v>
      </c>
      <c r="T522" s="118">
        <v>1148</v>
      </c>
      <c r="U522" s="118">
        <v>1048</v>
      </c>
      <c r="V522" s="118">
        <v>2.75</v>
      </c>
      <c r="W522" s="118">
        <v>329.7</v>
      </c>
      <c r="X522" s="118">
        <v>95</v>
      </c>
      <c r="Y522" s="118"/>
      <c r="Z522" s="119">
        <v>64</v>
      </c>
      <c r="AA522" s="118"/>
      <c r="AB522" s="118">
        <v>35.299999999999997</v>
      </c>
      <c r="AC522" s="118"/>
      <c r="AD522" s="118"/>
      <c r="AE522" s="118"/>
      <c r="AF522" s="118"/>
      <c r="AG522" s="5" t="b">
        <f t="shared" si="97"/>
        <v>1</v>
      </c>
      <c r="AH522" s="5">
        <v>20</v>
      </c>
      <c r="AI522" s="5">
        <f t="shared" si="102"/>
        <v>1</v>
      </c>
      <c r="AJ522" s="5" t="b">
        <f>AND(A522&gt;=zakresy_produkcyjne!B$2,A522&lt;=zakresy_produkcyjne!B$3)</f>
        <v>1</v>
      </c>
      <c r="AK522" s="5" t="b">
        <f>AND(B522&gt;=zakresy_produkcyjne!C$2,B522&lt;=zakresy_produkcyjne!C$3)</f>
        <v>1</v>
      </c>
      <c r="AL522" s="5" t="b">
        <f>AND(D522&gt;=zakresy_produkcyjne!D$2,D522&lt;=zakresy_produkcyjne!D$3)</f>
        <v>1</v>
      </c>
      <c r="AM522" s="5" t="b">
        <f>AND(E522&gt;=zakresy_produkcyjne!E$2,E522&lt;=zakresy_produkcyjne!E$3)</f>
        <v>1</v>
      </c>
      <c r="AN522" s="5" t="b">
        <f>AND(F522&gt;=zakresy_produkcyjne!F$2,F522&lt;=zakresy_produkcyjne!F$3)</f>
        <v>1</v>
      </c>
      <c r="AO522" s="5" t="b">
        <f>AND(G522&gt;=zakresy_produkcyjne!G$2,G522&lt;=zakresy_produkcyjne!G$3)</f>
        <v>1</v>
      </c>
      <c r="AP522" s="5" t="b">
        <f>AND(H522&gt;=zakresy_produkcyjne!H$2,H522&lt;=zakresy_produkcyjne!H$3)</f>
        <v>1</v>
      </c>
      <c r="AQ522" s="5" t="b">
        <f>AND(P522&gt;=zakresy_produkcyjne!I$2,P522&lt;=zakresy_produkcyjne!I$3)</f>
        <v>1</v>
      </c>
      <c r="AR522" s="5" t="b">
        <f>AND(Q522&gt;=zakresy_produkcyjne!J$2,Q522&lt;=zakresy_produkcyjne!J$3)</f>
        <v>1</v>
      </c>
      <c r="AS522" s="5" t="b">
        <f>AND(R522&gt;=zakresy_produkcyjne!K$2,R522&lt;=zakresy_produkcyjne!K$3)</f>
        <v>1</v>
      </c>
      <c r="AT522" s="5" t="b">
        <f>AND(S522&gt;=zakresy_produkcyjne!L$2,S522&lt;=zakresy_produkcyjne!L$3)</f>
        <v>1</v>
      </c>
      <c r="AU522" s="5" t="b">
        <f t="shared" si="98"/>
        <v>1</v>
      </c>
      <c r="AV522" s="5" t="b">
        <f t="shared" si="99"/>
        <v>1</v>
      </c>
      <c r="AW522" s="5" t="b">
        <f t="shared" si="100"/>
        <v>1</v>
      </c>
      <c r="AX522" s="5">
        <f>AJ522*zakresy_produkcyjne!B$4+AK522*zakresy_produkcyjne!C$4+AL522*zakresy_produkcyjne!D$4+AM522*zakresy_produkcyjne!E$4+AN522*zakresy_produkcyjne!F$4+AO522*zakresy_produkcyjne!G$4+AP522*zakresy_produkcyjne!H$4+AQ522*zakresy_produkcyjne!I$4+AR522*zakresy_produkcyjne!J$4+AS522*zakresy_produkcyjne!K$4+AT522*zakresy_produkcyjne!L$4</f>
        <v>66</v>
      </c>
      <c r="AZ522" s="5">
        <v>836</v>
      </c>
      <c r="BA522" s="5">
        <v>445</v>
      </c>
      <c r="BB522" s="5">
        <v>7.9</v>
      </c>
      <c r="BD522" s="5">
        <v>29.3</v>
      </c>
      <c r="BE522" s="5">
        <v>73</v>
      </c>
    </row>
    <row r="523" spans="1:57" ht="13.9" customHeight="1" x14ac:dyDescent="0.2">
      <c r="A523" s="118">
        <v>3.6</v>
      </c>
      <c r="B523" s="118">
        <v>2.2599999999999998</v>
      </c>
      <c r="C523" s="118">
        <f t="shared" si="101"/>
        <v>4.3616666666666664</v>
      </c>
      <c r="D523" s="118">
        <v>0.24</v>
      </c>
      <c r="E523" s="118">
        <v>4.2999999999999997E-2</v>
      </c>
      <c r="F523" s="118">
        <v>0.48</v>
      </c>
      <c r="G523" s="118">
        <v>0.46</v>
      </c>
      <c r="H523" s="118">
        <v>0</v>
      </c>
      <c r="I523" s="118">
        <v>4.0000000000000001E-3</v>
      </c>
      <c r="J523" s="118">
        <v>2.5000000000000001E-2</v>
      </c>
      <c r="K523" s="118">
        <v>0</v>
      </c>
      <c r="L523" s="118">
        <v>0</v>
      </c>
      <c r="M523" s="118">
        <v>0</v>
      </c>
      <c r="N523" s="118">
        <v>0</v>
      </c>
      <c r="O523" s="118">
        <v>0</v>
      </c>
      <c r="P523" s="118">
        <v>900</v>
      </c>
      <c r="Q523" s="118">
        <v>90</v>
      </c>
      <c r="R523" s="118">
        <v>300</v>
      </c>
      <c r="S523" s="118">
        <v>180</v>
      </c>
      <c r="T523" s="118">
        <v>1152</v>
      </c>
      <c r="U523" s="118">
        <v>1051</v>
      </c>
      <c r="V523" s="118">
        <v>2.13</v>
      </c>
      <c r="W523" s="118">
        <v>355.7</v>
      </c>
      <c r="X523" s="118">
        <v>137</v>
      </c>
      <c r="Y523" s="118"/>
      <c r="Z523" s="119">
        <v>64</v>
      </c>
      <c r="AA523" s="118"/>
      <c r="AB523" s="118">
        <v>38.299999999999997</v>
      </c>
      <c r="AC523" s="118"/>
      <c r="AD523" s="118"/>
      <c r="AE523" s="118"/>
      <c r="AF523" s="118"/>
      <c r="AG523" s="5" t="b">
        <f t="shared" si="97"/>
        <v>1</v>
      </c>
      <c r="AH523" s="5">
        <v>20</v>
      </c>
      <c r="AI523" s="5">
        <f t="shared" si="102"/>
        <v>1</v>
      </c>
      <c r="AJ523" s="5" t="b">
        <f>AND(A523&gt;=zakresy_produkcyjne!B$2,A523&lt;=zakresy_produkcyjne!B$3)</f>
        <v>1</v>
      </c>
      <c r="AK523" s="5" t="b">
        <f>AND(B523&gt;=zakresy_produkcyjne!C$2,B523&lt;=zakresy_produkcyjne!C$3)</f>
        <v>0</v>
      </c>
      <c r="AL523" s="5" t="b">
        <f>AND(D523&gt;=zakresy_produkcyjne!D$2,D523&lt;=zakresy_produkcyjne!D$3)</f>
        <v>1</v>
      </c>
      <c r="AM523" s="5" t="b">
        <f>AND(E523&gt;=zakresy_produkcyjne!E$2,E523&lt;=zakresy_produkcyjne!E$3)</f>
        <v>1</v>
      </c>
      <c r="AN523" s="5" t="b">
        <f>AND(F523&gt;=zakresy_produkcyjne!F$2,F523&lt;=zakresy_produkcyjne!F$3)</f>
        <v>1</v>
      </c>
      <c r="AO523" s="5" t="b">
        <f>AND(G523&gt;=zakresy_produkcyjne!G$2,G523&lt;=zakresy_produkcyjne!G$3)</f>
        <v>1</v>
      </c>
      <c r="AP523" s="5" t="b">
        <f>AND(H523&gt;=zakresy_produkcyjne!H$2,H523&lt;=zakresy_produkcyjne!H$3)</f>
        <v>1</v>
      </c>
      <c r="AQ523" s="5" t="b">
        <f>AND(P523&gt;=zakresy_produkcyjne!I$2,P523&lt;=zakresy_produkcyjne!I$3)</f>
        <v>1</v>
      </c>
      <c r="AR523" s="5" t="b">
        <f>AND(Q523&gt;=zakresy_produkcyjne!J$2,Q523&lt;=zakresy_produkcyjne!J$3)</f>
        <v>1</v>
      </c>
      <c r="AS523" s="5" t="b">
        <f>AND(R523&gt;=zakresy_produkcyjne!K$2,R523&lt;=zakresy_produkcyjne!K$3)</f>
        <v>1</v>
      </c>
      <c r="AT523" s="5" t="b">
        <f>AND(S523&gt;=zakresy_produkcyjne!L$2,S523&lt;=zakresy_produkcyjne!L$3)</f>
        <v>1</v>
      </c>
      <c r="AU523" s="5" t="b">
        <f t="shared" si="98"/>
        <v>0</v>
      </c>
      <c r="AV523" s="5" t="b">
        <f t="shared" si="99"/>
        <v>1</v>
      </c>
      <c r="AW523" s="5" t="b">
        <f t="shared" si="100"/>
        <v>0</v>
      </c>
      <c r="AX523" s="5">
        <f>AJ523*zakresy_produkcyjne!B$4+AK523*zakresy_produkcyjne!C$4+AL523*zakresy_produkcyjne!D$4+AM523*zakresy_produkcyjne!E$4+AN523*zakresy_produkcyjne!F$4+AO523*zakresy_produkcyjne!G$4+AP523*zakresy_produkcyjne!H$4+AQ523*zakresy_produkcyjne!I$4+AR523*zakresy_produkcyjne!J$4+AS523*zakresy_produkcyjne!K$4+AT523*zakresy_produkcyjne!L$4</f>
        <v>63</v>
      </c>
      <c r="AZ523" s="5">
        <v>890</v>
      </c>
      <c r="BA523" s="5">
        <v>467</v>
      </c>
      <c r="BB523" s="5">
        <v>6.55</v>
      </c>
      <c r="BD523" s="5">
        <v>24.3</v>
      </c>
      <c r="BE523" s="5">
        <v>60</v>
      </c>
    </row>
    <row r="524" spans="1:57" ht="13.9" customHeight="1" x14ac:dyDescent="0.2">
      <c r="A524" s="118">
        <v>3.57</v>
      </c>
      <c r="B524" s="118">
        <v>2.5099999999999998</v>
      </c>
      <c r="C524" s="118">
        <f t="shared" si="101"/>
        <v>4.4169999999999998</v>
      </c>
      <c r="D524" s="118">
        <v>0.2</v>
      </c>
      <c r="E524" s="118">
        <v>4.2000000000000003E-2</v>
      </c>
      <c r="F524" s="118">
        <v>0.64</v>
      </c>
      <c r="G524" s="118">
        <v>0</v>
      </c>
      <c r="H524" s="118">
        <v>0</v>
      </c>
      <c r="I524" s="118">
        <v>1.2E-2</v>
      </c>
      <c r="J524" s="118">
        <v>3.1E-2</v>
      </c>
      <c r="K524" s="118">
        <v>0</v>
      </c>
      <c r="L524" s="118">
        <v>0</v>
      </c>
      <c r="M524" s="118">
        <v>0</v>
      </c>
      <c r="N524" s="118">
        <v>0</v>
      </c>
      <c r="O524" s="118">
        <v>0</v>
      </c>
      <c r="P524" s="118">
        <v>900</v>
      </c>
      <c r="Q524" s="118">
        <v>90</v>
      </c>
      <c r="R524" s="118">
        <v>300</v>
      </c>
      <c r="S524" s="118">
        <v>180</v>
      </c>
      <c r="T524" s="118">
        <v>1151</v>
      </c>
      <c r="U524" s="118">
        <v>1050</v>
      </c>
      <c r="V524" s="118">
        <v>3.33</v>
      </c>
      <c r="W524" s="118">
        <v>319</v>
      </c>
      <c r="X524" s="118">
        <v>100.6</v>
      </c>
      <c r="Y524" s="118"/>
      <c r="Z524" s="119">
        <v>64</v>
      </c>
      <c r="AA524" s="118"/>
      <c r="AB524" s="118">
        <v>34</v>
      </c>
      <c r="AC524" s="118"/>
      <c r="AD524" s="118"/>
      <c r="AE524" s="118"/>
      <c r="AF524" s="118"/>
      <c r="AG524" s="5" t="b">
        <f t="shared" si="97"/>
        <v>1</v>
      </c>
      <c r="AH524" s="5">
        <v>20</v>
      </c>
      <c r="AI524" s="5">
        <f t="shared" si="102"/>
        <v>1</v>
      </c>
      <c r="AJ524" s="5" t="b">
        <f>AND(A524&gt;=zakresy_produkcyjne!B$2,A524&lt;=zakresy_produkcyjne!B$3)</f>
        <v>1</v>
      </c>
      <c r="AK524" s="5" t="b">
        <f>AND(B524&gt;=zakresy_produkcyjne!C$2,B524&lt;=zakresy_produkcyjne!C$3)</f>
        <v>1</v>
      </c>
      <c r="AL524" s="5" t="b">
        <f>AND(D524&gt;=zakresy_produkcyjne!D$2,D524&lt;=zakresy_produkcyjne!D$3)</f>
        <v>1</v>
      </c>
      <c r="AM524" s="5" t="b">
        <f>AND(E524&gt;=zakresy_produkcyjne!E$2,E524&lt;=zakresy_produkcyjne!E$3)</f>
        <v>1</v>
      </c>
      <c r="AN524" s="5" t="b">
        <f>AND(F524&gt;=zakresy_produkcyjne!F$2,F524&lt;=zakresy_produkcyjne!F$3)</f>
        <v>1</v>
      </c>
      <c r="AO524" s="5" t="b">
        <f>AND(G524&gt;=zakresy_produkcyjne!G$2,G524&lt;=zakresy_produkcyjne!G$3)</f>
        <v>1</v>
      </c>
      <c r="AP524" s="5" t="b">
        <f>AND(H524&gt;=zakresy_produkcyjne!H$2,H524&lt;=zakresy_produkcyjne!H$3)</f>
        <v>1</v>
      </c>
      <c r="AQ524" s="5" t="b">
        <f>AND(P524&gt;=zakresy_produkcyjne!I$2,P524&lt;=zakresy_produkcyjne!I$3)</f>
        <v>1</v>
      </c>
      <c r="AR524" s="5" t="b">
        <f>AND(Q524&gt;=zakresy_produkcyjne!J$2,Q524&lt;=zakresy_produkcyjne!J$3)</f>
        <v>1</v>
      </c>
      <c r="AS524" s="5" t="b">
        <f>AND(R524&gt;=zakresy_produkcyjne!K$2,R524&lt;=zakresy_produkcyjne!K$3)</f>
        <v>1</v>
      </c>
      <c r="AT524" s="5" t="b">
        <f>AND(S524&gt;=zakresy_produkcyjne!L$2,S524&lt;=zakresy_produkcyjne!L$3)</f>
        <v>1</v>
      </c>
      <c r="AU524" s="5" t="b">
        <f t="shared" si="98"/>
        <v>1</v>
      </c>
      <c r="AV524" s="5" t="b">
        <f t="shared" si="99"/>
        <v>1</v>
      </c>
      <c r="AW524" s="5" t="b">
        <f t="shared" si="100"/>
        <v>1</v>
      </c>
      <c r="AX524" s="5">
        <f>AJ524*zakresy_produkcyjne!B$4+AK524*zakresy_produkcyjne!C$4+AL524*zakresy_produkcyjne!D$4+AM524*zakresy_produkcyjne!E$4+AN524*zakresy_produkcyjne!F$4+AO524*zakresy_produkcyjne!G$4+AP524*zakresy_produkcyjne!H$4+AQ524*zakresy_produkcyjne!I$4+AR524*zakresy_produkcyjne!J$4+AS524*zakresy_produkcyjne!K$4+AT524*zakresy_produkcyjne!L$4</f>
        <v>66</v>
      </c>
      <c r="AZ524" s="5">
        <v>733</v>
      </c>
      <c r="BA524" s="5">
        <v>433</v>
      </c>
      <c r="BB524" s="5">
        <v>7.3</v>
      </c>
      <c r="BD524" s="5">
        <v>31</v>
      </c>
      <c r="BE524" s="5">
        <v>71</v>
      </c>
    </row>
    <row r="525" spans="1:57" ht="13.9" customHeight="1" x14ac:dyDescent="0.2">
      <c r="A525" s="118">
        <v>3.51</v>
      </c>
      <c r="B525" s="118">
        <v>2.2999999999999998</v>
      </c>
      <c r="C525" s="118">
        <f t="shared" si="101"/>
        <v>4.2833333333333332</v>
      </c>
      <c r="D525" s="118">
        <v>0.23</v>
      </c>
      <c r="E525" s="118">
        <v>0.04</v>
      </c>
      <c r="F525" s="118">
        <v>0.62</v>
      </c>
      <c r="G525" s="118">
        <v>0</v>
      </c>
      <c r="H525" s="118">
        <v>0</v>
      </c>
      <c r="I525" s="118">
        <v>8.0000000000000002E-3</v>
      </c>
      <c r="J525" s="118">
        <v>0.02</v>
      </c>
      <c r="K525" s="118">
        <v>0</v>
      </c>
      <c r="L525" s="118">
        <v>0</v>
      </c>
      <c r="M525" s="118">
        <v>0</v>
      </c>
      <c r="N525" s="118">
        <v>0</v>
      </c>
      <c r="O525" s="118">
        <v>0</v>
      </c>
      <c r="P525" s="118">
        <v>900</v>
      </c>
      <c r="Q525" s="118">
        <v>90</v>
      </c>
      <c r="R525" s="118">
        <v>300</v>
      </c>
      <c r="S525" s="118">
        <v>180</v>
      </c>
      <c r="T525" s="118">
        <v>1188.5</v>
      </c>
      <c r="U525" s="118">
        <v>1092</v>
      </c>
      <c r="V525" s="118">
        <v>2.4</v>
      </c>
      <c r="W525" s="118">
        <v>327.9</v>
      </c>
      <c r="X525" s="118">
        <v>102</v>
      </c>
      <c r="Y525" s="118"/>
      <c r="Z525" s="119">
        <v>64</v>
      </c>
      <c r="AA525" s="118"/>
      <c r="AB525" s="118">
        <v>35.1</v>
      </c>
      <c r="AC525" s="118"/>
      <c r="AD525" s="118"/>
      <c r="AE525" s="118"/>
      <c r="AF525" s="118"/>
      <c r="AG525" s="5" t="b">
        <f t="shared" si="97"/>
        <v>1</v>
      </c>
      <c r="AH525" s="5">
        <v>20</v>
      </c>
      <c r="AI525" s="5">
        <f>IF(podejrzane!AG267&lt;=30,1,IF(podejrzane!AG267&lt;=60,2,IF(podejrzane!AG267&lt;=100,3,"bd")))</f>
        <v>1</v>
      </c>
      <c r="AJ525" s="5" t="b">
        <f>AND(A525&gt;=zakresy_produkcyjne!B$2,A525&lt;=zakresy_produkcyjne!B$3)</f>
        <v>1</v>
      </c>
      <c r="AK525" s="5" t="b">
        <f>AND(B525&gt;=zakresy_produkcyjne!C$2,B525&lt;=zakresy_produkcyjne!C$3)</f>
        <v>1</v>
      </c>
      <c r="AL525" s="5" t="b">
        <f>AND(D525&gt;=zakresy_produkcyjne!D$2,D525&lt;=zakresy_produkcyjne!D$3)</f>
        <v>1</v>
      </c>
      <c r="AM525" s="5" t="b">
        <f>AND(E525&gt;=zakresy_produkcyjne!E$2,E525&lt;=zakresy_produkcyjne!E$3)</f>
        <v>1</v>
      </c>
      <c r="AN525" s="5" t="b">
        <f>AND(F525&gt;=zakresy_produkcyjne!F$2,F525&lt;=zakresy_produkcyjne!F$3)</f>
        <v>1</v>
      </c>
      <c r="AO525" s="5" t="b">
        <f>AND(G525&gt;=zakresy_produkcyjne!G$2,G525&lt;=zakresy_produkcyjne!G$3)</f>
        <v>1</v>
      </c>
      <c r="AP525" s="5" t="b">
        <f>AND(H525&gt;=zakresy_produkcyjne!H$2,H525&lt;=zakresy_produkcyjne!H$3)</f>
        <v>1</v>
      </c>
      <c r="AQ525" s="5" t="b">
        <f>AND(P525&gt;=zakresy_produkcyjne!I$2,P525&lt;=zakresy_produkcyjne!I$3)</f>
        <v>1</v>
      </c>
      <c r="AR525" s="5" t="b">
        <f>AND(Q525&gt;=zakresy_produkcyjne!J$2,Q525&lt;=zakresy_produkcyjne!J$3)</f>
        <v>1</v>
      </c>
      <c r="AS525" s="5" t="b">
        <f>AND(R525&gt;=zakresy_produkcyjne!K$2,R525&lt;=zakresy_produkcyjne!K$3)</f>
        <v>1</v>
      </c>
      <c r="AT525" s="5" t="b">
        <f>AND(S525&gt;=zakresy_produkcyjne!L$2,S525&lt;=zakresy_produkcyjne!L$3)</f>
        <v>1</v>
      </c>
      <c r="AU525" s="5" t="b">
        <f t="shared" si="98"/>
        <v>1</v>
      </c>
      <c r="AV525" s="5" t="b">
        <f t="shared" si="99"/>
        <v>1</v>
      </c>
      <c r="AW525" s="5" t="b">
        <f t="shared" si="100"/>
        <v>1</v>
      </c>
      <c r="AX525" s="5">
        <f>AJ525*zakresy_produkcyjne!B$4+AK525*zakresy_produkcyjne!C$4+AL525*zakresy_produkcyjne!D$4+AM525*zakresy_produkcyjne!E$4+AN525*zakresy_produkcyjne!F$4+AO525*zakresy_produkcyjne!G$4+AP525*zakresy_produkcyjne!H$4+AQ525*zakresy_produkcyjne!I$4+AR525*zakresy_produkcyjne!J$4+AS525*zakresy_produkcyjne!K$4+AT525*zakresy_produkcyjne!L$4</f>
        <v>66</v>
      </c>
      <c r="AZ525" s="5">
        <v>750</v>
      </c>
      <c r="BA525" s="5">
        <v>436</v>
      </c>
      <c r="BB525" s="5">
        <v>6.48</v>
      </c>
      <c r="BD525" s="5">
        <v>31</v>
      </c>
      <c r="BE525" s="5">
        <v>87.5</v>
      </c>
    </row>
    <row r="526" spans="1:57" ht="13.9" customHeight="1" x14ac:dyDescent="0.2">
      <c r="A526" s="118">
        <v>3.6</v>
      </c>
      <c r="B526" s="118">
        <v>2.4</v>
      </c>
      <c r="C526" s="118">
        <f t="shared" si="101"/>
        <v>4.4073333333333338</v>
      </c>
      <c r="D526" s="118">
        <v>0.23</v>
      </c>
      <c r="E526" s="118">
        <v>4.4999999999999998E-2</v>
      </c>
      <c r="F526" s="118">
        <v>0.62</v>
      </c>
      <c r="G526" s="118">
        <v>0</v>
      </c>
      <c r="H526" s="118">
        <v>0</v>
      </c>
      <c r="I526" s="118">
        <v>7.0000000000000001E-3</v>
      </c>
      <c r="J526" s="118">
        <v>2.1999999999999999E-2</v>
      </c>
      <c r="K526" s="118">
        <v>0</v>
      </c>
      <c r="L526" s="118">
        <v>0</v>
      </c>
      <c r="M526" s="118">
        <v>0</v>
      </c>
      <c r="N526" s="118">
        <v>0</v>
      </c>
      <c r="O526" s="118">
        <v>0</v>
      </c>
      <c r="P526" s="118">
        <v>900</v>
      </c>
      <c r="Q526" s="118">
        <v>90</v>
      </c>
      <c r="R526" s="118">
        <v>300</v>
      </c>
      <c r="S526" s="118">
        <v>180</v>
      </c>
      <c r="T526" s="118">
        <v>1158</v>
      </c>
      <c r="U526" s="118">
        <v>1057</v>
      </c>
      <c r="V526" s="118">
        <v>2.7</v>
      </c>
      <c r="W526" s="118">
        <v>324.3</v>
      </c>
      <c r="X526" s="118">
        <v>97</v>
      </c>
      <c r="Y526" s="118"/>
      <c r="Z526" s="119">
        <v>64</v>
      </c>
      <c r="AA526" s="118"/>
      <c r="AB526" s="118">
        <v>34.700000000000003</v>
      </c>
      <c r="AC526" s="118"/>
      <c r="AD526" s="118"/>
      <c r="AE526" s="118"/>
      <c r="AF526" s="118"/>
      <c r="AG526" s="5" t="b">
        <f t="shared" si="97"/>
        <v>1</v>
      </c>
      <c r="AH526" s="5">
        <v>20</v>
      </c>
      <c r="AI526" s="5">
        <f>IF(podejrzane!AG268&lt;=30,1,IF(podejrzane!AG268&lt;=60,2,IF(podejrzane!AG268&lt;=100,3,"bd")))</f>
        <v>1</v>
      </c>
      <c r="AJ526" s="5" t="b">
        <f>AND(A526&gt;=zakresy_produkcyjne!B$2,A526&lt;=zakresy_produkcyjne!B$3)</f>
        <v>1</v>
      </c>
      <c r="AK526" s="5" t="b">
        <f>AND(B526&gt;=zakresy_produkcyjne!C$2,B526&lt;=zakresy_produkcyjne!C$3)</f>
        <v>1</v>
      </c>
      <c r="AL526" s="5" t="b">
        <f>AND(D526&gt;=zakresy_produkcyjne!D$2,D526&lt;=zakresy_produkcyjne!D$3)</f>
        <v>1</v>
      </c>
      <c r="AM526" s="5" t="b">
        <f>AND(E526&gt;=zakresy_produkcyjne!E$2,E526&lt;=zakresy_produkcyjne!E$3)</f>
        <v>1</v>
      </c>
      <c r="AN526" s="5" t="b">
        <f>AND(F526&gt;=zakresy_produkcyjne!F$2,F526&lt;=zakresy_produkcyjne!F$3)</f>
        <v>1</v>
      </c>
      <c r="AO526" s="5" t="b">
        <f>AND(G526&gt;=zakresy_produkcyjne!G$2,G526&lt;=zakresy_produkcyjne!G$3)</f>
        <v>1</v>
      </c>
      <c r="AP526" s="5" t="b">
        <f>AND(H526&gt;=zakresy_produkcyjne!H$2,H526&lt;=zakresy_produkcyjne!H$3)</f>
        <v>1</v>
      </c>
      <c r="AQ526" s="5" t="b">
        <f>AND(P526&gt;=zakresy_produkcyjne!I$2,P526&lt;=zakresy_produkcyjne!I$3)</f>
        <v>1</v>
      </c>
      <c r="AR526" s="5" t="b">
        <f>AND(Q526&gt;=zakresy_produkcyjne!J$2,Q526&lt;=zakresy_produkcyjne!J$3)</f>
        <v>1</v>
      </c>
      <c r="AS526" s="5" t="b">
        <f>AND(R526&gt;=zakresy_produkcyjne!K$2,R526&lt;=zakresy_produkcyjne!K$3)</f>
        <v>1</v>
      </c>
      <c r="AT526" s="5" t="b">
        <f>AND(S526&gt;=zakresy_produkcyjne!L$2,S526&lt;=zakresy_produkcyjne!L$3)</f>
        <v>1</v>
      </c>
      <c r="AU526" s="5" t="b">
        <f t="shared" si="98"/>
        <v>1</v>
      </c>
      <c r="AV526" s="5" t="b">
        <f t="shared" si="99"/>
        <v>1</v>
      </c>
      <c r="AW526" s="5" t="b">
        <f t="shared" si="100"/>
        <v>1</v>
      </c>
      <c r="AX526" s="5">
        <f>AJ526*zakresy_produkcyjne!B$4+AK526*zakresy_produkcyjne!C$4+AL526*zakresy_produkcyjne!D$4+AM526*zakresy_produkcyjne!E$4+AN526*zakresy_produkcyjne!F$4+AO526*zakresy_produkcyjne!G$4+AP526*zakresy_produkcyjne!H$4+AQ526*zakresy_produkcyjne!I$4+AR526*zakresy_produkcyjne!J$4+AS526*zakresy_produkcyjne!K$4+AT526*zakresy_produkcyjne!L$4</f>
        <v>66</v>
      </c>
      <c r="AZ526" s="5">
        <v>778</v>
      </c>
      <c r="BA526" s="5">
        <v>443</v>
      </c>
      <c r="BB526" s="5">
        <v>8</v>
      </c>
      <c r="BD526" s="5">
        <v>35.700000000000003</v>
      </c>
      <c r="BE526" s="5">
        <v>70.5</v>
      </c>
    </row>
    <row r="527" spans="1:57" ht="13.9" customHeight="1" x14ac:dyDescent="0.2">
      <c r="A527" s="188">
        <v>3.75</v>
      </c>
      <c r="B527" s="188">
        <v>2.29</v>
      </c>
      <c r="C527" s="188">
        <f t="shared" si="101"/>
        <v>4.6266666666666669</v>
      </c>
      <c r="D527" s="188">
        <v>0.374</v>
      </c>
      <c r="E527" s="188">
        <v>0.04</v>
      </c>
      <c r="F527" s="188">
        <v>0</v>
      </c>
      <c r="G527" s="188">
        <v>1.41</v>
      </c>
      <c r="H527" s="188">
        <v>0.32</v>
      </c>
      <c r="I527" s="188">
        <v>1.4E-2</v>
      </c>
      <c r="J527" s="188">
        <v>0.34</v>
      </c>
      <c r="K527" s="188">
        <v>0</v>
      </c>
      <c r="L527" s="188">
        <v>0</v>
      </c>
      <c r="M527" s="188">
        <v>0</v>
      </c>
      <c r="N527" s="188">
        <v>0</v>
      </c>
      <c r="O527" s="188">
        <v>0</v>
      </c>
      <c r="P527" s="188">
        <v>900</v>
      </c>
      <c r="Q527" s="188">
        <v>60</v>
      </c>
      <c r="R527" s="188">
        <v>280</v>
      </c>
      <c r="S527" s="188">
        <v>30</v>
      </c>
      <c r="T527" s="188"/>
      <c r="U527" s="188"/>
      <c r="V527" s="188"/>
      <c r="W527" s="188">
        <v>413.5</v>
      </c>
      <c r="X527" s="188"/>
      <c r="Y527" s="188"/>
      <c r="Z527" s="189">
        <v>65</v>
      </c>
      <c r="AA527" s="188"/>
      <c r="AB527" s="188"/>
      <c r="AC527" s="188"/>
      <c r="AD527" s="188"/>
      <c r="AE527" s="188"/>
      <c r="AF527" s="188">
        <v>438.5</v>
      </c>
      <c r="AG527" s="5" t="b">
        <f t="shared" si="97"/>
        <v>0</v>
      </c>
      <c r="AH527" s="5">
        <v>25</v>
      </c>
      <c r="AI527" s="5">
        <f>IF(podejrzane!AG269&lt;=30,1,IF(podejrzane!AG269&lt;=60,2,IF(podejrzane!AG269&lt;=100,3,"bd")))</f>
        <v>1</v>
      </c>
      <c r="AJ527" s="5" t="b">
        <f>AND(A527&gt;=zakresy_produkcyjne!B$2,A527&lt;=zakresy_produkcyjne!B$3)</f>
        <v>0</v>
      </c>
      <c r="AK527" s="5" t="b">
        <f>AND(B527&gt;=zakresy_produkcyjne!C$2,B527&lt;=zakresy_produkcyjne!C$3)</f>
        <v>0</v>
      </c>
      <c r="AL527" s="5" t="b">
        <f>AND(D527&gt;=zakresy_produkcyjne!D$2,D527&lt;=zakresy_produkcyjne!D$3)</f>
        <v>1</v>
      </c>
      <c r="AM527" s="5" t="b">
        <f>AND(E527&gt;=zakresy_produkcyjne!E$2,E527&lt;=zakresy_produkcyjne!E$3)</f>
        <v>1</v>
      </c>
      <c r="AN527" s="5" t="b">
        <f>AND(F527&gt;=zakresy_produkcyjne!F$2,F527&lt;=zakresy_produkcyjne!F$3)</f>
        <v>1</v>
      </c>
      <c r="AO527" s="5" t="b">
        <f>AND(G527&gt;=zakresy_produkcyjne!G$2,G527&lt;=zakresy_produkcyjne!G$3)</f>
        <v>1</v>
      </c>
      <c r="AP527" s="5" t="b">
        <f>AND(H527&gt;=zakresy_produkcyjne!H$2,H527&lt;=zakresy_produkcyjne!H$3)</f>
        <v>0</v>
      </c>
      <c r="AQ527" s="5" t="b">
        <f>AND(P527&gt;=zakresy_produkcyjne!I$2,P527&lt;=zakresy_produkcyjne!I$3)</f>
        <v>1</v>
      </c>
      <c r="AR527" s="5" t="b">
        <f>AND(Q527&gt;=zakresy_produkcyjne!J$2,Q527&lt;=zakresy_produkcyjne!J$3)</f>
        <v>1</v>
      </c>
      <c r="AS527" s="5" t="b">
        <f>AND(R527&gt;=zakresy_produkcyjne!K$2,R527&lt;=zakresy_produkcyjne!K$3)</f>
        <v>1</v>
      </c>
      <c r="AT527" s="5" t="b">
        <f>AND(S527&gt;=zakresy_produkcyjne!L$2,S527&lt;=zakresy_produkcyjne!L$3)</f>
        <v>1</v>
      </c>
      <c r="AU527" s="5" t="b">
        <f t="shared" si="98"/>
        <v>0</v>
      </c>
      <c r="AV527" s="5" t="b">
        <f t="shared" si="99"/>
        <v>1</v>
      </c>
      <c r="AW527" s="5" t="b">
        <f t="shared" si="100"/>
        <v>0</v>
      </c>
      <c r="AX527" s="5">
        <f>AJ527*zakresy_produkcyjne!B$4+AK527*zakresy_produkcyjne!C$4+AL527*zakresy_produkcyjne!D$4+AM527*zakresy_produkcyjne!E$4+AN527*zakresy_produkcyjne!F$4+AO527*zakresy_produkcyjne!G$4+AP527*zakresy_produkcyjne!H$4+AQ527*zakresy_produkcyjne!I$4+AR527*zakresy_produkcyjne!J$4+AS527*zakresy_produkcyjne!K$4+AT527*zakresy_produkcyjne!L$4</f>
        <v>58</v>
      </c>
    </row>
    <row r="528" spans="1:57" ht="13.9" customHeight="1" x14ac:dyDescent="0.2">
      <c r="A528" s="188">
        <v>3.75</v>
      </c>
      <c r="B528" s="188">
        <v>2.29</v>
      </c>
      <c r="C528" s="188">
        <f t="shared" si="101"/>
        <v>4.6266666666666669</v>
      </c>
      <c r="D528" s="188">
        <v>0.374</v>
      </c>
      <c r="E528" s="188">
        <v>0.04</v>
      </c>
      <c r="F528" s="188">
        <v>0</v>
      </c>
      <c r="G528" s="188">
        <v>1.41</v>
      </c>
      <c r="H528" s="188">
        <v>0.32</v>
      </c>
      <c r="I528" s="188">
        <v>1.4E-2</v>
      </c>
      <c r="J528" s="188">
        <v>0.34</v>
      </c>
      <c r="K528" s="188">
        <v>0</v>
      </c>
      <c r="L528" s="188">
        <v>0</v>
      </c>
      <c r="M528" s="188">
        <v>0</v>
      </c>
      <c r="N528" s="188">
        <v>0</v>
      </c>
      <c r="O528" s="188">
        <v>0</v>
      </c>
      <c r="P528" s="188">
        <v>900</v>
      </c>
      <c r="Q528" s="188">
        <v>60</v>
      </c>
      <c r="R528" s="188">
        <v>280</v>
      </c>
      <c r="S528" s="188">
        <v>60</v>
      </c>
      <c r="T528" s="188"/>
      <c r="U528" s="188"/>
      <c r="V528" s="188"/>
      <c r="W528" s="188">
        <v>395.90909090909099</v>
      </c>
      <c r="X528" s="188"/>
      <c r="Y528" s="188"/>
      <c r="Z528" s="189">
        <v>65</v>
      </c>
      <c r="AA528" s="188"/>
      <c r="AB528" s="188"/>
      <c r="AC528" s="188"/>
      <c r="AD528" s="188"/>
      <c r="AE528" s="188"/>
      <c r="AF528" s="188">
        <v>418</v>
      </c>
      <c r="AG528" s="5" t="b">
        <f t="shared" si="97"/>
        <v>0</v>
      </c>
      <c r="AH528" s="5">
        <v>25</v>
      </c>
      <c r="AI528" s="5">
        <f>IF(podejrzane!AG269&lt;=30,1,IF(podejrzane!AG269&lt;=60,2,IF(podejrzane!AG269&lt;=100,3,"bd")))</f>
        <v>1</v>
      </c>
      <c r="AJ528" s="5" t="b">
        <f>AND(A528&gt;=zakresy_produkcyjne!B$2,A528&lt;=zakresy_produkcyjne!B$3)</f>
        <v>0</v>
      </c>
      <c r="AK528" s="5" t="b">
        <f>AND(B528&gt;=zakresy_produkcyjne!C$2,B528&lt;=zakresy_produkcyjne!C$3)</f>
        <v>0</v>
      </c>
      <c r="AL528" s="5" t="b">
        <f>AND(D528&gt;=zakresy_produkcyjne!D$2,D528&lt;=zakresy_produkcyjne!D$3)</f>
        <v>1</v>
      </c>
      <c r="AM528" s="5" t="b">
        <f>AND(E528&gt;=zakresy_produkcyjne!E$2,E528&lt;=zakresy_produkcyjne!E$3)</f>
        <v>1</v>
      </c>
      <c r="AN528" s="5" t="b">
        <f>AND(F528&gt;=zakresy_produkcyjne!F$2,F528&lt;=zakresy_produkcyjne!F$3)</f>
        <v>1</v>
      </c>
      <c r="AO528" s="5" t="b">
        <f>AND(G528&gt;=zakresy_produkcyjne!G$2,G528&lt;=zakresy_produkcyjne!G$3)</f>
        <v>1</v>
      </c>
      <c r="AP528" s="5" t="b">
        <f>AND(H528&gt;=zakresy_produkcyjne!H$2,H528&lt;=zakresy_produkcyjne!H$3)</f>
        <v>0</v>
      </c>
      <c r="AQ528" s="5" t="b">
        <f>AND(P528&gt;=zakresy_produkcyjne!I$2,P528&lt;=zakresy_produkcyjne!I$3)</f>
        <v>1</v>
      </c>
      <c r="AR528" s="5" t="b">
        <f>AND(Q528&gt;=zakresy_produkcyjne!J$2,Q528&lt;=zakresy_produkcyjne!J$3)</f>
        <v>1</v>
      </c>
      <c r="AS528" s="5" t="b">
        <f>AND(R528&gt;=zakresy_produkcyjne!K$2,R528&lt;=zakresy_produkcyjne!K$3)</f>
        <v>1</v>
      </c>
      <c r="AT528" s="5" t="b">
        <f>AND(S528&gt;=zakresy_produkcyjne!L$2,S528&lt;=zakresy_produkcyjne!L$3)</f>
        <v>1</v>
      </c>
      <c r="AU528" s="5" t="b">
        <f t="shared" si="98"/>
        <v>0</v>
      </c>
      <c r="AV528" s="5" t="b">
        <f t="shared" si="99"/>
        <v>1</v>
      </c>
      <c r="AW528" s="5" t="b">
        <f t="shared" si="100"/>
        <v>0</v>
      </c>
      <c r="AX528" s="5">
        <f>AJ528*zakresy_produkcyjne!B$4+AK528*zakresy_produkcyjne!C$4+AL528*zakresy_produkcyjne!D$4+AM528*zakresy_produkcyjne!E$4+AN528*zakresy_produkcyjne!F$4+AO528*zakresy_produkcyjne!G$4+AP528*zakresy_produkcyjne!H$4+AQ528*zakresy_produkcyjne!I$4+AR528*zakresy_produkcyjne!J$4+AS528*zakresy_produkcyjne!K$4+AT528*zakresy_produkcyjne!L$4</f>
        <v>58</v>
      </c>
    </row>
    <row r="529" spans="1:57" ht="13.9" customHeight="1" x14ac:dyDescent="0.2">
      <c r="A529" s="188">
        <v>3.75</v>
      </c>
      <c r="B529" s="188">
        <v>2.29</v>
      </c>
      <c r="C529" s="188">
        <f t="shared" si="101"/>
        <v>4.6266666666666669</v>
      </c>
      <c r="D529" s="188">
        <v>0.374</v>
      </c>
      <c r="E529" s="188">
        <v>0.04</v>
      </c>
      <c r="F529" s="188">
        <v>0</v>
      </c>
      <c r="G529" s="188">
        <v>1.41</v>
      </c>
      <c r="H529" s="188">
        <v>0.32</v>
      </c>
      <c r="I529" s="188">
        <v>1.4E-2</v>
      </c>
      <c r="J529" s="188">
        <v>0.34</v>
      </c>
      <c r="K529" s="188">
        <v>0</v>
      </c>
      <c r="L529" s="188">
        <v>0</v>
      </c>
      <c r="M529" s="188">
        <v>0</v>
      </c>
      <c r="N529" s="188">
        <v>0</v>
      </c>
      <c r="O529" s="188">
        <v>0</v>
      </c>
      <c r="P529" s="188">
        <v>900</v>
      </c>
      <c r="Q529" s="188">
        <v>60</v>
      </c>
      <c r="R529" s="188">
        <v>280</v>
      </c>
      <c r="S529" s="188">
        <v>90</v>
      </c>
      <c r="T529" s="188"/>
      <c r="U529" s="188"/>
      <c r="V529" s="188"/>
      <c r="W529" s="188">
        <v>402.45454545454498</v>
      </c>
      <c r="X529" s="188"/>
      <c r="Y529" s="188"/>
      <c r="Z529" s="189">
        <v>65</v>
      </c>
      <c r="AA529" s="188"/>
      <c r="AB529" s="188"/>
      <c r="AC529" s="188"/>
      <c r="AD529" s="188"/>
      <c r="AE529" s="188"/>
      <c r="AF529" s="188">
        <v>426</v>
      </c>
      <c r="AG529" s="5" t="b">
        <f t="shared" si="97"/>
        <v>0</v>
      </c>
      <c r="AH529" s="5">
        <v>25</v>
      </c>
      <c r="AI529" s="5">
        <f>IF(podejrzane!AG308&lt;=30,1,IF(podejrzane!AG308&lt;=60,2,IF(podejrzane!AG308&lt;=100,3,"bd")))</f>
        <v>1</v>
      </c>
      <c r="AJ529" s="5" t="b">
        <f>AND(A529&gt;=zakresy_produkcyjne!B$2,A529&lt;=zakresy_produkcyjne!B$3)</f>
        <v>0</v>
      </c>
      <c r="AK529" s="5" t="b">
        <f>AND(B529&gt;=zakresy_produkcyjne!C$2,B529&lt;=zakresy_produkcyjne!C$3)</f>
        <v>0</v>
      </c>
      <c r="AL529" s="5" t="b">
        <f>AND(D529&gt;=zakresy_produkcyjne!D$2,D529&lt;=zakresy_produkcyjne!D$3)</f>
        <v>1</v>
      </c>
      <c r="AM529" s="5" t="b">
        <f>AND(E529&gt;=zakresy_produkcyjne!E$2,E529&lt;=zakresy_produkcyjne!E$3)</f>
        <v>1</v>
      </c>
      <c r="AN529" s="5" t="b">
        <f>AND(F529&gt;=zakresy_produkcyjne!F$2,F529&lt;=zakresy_produkcyjne!F$3)</f>
        <v>1</v>
      </c>
      <c r="AO529" s="5" t="b">
        <f>AND(G529&gt;=zakresy_produkcyjne!G$2,G529&lt;=zakresy_produkcyjne!G$3)</f>
        <v>1</v>
      </c>
      <c r="AP529" s="5" t="b">
        <f>AND(H529&gt;=zakresy_produkcyjne!H$2,H529&lt;=zakresy_produkcyjne!H$3)</f>
        <v>0</v>
      </c>
      <c r="AQ529" s="5" t="b">
        <f>AND(P529&gt;=zakresy_produkcyjne!I$2,P529&lt;=zakresy_produkcyjne!I$3)</f>
        <v>1</v>
      </c>
      <c r="AR529" s="5" t="b">
        <f>AND(Q529&gt;=zakresy_produkcyjne!J$2,Q529&lt;=zakresy_produkcyjne!J$3)</f>
        <v>1</v>
      </c>
      <c r="AS529" s="5" t="b">
        <f>AND(R529&gt;=zakresy_produkcyjne!K$2,R529&lt;=zakresy_produkcyjne!K$3)</f>
        <v>1</v>
      </c>
      <c r="AT529" s="5" t="b">
        <f>AND(S529&gt;=zakresy_produkcyjne!L$2,S529&lt;=zakresy_produkcyjne!L$3)</f>
        <v>1</v>
      </c>
      <c r="AU529" s="5" t="b">
        <f t="shared" si="98"/>
        <v>0</v>
      </c>
      <c r="AV529" s="5" t="b">
        <f t="shared" si="99"/>
        <v>1</v>
      </c>
      <c r="AW529" s="5" t="b">
        <f t="shared" si="100"/>
        <v>0</v>
      </c>
      <c r="AX529" s="5">
        <f>AJ529*zakresy_produkcyjne!B$4+AK529*zakresy_produkcyjne!C$4+AL529*zakresy_produkcyjne!D$4+AM529*zakresy_produkcyjne!E$4+AN529*zakresy_produkcyjne!F$4+AO529*zakresy_produkcyjne!G$4+AP529*zakresy_produkcyjne!H$4+AQ529*zakresy_produkcyjne!I$4+AR529*zakresy_produkcyjne!J$4+AS529*zakresy_produkcyjne!K$4+AT529*zakresy_produkcyjne!L$4</f>
        <v>58</v>
      </c>
    </row>
    <row r="530" spans="1:57" ht="13.9" customHeight="1" x14ac:dyDescent="0.2">
      <c r="A530" s="188">
        <v>3.75</v>
      </c>
      <c r="B530" s="188">
        <v>2.29</v>
      </c>
      <c r="C530" s="188">
        <f t="shared" si="101"/>
        <v>4.6266666666666669</v>
      </c>
      <c r="D530" s="188">
        <v>0.374</v>
      </c>
      <c r="E530" s="188">
        <v>0.04</v>
      </c>
      <c r="F530" s="188">
        <v>0</v>
      </c>
      <c r="G530" s="188">
        <v>1.41</v>
      </c>
      <c r="H530" s="188">
        <v>0.32</v>
      </c>
      <c r="I530" s="188">
        <v>1.4E-2</v>
      </c>
      <c r="J530" s="188">
        <v>0.34</v>
      </c>
      <c r="K530" s="188">
        <v>0</v>
      </c>
      <c r="L530" s="188">
        <v>0</v>
      </c>
      <c r="M530" s="188">
        <v>0</v>
      </c>
      <c r="N530" s="188">
        <v>0</v>
      </c>
      <c r="O530" s="188">
        <v>0</v>
      </c>
      <c r="P530" s="188">
        <v>900</v>
      </c>
      <c r="Q530" s="188">
        <v>60</v>
      </c>
      <c r="R530" s="188">
        <v>280</v>
      </c>
      <c r="S530" s="188">
        <v>120</v>
      </c>
      <c r="T530" s="188"/>
      <c r="U530" s="188"/>
      <c r="V530" s="188"/>
      <c r="W530" s="188">
        <v>394.54545454545502</v>
      </c>
      <c r="X530" s="188"/>
      <c r="Y530" s="188"/>
      <c r="Z530" s="189">
        <v>65</v>
      </c>
      <c r="AA530" s="188"/>
      <c r="AB530" s="188"/>
      <c r="AC530" s="188"/>
      <c r="AD530" s="188"/>
      <c r="AE530" s="188"/>
      <c r="AF530" s="188">
        <v>417</v>
      </c>
      <c r="AG530" s="5" t="b">
        <f t="shared" si="97"/>
        <v>0</v>
      </c>
      <c r="AH530" s="5">
        <v>25</v>
      </c>
      <c r="AI530" s="5">
        <f>IF(podejrzane!AG309&lt;=30,1,IF(podejrzane!AG309&lt;=60,2,IF(podejrzane!AG309&lt;=100,3,"bd")))</f>
        <v>1</v>
      </c>
      <c r="AJ530" s="5" t="b">
        <f>AND(A530&gt;=zakresy_produkcyjne!B$2,A530&lt;=zakresy_produkcyjne!B$3)</f>
        <v>0</v>
      </c>
      <c r="AK530" s="5" t="b">
        <f>AND(B530&gt;=zakresy_produkcyjne!C$2,B530&lt;=zakresy_produkcyjne!C$3)</f>
        <v>0</v>
      </c>
      <c r="AL530" s="5" t="b">
        <f>AND(D530&gt;=zakresy_produkcyjne!D$2,D530&lt;=zakresy_produkcyjne!D$3)</f>
        <v>1</v>
      </c>
      <c r="AM530" s="5" t="b">
        <f>AND(E530&gt;=zakresy_produkcyjne!E$2,E530&lt;=zakresy_produkcyjne!E$3)</f>
        <v>1</v>
      </c>
      <c r="AN530" s="5" t="b">
        <f>AND(F530&gt;=zakresy_produkcyjne!F$2,F530&lt;=zakresy_produkcyjne!F$3)</f>
        <v>1</v>
      </c>
      <c r="AO530" s="5" t="b">
        <f>AND(G530&gt;=zakresy_produkcyjne!G$2,G530&lt;=zakresy_produkcyjne!G$3)</f>
        <v>1</v>
      </c>
      <c r="AP530" s="5" t="b">
        <f>AND(H530&gt;=zakresy_produkcyjne!H$2,H530&lt;=zakresy_produkcyjne!H$3)</f>
        <v>0</v>
      </c>
      <c r="AQ530" s="5" t="b">
        <f>AND(P530&gt;=zakresy_produkcyjne!I$2,P530&lt;=zakresy_produkcyjne!I$3)</f>
        <v>1</v>
      </c>
      <c r="AR530" s="5" t="b">
        <f>AND(Q530&gt;=zakresy_produkcyjne!J$2,Q530&lt;=zakresy_produkcyjne!J$3)</f>
        <v>1</v>
      </c>
      <c r="AS530" s="5" t="b">
        <f>AND(R530&gt;=zakresy_produkcyjne!K$2,R530&lt;=zakresy_produkcyjne!K$3)</f>
        <v>1</v>
      </c>
      <c r="AT530" s="5" t="b">
        <f>AND(S530&gt;=zakresy_produkcyjne!L$2,S530&lt;=zakresy_produkcyjne!L$3)</f>
        <v>1</v>
      </c>
      <c r="AU530" s="5" t="b">
        <f t="shared" si="98"/>
        <v>0</v>
      </c>
      <c r="AV530" s="5" t="b">
        <f t="shared" si="99"/>
        <v>1</v>
      </c>
      <c r="AW530" s="5" t="b">
        <f t="shared" si="100"/>
        <v>0</v>
      </c>
      <c r="AX530" s="5">
        <f>AJ530*zakresy_produkcyjne!B$4+AK530*zakresy_produkcyjne!C$4+AL530*zakresy_produkcyjne!D$4+AM530*zakresy_produkcyjne!E$4+AN530*zakresy_produkcyjne!F$4+AO530*zakresy_produkcyjne!G$4+AP530*zakresy_produkcyjne!H$4+AQ530*zakresy_produkcyjne!I$4+AR530*zakresy_produkcyjne!J$4+AS530*zakresy_produkcyjne!K$4+AT530*zakresy_produkcyjne!L$4</f>
        <v>58</v>
      </c>
    </row>
    <row r="531" spans="1:57" ht="13.9" customHeight="1" x14ac:dyDescent="0.2">
      <c r="A531" s="188">
        <v>3.75</v>
      </c>
      <c r="B531" s="188">
        <v>2.29</v>
      </c>
      <c r="C531" s="188">
        <f t="shared" si="101"/>
        <v>4.6266666666666669</v>
      </c>
      <c r="D531" s="188">
        <v>0.374</v>
      </c>
      <c r="E531" s="188">
        <v>0.04</v>
      </c>
      <c r="F531" s="188">
        <v>0</v>
      </c>
      <c r="G531" s="188">
        <v>1.41</v>
      </c>
      <c r="H531" s="188">
        <v>0.32</v>
      </c>
      <c r="I531" s="188">
        <v>1.4E-2</v>
      </c>
      <c r="J531" s="188">
        <v>0.34</v>
      </c>
      <c r="K531" s="188">
        <v>0</v>
      </c>
      <c r="L531" s="188">
        <v>0</v>
      </c>
      <c r="M531" s="188">
        <v>0</v>
      </c>
      <c r="N531" s="188">
        <v>0</v>
      </c>
      <c r="O531" s="188">
        <v>0</v>
      </c>
      <c r="P531" s="188">
        <v>900</v>
      </c>
      <c r="Q531" s="188">
        <v>60</v>
      </c>
      <c r="R531" s="188">
        <v>400</v>
      </c>
      <c r="S531" s="188">
        <v>30</v>
      </c>
      <c r="T531" s="188">
        <v>713</v>
      </c>
      <c r="U531" s="188"/>
      <c r="V531" s="188"/>
      <c r="W531" s="188">
        <v>326</v>
      </c>
      <c r="X531" s="188"/>
      <c r="Y531" s="188"/>
      <c r="Z531" s="189">
        <v>65</v>
      </c>
      <c r="AA531" s="188"/>
      <c r="AB531" s="188"/>
      <c r="AC531" s="188"/>
      <c r="AD531" s="188"/>
      <c r="AE531" s="188"/>
      <c r="AF531" s="188">
        <v>344</v>
      </c>
      <c r="AG531" s="5" t="b">
        <f t="shared" si="97"/>
        <v>0</v>
      </c>
      <c r="AH531" s="5">
        <v>25</v>
      </c>
      <c r="AI531" s="5">
        <f>IF(AH669&lt;=30,1,IF(AH669&lt;=60,2,IF(AH669&lt;=100,3,"bd")))</f>
        <v>1</v>
      </c>
      <c r="AJ531" s="5" t="b">
        <f>AND(A531&gt;=zakresy_produkcyjne!B$2,A531&lt;=zakresy_produkcyjne!B$3)</f>
        <v>0</v>
      </c>
      <c r="AK531" s="5" t="b">
        <f>AND(B531&gt;=zakresy_produkcyjne!C$2,B531&lt;=zakresy_produkcyjne!C$3)</f>
        <v>0</v>
      </c>
      <c r="AL531" s="5" t="b">
        <f>AND(D531&gt;=zakresy_produkcyjne!D$2,D531&lt;=zakresy_produkcyjne!D$3)</f>
        <v>1</v>
      </c>
      <c r="AM531" s="5" t="b">
        <f>AND(E531&gt;=zakresy_produkcyjne!E$2,E531&lt;=zakresy_produkcyjne!E$3)</f>
        <v>1</v>
      </c>
      <c r="AN531" s="5" t="b">
        <f>AND(F531&gt;=zakresy_produkcyjne!F$2,F531&lt;=zakresy_produkcyjne!F$3)</f>
        <v>1</v>
      </c>
      <c r="AO531" s="5" t="b">
        <f>AND(G531&gt;=zakresy_produkcyjne!G$2,G531&lt;=zakresy_produkcyjne!G$3)</f>
        <v>1</v>
      </c>
      <c r="AP531" s="5" t="b">
        <f>AND(H531&gt;=zakresy_produkcyjne!H$2,H531&lt;=zakresy_produkcyjne!H$3)</f>
        <v>0</v>
      </c>
      <c r="AQ531" s="5" t="b">
        <f>AND(P531&gt;=zakresy_produkcyjne!I$2,P531&lt;=zakresy_produkcyjne!I$3)</f>
        <v>1</v>
      </c>
      <c r="AR531" s="5" t="b">
        <f>AND(Q531&gt;=zakresy_produkcyjne!J$2,Q531&lt;=zakresy_produkcyjne!J$3)</f>
        <v>1</v>
      </c>
      <c r="AS531" s="5" t="b">
        <f>AND(R531&gt;=zakresy_produkcyjne!K$2,R531&lt;=zakresy_produkcyjne!K$3)</f>
        <v>1</v>
      </c>
      <c r="AT531" s="5" t="b">
        <f>AND(S531&gt;=zakresy_produkcyjne!L$2,S531&lt;=zakresy_produkcyjne!L$3)</f>
        <v>1</v>
      </c>
      <c r="AU531" s="5" t="b">
        <f t="shared" si="98"/>
        <v>0</v>
      </c>
      <c r="AV531" s="5" t="b">
        <f t="shared" si="99"/>
        <v>1</v>
      </c>
      <c r="AW531" s="5" t="b">
        <f t="shared" si="100"/>
        <v>0</v>
      </c>
      <c r="AX531" s="5">
        <f>AJ531*zakresy_produkcyjne!B$4+AK531*zakresy_produkcyjne!C$4+AL531*zakresy_produkcyjne!D$4+AM531*zakresy_produkcyjne!E$4+AN531*zakresy_produkcyjne!F$4+AO531*zakresy_produkcyjne!G$4+AP531*zakresy_produkcyjne!H$4+AQ531*zakresy_produkcyjne!I$4+AR531*zakresy_produkcyjne!J$4+AS531*zakresy_produkcyjne!K$4+AT531*zakresy_produkcyjne!L$4</f>
        <v>58</v>
      </c>
    </row>
    <row r="532" spans="1:57" ht="13.9" customHeight="1" x14ac:dyDescent="0.2">
      <c r="A532" s="188">
        <v>3.75</v>
      </c>
      <c r="B532" s="188">
        <v>2.29</v>
      </c>
      <c r="C532" s="188">
        <f t="shared" si="101"/>
        <v>4.6266666666666669</v>
      </c>
      <c r="D532" s="188">
        <v>0.374</v>
      </c>
      <c r="E532" s="188">
        <v>0.04</v>
      </c>
      <c r="F532" s="188">
        <v>0</v>
      </c>
      <c r="G532" s="188">
        <v>1.41</v>
      </c>
      <c r="H532" s="188">
        <v>0.32</v>
      </c>
      <c r="I532" s="188">
        <v>1.4E-2</v>
      </c>
      <c r="J532" s="188">
        <v>0.34</v>
      </c>
      <c r="K532" s="188">
        <v>0</v>
      </c>
      <c r="L532" s="188">
        <v>0</v>
      </c>
      <c r="M532" s="188">
        <v>0</v>
      </c>
      <c r="N532" s="188">
        <v>0</v>
      </c>
      <c r="O532" s="188">
        <v>0</v>
      </c>
      <c r="P532" s="188">
        <v>900</v>
      </c>
      <c r="Q532" s="188">
        <v>60</v>
      </c>
      <c r="R532" s="188">
        <v>400</v>
      </c>
      <c r="S532" s="188">
        <v>60</v>
      </c>
      <c r="T532" s="188">
        <v>674</v>
      </c>
      <c r="U532" s="188"/>
      <c r="V532" s="188"/>
      <c r="W532" s="188">
        <v>269</v>
      </c>
      <c r="X532" s="188"/>
      <c r="Y532" s="188"/>
      <c r="Z532" s="189">
        <v>65</v>
      </c>
      <c r="AA532" s="188"/>
      <c r="AB532" s="188"/>
      <c r="AC532" s="188"/>
      <c r="AD532" s="188"/>
      <c r="AE532" s="188"/>
      <c r="AF532" s="188">
        <v>284</v>
      </c>
      <c r="AG532" s="5" t="b">
        <f t="shared" si="97"/>
        <v>0</v>
      </c>
      <c r="AH532" s="5">
        <v>25</v>
      </c>
      <c r="AI532" s="5">
        <f>IF(AH670&lt;=30,1,IF(AH670&lt;=60,2,IF(AH670&lt;=100,3,"bd")))</f>
        <v>1</v>
      </c>
      <c r="AJ532" s="5" t="b">
        <f>AND(A532&gt;=zakresy_produkcyjne!B$2,A532&lt;=zakresy_produkcyjne!B$3)</f>
        <v>0</v>
      </c>
      <c r="AK532" s="5" t="b">
        <f>AND(B532&gt;=zakresy_produkcyjne!C$2,B532&lt;=zakresy_produkcyjne!C$3)</f>
        <v>0</v>
      </c>
      <c r="AL532" s="5" t="b">
        <f>AND(D532&gt;=zakresy_produkcyjne!D$2,D532&lt;=zakresy_produkcyjne!D$3)</f>
        <v>1</v>
      </c>
      <c r="AM532" s="5" t="b">
        <f>AND(E532&gt;=zakresy_produkcyjne!E$2,E532&lt;=zakresy_produkcyjne!E$3)</f>
        <v>1</v>
      </c>
      <c r="AN532" s="5" t="b">
        <f>AND(F532&gt;=zakresy_produkcyjne!F$2,F532&lt;=zakresy_produkcyjne!F$3)</f>
        <v>1</v>
      </c>
      <c r="AO532" s="5" t="b">
        <f>AND(G532&gt;=zakresy_produkcyjne!G$2,G532&lt;=zakresy_produkcyjne!G$3)</f>
        <v>1</v>
      </c>
      <c r="AP532" s="5" t="b">
        <f>AND(H532&gt;=zakresy_produkcyjne!H$2,H532&lt;=zakresy_produkcyjne!H$3)</f>
        <v>0</v>
      </c>
      <c r="AQ532" s="5" t="b">
        <f>AND(P532&gt;=zakresy_produkcyjne!I$2,P532&lt;=zakresy_produkcyjne!I$3)</f>
        <v>1</v>
      </c>
      <c r="AR532" s="5" t="b">
        <f>AND(Q532&gt;=zakresy_produkcyjne!J$2,Q532&lt;=zakresy_produkcyjne!J$3)</f>
        <v>1</v>
      </c>
      <c r="AS532" s="5" t="b">
        <f>AND(R532&gt;=zakresy_produkcyjne!K$2,R532&lt;=zakresy_produkcyjne!K$3)</f>
        <v>1</v>
      </c>
      <c r="AT532" s="5" t="b">
        <f>AND(S532&gt;=zakresy_produkcyjne!L$2,S532&lt;=zakresy_produkcyjne!L$3)</f>
        <v>1</v>
      </c>
      <c r="AU532" s="5" t="b">
        <f t="shared" si="98"/>
        <v>0</v>
      </c>
      <c r="AV532" s="5" t="b">
        <f t="shared" si="99"/>
        <v>1</v>
      </c>
      <c r="AW532" s="5" t="b">
        <f t="shared" si="100"/>
        <v>0</v>
      </c>
      <c r="AX532" s="5">
        <f>AJ532*zakresy_produkcyjne!B$4+AK532*zakresy_produkcyjne!C$4+AL532*zakresy_produkcyjne!D$4+AM532*zakresy_produkcyjne!E$4+AN532*zakresy_produkcyjne!F$4+AO532*zakresy_produkcyjne!G$4+AP532*zakresy_produkcyjne!H$4+AQ532*zakresy_produkcyjne!I$4+AR532*zakresy_produkcyjne!J$4+AS532*zakresy_produkcyjne!K$4+AT532*zakresy_produkcyjne!L$4</f>
        <v>58</v>
      </c>
    </row>
    <row r="533" spans="1:57" ht="13.9" customHeight="1" x14ac:dyDescent="0.2">
      <c r="A533" s="188">
        <v>3.75</v>
      </c>
      <c r="B533" s="188">
        <v>2.29</v>
      </c>
      <c r="C533" s="188">
        <f t="shared" si="101"/>
        <v>4.6266666666666669</v>
      </c>
      <c r="D533" s="188">
        <v>0.374</v>
      </c>
      <c r="E533" s="188">
        <v>0.04</v>
      </c>
      <c r="F533" s="188">
        <v>0</v>
      </c>
      <c r="G533" s="188">
        <v>1.41</v>
      </c>
      <c r="H533" s="188">
        <v>0.32</v>
      </c>
      <c r="I533" s="188">
        <v>1.4E-2</v>
      </c>
      <c r="J533" s="188">
        <v>0.34</v>
      </c>
      <c r="K533" s="188">
        <v>0</v>
      </c>
      <c r="L533" s="188">
        <v>0</v>
      </c>
      <c r="M533" s="188">
        <v>0</v>
      </c>
      <c r="N533" s="188">
        <v>0</v>
      </c>
      <c r="O533" s="188">
        <v>0</v>
      </c>
      <c r="P533" s="188">
        <v>900</v>
      </c>
      <c r="Q533" s="188">
        <v>60</v>
      </c>
      <c r="R533" s="188">
        <v>400</v>
      </c>
      <c r="S533" s="188">
        <v>90</v>
      </c>
      <c r="T533" s="188">
        <v>626</v>
      </c>
      <c r="U533" s="188"/>
      <c r="V533" s="188"/>
      <c r="W533" s="188">
        <v>262</v>
      </c>
      <c r="X533" s="188"/>
      <c r="Y533" s="188"/>
      <c r="Z533" s="189">
        <v>65</v>
      </c>
      <c r="AA533" s="188"/>
      <c r="AB533" s="188"/>
      <c r="AC533" s="188"/>
      <c r="AD533" s="188"/>
      <c r="AE533" s="188"/>
      <c r="AF533" s="188">
        <v>277</v>
      </c>
      <c r="AG533" s="5" t="b">
        <f t="shared" si="97"/>
        <v>0</v>
      </c>
      <c r="AH533" s="5">
        <v>25</v>
      </c>
      <c r="AI533" s="5">
        <f>IF(AH671&lt;=30,1,IF(AH671&lt;=60,2,IF(AH671&lt;=100,3,"bd")))</f>
        <v>1</v>
      </c>
      <c r="AJ533" s="5" t="b">
        <f>AND(A533&gt;=zakresy_produkcyjne!B$2,A533&lt;=zakresy_produkcyjne!B$3)</f>
        <v>0</v>
      </c>
      <c r="AK533" s="5" t="b">
        <f>AND(B533&gt;=zakresy_produkcyjne!C$2,B533&lt;=zakresy_produkcyjne!C$3)</f>
        <v>0</v>
      </c>
      <c r="AL533" s="5" t="b">
        <f>AND(D533&gt;=zakresy_produkcyjne!D$2,D533&lt;=zakresy_produkcyjne!D$3)</f>
        <v>1</v>
      </c>
      <c r="AM533" s="5" t="b">
        <f>AND(E533&gt;=zakresy_produkcyjne!E$2,E533&lt;=zakresy_produkcyjne!E$3)</f>
        <v>1</v>
      </c>
      <c r="AN533" s="5" t="b">
        <f>AND(F533&gt;=zakresy_produkcyjne!F$2,F533&lt;=zakresy_produkcyjne!F$3)</f>
        <v>1</v>
      </c>
      <c r="AO533" s="5" t="b">
        <f>AND(G533&gt;=zakresy_produkcyjne!G$2,G533&lt;=zakresy_produkcyjne!G$3)</f>
        <v>1</v>
      </c>
      <c r="AP533" s="5" t="b">
        <f>AND(H533&gt;=zakresy_produkcyjne!H$2,H533&lt;=zakresy_produkcyjne!H$3)</f>
        <v>0</v>
      </c>
      <c r="AQ533" s="5" t="b">
        <f>AND(P533&gt;=zakresy_produkcyjne!I$2,P533&lt;=zakresy_produkcyjne!I$3)</f>
        <v>1</v>
      </c>
      <c r="AR533" s="5" t="b">
        <f>AND(Q533&gt;=zakresy_produkcyjne!J$2,Q533&lt;=zakresy_produkcyjne!J$3)</f>
        <v>1</v>
      </c>
      <c r="AS533" s="5" t="b">
        <f>AND(R533&gt;=zakresy_produkcyjne!K$2,R533&lt;=zakresy_produkcyjne!K$3)</f>
        <v>1</v>
      </c>
      <c r="AT533" s="5" t="b">
        <f>AND(S533&gt;=zakresy_produkcyjne!L$2,S533&lt;=zakresy_produkcyjne!L$3)</f>
        <v>1</v>
      </c>
      <c r="AU533" s="5" t="b">
        <f t="shared" si="98"/>
        <v>0</v>
      </c>
      <c r="AV533" s="5" t="b">
        <f t="shared" si="99"/>
        <v>1</v>
      </c>
      <c r="AW533" s="5" t="b">
        <f t="shared" si="100"/>
        <v>0</v>
      </c>
      <c r="AX533" s="5">
        <f>AJ533*zakresy_produkcyjne!B$4+AK533*zakresy_produkcyjne!C$4+AL533*zakresy_produkcyjne!D$4+AM533*zakresy_produkcyjne!E$4+AN533*zakresy_produkcyjne!F$4+AO533*zakresy_produkcyjne!G$4+AP533*zakresy_produkcyjne!H$4+AQ533*zakresy_produkcyjne!I$4+AR533*zakresy_produkcyjne!J$4+AS533*zakresy_produkcyjne!K$4+AT533*zakresy_produkcyjne!L$4</f>
        <v>58</v>
      </c>
    </row>
    <row r="534" spans="1:57" ht="13.9" customHeight="1" x14ac:dyDescent="0.2">
      <c r="A534" s="188">
        <v>3.75</v>
      </c>
      <c r="B534" s="188">
        <v>2.29</v>
      </c>
      <c r="C534" s="188">
        <f t="shared" si="101"/>
        <v>4.6266666666666669</v>
      </c>
      <c r="D534" s="188">
        <v>0.374</v>
      </c>
      <c r="E534" s="188">
        <v>0.04</v>
      </c>
      <c r="F534" s="188">
        <v>0</v>
      </c>
      <c r="G534" s="188">
        <v>1.41</v>
      </c>
      <c r="H534" s="188">
        <v>0.32</v>
      </c>
      <c r="I534" s="188">
        <v>1.4E-2</v>
      </c>
      <c r="J534" s="188">
        <v>0.34</v>
      </c>
      <c r="K534" s="188">
        <v>0</v>
      </c>
      <c r="L534" s="188">
        <v>0</v>
      </c>
      <c r="M534" s="188">
        <v>0</v>
      </c>
      <c r="N534" s="188">
        <v>0</v>
      </c>
      <c r="O534" s="188">
        <v>0</v>
      </c>
      <c r="P534" s="188">
        <v>900</v>
      </c>
      <c r="Q534" s="188">
        <v>60</v>
      </c>
      <c r="R534" s="188">
        <v>400</v>
      </c>
      <c r="S534" s="188">
        <v>120</v>
      </c>
      <c r="T534" s="188"/>
      <c r="U534" s="188"/>
      <c r="V534" s="188"/>
      <c r="W534" s="188">
        <v>281.625</v>
      </c>
      <c r="X534" s="188"/>
      <c r="Y534" s="188"/>
      <c r="Z534" s="189">
        <v>65</v>
      </c>
      <c r="AA534" s="188"/>
      <c r="AB534" s="188"/>
      <c r="AC534" s="188"/>
      <c r="AD534" s="188"/>
      <c r="AE534" s="188"/>
      <c r="AF534" s="188">
        <v>297</v>
      </c>
      <c r="AG534" s="5" t="b">
        <f t="shared" si="97"/>
        <v>0</v>
      </c>
      <c r="AH534" s="5">
        <v>25</v>
      </c>
      <c r="AI534" s="5">
        <f>IF(AH672&lt;=30,1,IF(AH672&lt;=60,2,IF(AH672&lt;=100,3,"bd")))</f>
        <v>1</v>
      </c>
      <c r="AJ534" s="5" t="b">
        <f>AND(A534&gt;=zakresy_produkcyjne!B$2,A534&lt;=zakresy_produkcyjne!B$3)</f>
        <v>0</v>
      </c>
      <c r="AK534" s="5" t="b">
        <f>AND(B534&gt;=zakresy_produkcyjne!C$2,B534&lt;=zakresy_produkcyjne!C$3)</f>
        <v>0</v>
      </c>
      <c r="AL534" s="5" t="b">
        <f>AND(D534&gt;=zakresy_produkcyjne!D$2,D534&lt;=zakresy_produkcyjne!D$3)</f>
        <v>1</v>
      </c>
      <c r="AM534" s="5" t="b">
        <f>AND(E534&gt;=zakresy_produkcyjne!E$2,E534&lt;=zakresy_produkcyjne!E$3)</f>
        <v>1</v>
      </c>
      <c r="AN534" s="5" t="b">
        <f>AND(F534&gt;=zakresy_produkcyjne!F$2,F534&lt;=zakresy_produkcyjne!F$3)</f>
        <v>1</v>
      </c>
      <c r="AO534" s="5" t="b">
        <f>AND(G534&gt;=zakresy_produkcyjne!G$2,G534&lt;=zakresy_produkcyjne!G$3)</f>
        <v>1</v>
      </c>
      <c r="AP534" s="5" t="b">
        <f>AND(H534&gt;=zakresy_produkcyjne!H$2,H534&lt;=zakresy_produkcyjne!H$3)</f>
        <v>0</v>
      </c>
      <c r="AQ534" s="5" t="b">
        <f>AND(P534&gt;=zakresy_produkcyjne!I$2,P534&lt;=zakresy_produkcyjne!I$3)</f>
        <v>1</v>
      </c>
      <c r="AR534" s="5" t="b">
        <f>AND(Q534&gt;=zakresy_produkcyjne!J$2,Q534&lt;=zakresy_produkcyjne!J$3)</f>
        <v>1</v>
      </c>
      <c r="AS534" s="5" t="b">
        <f>AND(R534&gt;=zakresy_produkcyjne!K$2,R534&lt;=zakresy_produkcyjne!K$3)</f>
        <v>1</v>
      </c>
      <c r="AT534" s="5" t="b">
        <f>AND(S534&gt;=zakresy_produkcyjne!L$2,S534&lt;=zakresy_produkcyjne!L$3)</f>
        <v>1</v>
      </c>
      <c r="AU534" s="5" t="b">
        <f t="shared" si="98"/>
        <v>0</v>
      </c>
      <c r="AV534" s="5" t="b">
        <f t="shared" si="99"/>
        <v>1</v>
      </c>
      <c r="AW534" s="5" t="b">
        <f t="shared" si="100"/>
        <v>0</v>
      </c>
      <c r="AX534" s="5">
        <f>AJ534*zakresy_produkcyjne!B$4+AK534*zakresy_produkcyjne!C$4+AL534*zakresy_produkcyjne!D$4+AM534*zakresy_produkcyjne!E$4+AN534*zakresy_produkcyjne!F$4+AO534*zakresy_produkcyjne!G$4+AP534*zakresy_produkcyjne!H$4+AQ534*zakresy_produkcyjne!I$4+AR534*zakresy_produkcyjne!J$4+AS534*zakresy_produkcyjne!K$4+AT534*zakresy_produkcyjne!L$4</f>
        <v>58</v>
      </c>
    </row>
    <row r="535" spans="1:57" ht="13.9" customHeight="1" x14ac:dyDescent="0.2">
      <c r="A535" s="182">
        <v>3.44</v>
      </c>
      <c r="B535" s="182">
        <v>2.3199999999999998</v>
      </c>
      <c r="C535" s="182">
        <f t="shared" si="101"/>
        <v>4.2183333333333337</v>
      </c>
      <c r="D535" s="182">
        <v>0.24</v>
      </c>
      <c r="E535" s="182">
        <v>5.0999999999999997E-2</v>
      </c>
      <c r="F535" s="182">
        <v>0.5</v>
      </c>
      <c r="G535" s="182">
        <v>1.02</v>
      </c>
      <c r="H535" s="182">
        <v>0.1</v>
      </c>
      <c r="I535" s="182">
        <v>1.2999999999999999E-2</v>
      </c>
      <c r="J535" s="182">
        <v>1.4999999999999999E-2</v>
      </c>
      <c r="K535" s="182">
        <v>0</v>
      </c>
      <c r="L535" s="182">
        <v>0</v>
      </c>
      <c r="M535" s="182">
        <v>0</v>
      </c>
      <c r="N535" s="182">
        <v>0</v>
      </c>
      <c r="O535" s="182">
        <v>0</v>
      </c>
      <c r="P535" s="182">
        <v>900</v>
      </c>
      <c r="Q535" s="182">
        <v>90</v>
      </c>
      <c r="R535" s="182">
        <v>260</v>
      </c>
      <c r="S535" s="182">
        <v>30</v>
      </c>
      <c r="T535" s="182"/>
      <c r="U535" s="182"/>
      <c r="V535" s="182"/>
      <c r="W535" s="182">
        <v>484.15625</v>
      </c>
      <c r="X535" s="182"/>
      <c r="Y535" s="182"/>
      <c r="Z535" s="183">
        <v>66</v>
      </c>
      <c r="AA535" s="182"/>
      <c r="AB535" s="182"/>
      <c r="AC535" s="182"/>
      <c r="AD535" s="182"/>
      <c r="AE535" s="182"/>
      <c r="AF535" s="182">
        <v>524.5</v>
      </c>
      <c r="AG535" s="5" t="b">
        <f t="shared" si="97"/>
        <v>0</v>
      </c>
      <c r="AH535" s="5">
        <v>25</v>
      </c>
      <c r="AI535" s="5">
        <f>IF(AH673&lt;=30,1,IF(AH673&lt;=60,2,IF(AH673&lt;=100,3,"bd")))</f>
        <v>1</v>
      </c>
      <c r="AJ535" s="5" t="b">
        <f>AND(A535&gt;=zakresy_produkcyjne!B$2,A535&lt;=zakresy_produkcyjne!B$3)</f>
        <v>1</v>
      </c>
      <c r="AK535" s="5" t="b">
        <f>AND(B535&gt;=zakresy_produkcyjne!C$2,B535&lt;=zakresy_produkcyjne!C$3)</f>
        <v>1</v>
      </c>
      <c r="AL535" s="5" t="b">
        <f>AND(D535&gt;=zakresy_produkcyjne!D$2,D535&lt;=zakresy_produkcyjne!D$3)</f>
        <v>1</v>
      </c>
      <c r="AM535" s="5" t="b">
        <f>AND(E535&gt;=zakresy_produkcyjne!E$2,E535&lt;=zakresy_produkcyjne!E$3)</f>
        <v>1</v>
      </c>
      <c r="AN535" s="5" t="b">
        <f>AND(F535&gt;=zakresy_produkcyjne!F$2,F535&lt;=zakresy_produkcyjne!F$3)</f>
        <v>1</v>
      </c>
      <c r="AO535" s="5" t="b">
        <f>AND(G535&gt;=zakresy_produkcyjne!G$2,G535&lt;=zakresy_produkcyjne!G$3)</f>
        <v>1</v>
      </c>
      <c r="AP535" s="5" t="b">
        <f>AND(H535&gt;=zakresy_produkcyjne!H$2,H535&lt;=zakresy_produkcyjne!H$3)</f>
        <v>1</v>
      </c>
      <c r="AQ535" s="5" t="b">
        <f>AND(P535&gt;=zakresy_produkcyjne!I$2,P535&lt;=zakresy_produkcyjne!I$3)</f>
        <v>1</v>
      </c>
      <c r="AR535" s="5" t="b">
        <f>AND(Q535&gt;=zakresy_produkcyjne!J$2,Q535&lt;=zakresy_produkcyjne!J$3)</f>
        <v>1</v>
      </c>
      <c r="AS535" s="5" t="b">
        <f>AND(R535&gt;=zakresy_produkcyjne!K$2,R535&lt;=zakresy_produkcyjne!K$3)</f>
        <v>1</v>
      </c>
      <c r="AT535" s="5" t="b">
        <f>AND(S535&gt;=zakresy_produkcyjne!L$2,S535&lt;=zakresy_produkcyjne!L$3)</f>
        <v>1</v>
      </c>
      <c r="AU535" s="5" t="b">
        <f t="shared" si="98"/>
        <v>1</v>
      </c>
      <c r="AV535" s="5" t="b">
        <f t="shared" si="99"/>
        <v>1</v>
      </c>
      <c r="AW535" s="5" t="b">
        <f t="shared" si="100"/>
        <v>1</v>
      </c>
      <c r="AX535" s="5">
        <f>AJ535*zakresy_produkcyjne!B$4+AK535*zakresy_produkcyjne!C$4+AL535*zakresy_produkcyjne!D$4+AM535*zakresy_produkcyjne!E$4+AN535*zakresy_produkcyjne!F$4+AO535*zakresy_produkcyjne!G$4+AP535*zakresy_produkcyjne!H$4+AQ535*zakresy_produkcyjne!I$4+AR535*zakresy_produkcyjne!J$4+AS535*zakresy_produkcyjne!K$4+AT535*zakresy_produkcyjne!L$4</f>
        <v>66</v>
      </c>
      <c r="BE535" s="5">
        <v>185</v>
      </c>
    </row>
    <row r="536" spans="1:57" ht="13.9" customHeight="1" x14ac:dyDescent="0.2">
      <c r="A536" s="182">
        <v>3.44</v>
      </c>
      <c r="B536" s="182">
        <v>2.3199999999999998</v>
      </c>
      <c r="C536" s="182">
        <f t="shared" si="101"/>
        <v>4.2183333333333337</v>
      </c>
      <c r="D536" s="182">
        <v>0.24</v>
      </c>
      <c r="E536" s="182">
        <v>5.0999999999999997E-2</v>
      </c>
      <c r="F536" s="182">
        <v>0.5</v>
      </c>
      <c r="G536" s="182">
        <v>1.02</v>
      </c>
      <c r="H536" s="182">
        <v>0.1</v>
      </c>
      <c r="I536" s="182">
        <v>1.2999999999999999E-2</v>
      </c>
      <c r="J536" s="182">
        <v>1.4999999999999999E-2</v>
      </c>
      <c r="K536" s="182">
        <v>0</v>
      </c>
      <c r="L536" s="182">
        <v>0</v>
      </c>
      <c r="M536" s="182">
        <v>0</v>
      </c>
      <c r="N536" s="182">
        <v>0</v>
      </c>
      <c r="O536" s="182">
        <v>0</v>
      </c>
      <c r="P536" s="182">
        <v>900</v>
      </c>
      <c r="Q536" s="182">
        <v>90</v>
      </c>
      <c r="R536" s="182">
        <v>260</v>
      </c>
      <c r="S536" s="182">
        <v>60</v>
      </c>
      <c r="T536" s="182"/>
      <c r="U536" s="182"/>
      <c r="V536" s="182"/>
      <c r="W536" s="182">
        <v>465.46666666666698</v>
      </c>
      <c r="X536" s="182"/>
      <c r="Y536" s="182"/>
      <c r="Z536" s="183">
        <v>66</v>
      </c>
      <c r="AA536" s="182"/>
      <c r="AB536" s="182"/>
      <c r="AC536" s="182"/>
      <c r="AD536" s="182"/>
      <c r="AE536" s="182"/>
      <c r="AF536" s="182">
        <v>500</v>
      </c>
      <c r="AG536" s="5" t="b">
        <f t="shared" si="97"/>
        <v>0</v>
      </c>
      <c r="AH536" s="5">
        <v>25</v>
      </c>
      <c r="AI536" s="5">
        <f>IF(AH674&lt;=30,1,IF(AH674&lt;=60,2,IF(AH674&lt;=100,3,"bd")))</f>
        <v>1</v>
      </c>
      <c r="AJ536" s="5" t="b">
        <f>AND(A536&gt;=zakresy_produkcyjne!B$2,A536&lt;=zakresy_produkcyjne!B$3)</f>
        <v>1</v>
      </c>
      <c r="AK536" s="5" t="b">
        <f>AND(B536&gt;=zakresy_produkcyjne!C$2,B536&lt;=zakresy_produkcyjne!C$3)</f>
        <v>1</v>
      </c>
      <c r="AL536" s="5" t="b">
        <f>AND(D536&gt;=zakresy_produkcyjne!D$2,D536&lt;=zakresy_produkcyjne!D$3)</f>
        <v>1</v>
      </c>
      <c r="AM536" s="5" t="b">
        <f>AND(E536&gt;=zakresy_produkcyjne!E$2,E536&lt;=zakresy_produkcyjne!E$3)</f>
        <v>1</v>
      </c>
      <c r="AN536" s="5" t="b">
        <f>AND(F536&gt;=zakresy_produkcyjne!F$2,F536&lt;=zakresy_produkcyjne!F$3)</f>
        <v>1</v>
      </c>
      <c r="AO536" s="5" t="b">
        <f>AND(G536&gt;=zakresy_produkcyjne!G$2,G536&lt;=zakresy_produkcyjne!G$3)</f>
        <v>1</v>
      </c>
      <c r="AP536" s="5" t="b">
        <f>AND(H536&gt;=zakresy_produkcyjne!H$2,H536&lt;=zakresy_produkcyjne!H$3)</f>
        <v>1</v>
      </c>
      <c r="AQ536" s="5" t="b">
        <f>AND(P536&gt;=zakresy_produkcyjne!I$2,P536&lt;=zakresy_produkcyjne!I$3)</f>
        <v>1</v>
      </c>
      <c r="AR536" s="5" t="b">
        <f>AND(Q536&gt;=zakresy_produkcyjne!J$2,Q536&lt;=zakresy_produkcyjne!J$3)</f>
        <v>1</v>
      </c>
      <c r="AS536" s="5" t="b">
        <f>AND(R536&gt;=zakresy_produkcyjne!K$2,R536&lt;=zakresy_produkcyjne!K$3)</f>
        <v>1</v>
      </c>
      <c r="AT536" s="5" t="b">
        <f>AND(S536&gt;=zakresy_produkcyjne!L$2,S536&lt;=zakresy_produkcyjne!L$3)</f>
        <v>1</v>
      </c>
      <c r="AU536" s="5" t="b">
        <f t="shared" si="98"/>
        <v>1</v>
      </c>
      <c r="AV536" s="5" t="b">
        <f t="shared" si="99"/>
        <v>1</v>
      </c>
      <c r="AW536" s="5" t="b">
        <f t="shared" si="100"/>
        <v>1</v>
      </c>
      <c r="AX536" s="5">
        <f>AJ536*zakresy_produkcyjne!B$4+AK536*zakresy_produkcyjne!C$4+AL536*zakresy_produkcyjne!D$4+AM536*zakresy_produkcyjne!E$4+AN536*zakresy_produkcyjne!F$4+AO536*zakresy_produkcyjne!G$4+AP536*zakresy_produkcyjne!H$4+AQ536*zakresy_produkcyjne!I$4+AR536*zakresy_produkcyjne!J$4+AS536*zakresy_produkcyjne!K$4+AT536*zakresy_produkcyjne!L$4</f>
        <v>66</v>
      </c>
      <c r="BE536" s="5">
        <v>185</v>
      </c>
    </row>
    <row r="537" spans="1:57" ht="13.9" customHeight="1" x14ac:dyDescent="0.2">
      <c r="A537" s="182">
        <v>3.44</v>
      </c>
      <c r="B537" s="182">
        <v>2.3199999999999998</v>
      </c>
      <c r="C537" s="182">
        <f t="shared" si="101"/>
        <v>4.2183333333333337</v>
      </c>
      <c r="D537" s="182">
        <v>0.24</v>
      </c>
      <c r="E537" s="182">
        <v>5.0999999999999997E-2</v>
      </c>
      <c r="F537" s="182">
        <v>0.5</v>
      </c>
      <c r="G537" s="182">
        <v>1.02</v>
      </c>
      <c r="H537" s="182">
        <v>0.1</v>
      </c>
      <c r="I537" s="182">
        <v>1.2999999999999999E-2</v>
      </c>
      <c r="J537" s="182">
        <v>1.4999999999999999E-2</v>
      </c>
      <c r="K537" s="182">
        <v>0</v>
      </c>
      <c r="L537" s="182">
        <v>0</v>
      </c>
      <c r="M537" s="182">
        <v>0</v>
      </c>
      <c r="N537" s="182">
        <v>0</v>
      </c>
      <c r="O537" s="182">
        <v>0</v>
      </c>
      <c r="P537" s="182">
        <v>900</v>
      </c>
      <c r="Q537" s="182">
        <v>90</v>
      </c>
      <c r="R537" s="182">
        <v>260</v>
      </c>
      <c r="S537" s="182">
        <v>90</v>
      </c>
      <c r="T537" s="182"/>
      <c r="U537" s="182"/>
      <c r="V537" s="182"/>
      <c r="W537" s="182">
        <v>462.53333333333302</v>
      </c>
      <c r="X537" s="182"/>
      <c r="Y537" s="182"/>
      <c r="Z537" s="183">
        <v>66</v>
      </c>
      <c r="AA537" s="182"/>
      <c r="AB537" s="182"/>
      <c r="AC537" s="182"/>
      <c r="AD537" s="182"/>
      <c r="AE537" s="182"/>
      <c r="AF537" s="182">
        <v>496</v>
      </c>
      <c r="AG537" s="5" t="b">
        <f t="shared" si="97"/>
        <v>0</v>
      </c>
      <c r="AH537" s="5">
        <v>25</v>
      </c>
      <c r="AI537" s="5">
        <f>IF(AH675&lt;=30,1,IF(AH675&lt;=60,2,IF(AH675&lt;=100,3,"bd")))</f>
        <v>1</v>
      </c>
      <c r="AJ537" s="5" t="b">
        <f>AND(A537&gt;=zakresy_produkcyjne!B$2,A537&lt;=zakresy_produkcyjne!B$3)</f>
        <v>1</v>
      </c>
      <c r="AK537" s="5" t="b">
        <f>AND(B537&gt;=zakresy_produkcyjne!C$2,B537&lt;=zakresy_produkcyjne!C$3)</f>
        <v>1</v>
      </c>
      <c r="AL537" s="5" t="b">
        <f>AND(D537&gt;=zakresy_produkcyjne!D$2,D537&lt;=zakresy_produkcyjne!D$3)</f>
        <v>1</v>
      </c>
      <c r="AM537" s="5" t="b">
        <f>AND(E537&gt;=zakresy_produkcyjne!E$2,E537&lt;=zakresy_produkcyjne!E$3)</f>
        <v>1</v>
      </c>
      <c r="AN537" s="5" t="b">
        <f>AND(F537&gt;=zakresy_produkcyjne!F$2,F537&lt;=zakresy_produkcyjne!F$3)</f>
        <v>1</v>
      </c>
      <c r="AO537" s="5" t="b">
        <f>AND(G537&gt;=zakresy_produkcyjne!G$2,G537&lt;=zakresy_produkcyjne!G$3)</f>
        <v>1</v>
      </c>
      <c r="AP537" s="5" t="b">
        <f>AND(H537&gt;=zakresy_produkcyjne!H$2,H537&lt;=zakresy_produkcyjne!H$3)</f>
        <v>1</v>
      </c>
      <c r="AQ537" s="5" t="b">
        <f>AND(P537&gt;=zakresy_produkcyjne!I$2,P537&lt;=zakresy_produkcyjne!I$3)</f>
        <v>1</v>
      </c>
      <c r="AR537" s="5" t="b">
        <f>AND(Q537&gt;=zakresy_produkcyjne!J$2,Q537&lt;=zakresy_produkcyjne!J$3)</f>
        <v>1</v>
      </c>
      <c r="AS537" s="5" t="b">
        <f>AND(R537&gt;=zakresy_produkcyjne!K$2,R537&lt;=zakresy_produkcyjne!K$3)</f>
        <v>1</v>
      </c>
      <c r="AT537" s="5" t="b">
        <f>AND(S537&gt;=zakresy_produkcyjne!L$2,S537&lt;=zakresy_produkcyjne!L$3)</f>
        <v>1</v>
      </c>
      <c r="AU537" s="5" t="b">
        <f t="shared" si="98"/>
        <v>1</v>
      </c>
      <c r="AV537" s="5" t="b">
        <f t="shared" si="99"/>
        <v>1</v>
      </c>
      <c r="AW537" s="5" t="b">
        <f t="shared" si="100"/>
        <v>1</v>
      </c>
      <c r="AX537" s="5">
        <f>AJ537*zakresy_produkcyjne!B$4+AK537*zakresy_produkcyjne!C$4+AL537*zakresy_produkcyjne!D$4+AM537*zakresy_produkcyjne!E$4+AN537*zakresy_produkcyjne!F$4+AO537*zakresy_produkcyjne!G$4+AP537*zakresy_produkcyjne!H$4+AQ537*zakresy_produkcyjne!I$4+AR537*zakresy_produkcyjne!J$4+AS537*zakresy_produkcyjne!K$4+AT537*zakresy_produkcyjne!L$4</f>
        <v>66</v>
      </c>
      <c r="BE537" s="5">
        <v>185</v>
      </c>
    </row>
    <row r="538" spans="1:57" ht="13.9" customHeight="1" x14ac:dyDescent="0.2">
      <c r="A538" s="182">
        <v>3.44</v>
      </c>
      <c r="B538" s="182">
        <v>2.3199999999999998</v>
      </c>
      <c r="C538" s="182">
        <f t="shared" si="101"/>
        <v>4.2183333333333337</v>
      </c>
      <c r="D538" s="182">
        <v>0.24</v>
      </c>
      <c r="E538" s="182">
        <v>5.0999999999999997E-2</v>
      </c>
      <c r="F538" s="182">
        <v>0.5</v>
      </c>
      <c r="G538" s="182">
        <v>1.02</v>
      </c>
      <c r="H538" s="182">
        <v>0.1</v>
      </c>
      <c r="I538" s="182">
        <v>1.2999999999999999E-2</v>
      </c>
      <c r="J538" s="182">
        <v>1.4999999999999999E-2</v>
      </c>
      <c r="K538" s="182">
        <v>0</v>
      </c>
      <c r="L538" s="182">
        <v>0</v>
      </c>
      <c r="M538" s="182">
        <v>0</v>
      </c>
      <c r="N538" s="182">
        <v>0</v>
      </c>
      <c r="O538" s="182">
        <v>0</v>
      </c>
      <c r="P538" s="182">
        <v>900</v>
      </c>
      <c r="Q538" s="182">
        <v>90</v>
      </c>
      <c r="R538" s="182">
        <v>260</v>
      </c>
      <c r="S538" s="182">
        <v>120</v>
      </c>
      <c r="T538" s="182"/>
      <c r="U538" s="182"/>
      <c r="V538" s="182"/>
      <c r="W538" s="182">
        <v>464</v>
      </c>
      <c r="X538" s="182"/>
      <c r="Y538" s="182"/>
      <c r="Z538" s="183">
        <v>66</v>
      </c>
      <c r="AA538" s="182"/>
      <c r="AB538" s="182"/>
      <c r="AC538" s="182"/>
      <c r="AD538" s="182"/>
      <c r="AE538" s="182"/>
      <c r="AF538" s="182">
        <v>498</v>
      </c>
      <c r="AG538" s="5" t="b">
        <f t="shared" si="97"/>
        <v>0</v>
      </c>
      <c r="AH538" s="5">
        <v>25</v>
      </c>
      <c r="AI538" s="5">
        <f>IF(AH676&lt;=30,1,IF(AH676&lt;=60,2,IF(AH676&lt;=100,3,"bd")))</f>
        <v>1</v>
      </c>
      <c r="AJ538" s="5" t="b">
        <f>AND(A538&gt;=zakresy_produkcyjne!B$2,A538&lt;=zakresy_produkcyjne!B$3)</f>
        <v>1</v>
      </c>
      <c r="AK538" s="5" t="b">
        <f>AND(B538&gt;=zakresy_produkcyjne!C$2,B538&lt;=zakresy_produkcyjne!C$3)</f>
        <v>1</v>
      </c>
      <c r="AL538" s="5" t="b">
        <f>AND(D538&gt;=zakresy_produkcyjne!D$2,D538&lt;=zakresy_produkcyjne!D$3)</f>
        <v>1</v>
      </c>
      <c r="AM538" s="5" t="b">
        <f>AND(E538&gt;=zakresy_produkcyjne!E$2,E538&lt;=zakresy_produkcyjne!E$3)</f>
        <v>1</v>
      </c>
      <c r="AN538" s="5" t="b">
        <f>AND(F538&gt;=zakresy_produkcyjne!F$2,F538&lt;=zakresy_produkcyjne!F$3)</f>
        <v>1</v>
      </c>
      <c r="AO538" s="5" t="b">
        <f>AND(G538&gt;=zakresy_produkcyjne!G$2,G538&lt;=zakresy_produkcyjne!G$3)</f>
        <v>1</v>
      </c>
      <c r="AP538" s="5" t="b">
        <f>AND(H538&gt;=zakresy_produkcyjne!H$2,H538&lt;=zakresy_produkcyjne!H$3)</f>
        <v>1</v>
      </c>
      <c r="AQ538" s="5" t="b">
        <f>AND(P538&gt;=zakresy_produkcyjne!I$2,P538&lt;=zakresy_produkcyjne!I$3)</f>
        <v>1</v>
      </c>
      <c r="AR538" s="5" t="b">
        <f>AND(Q538&gt;=zakresy_produkcyjne!J$2,Q538&lt;=zakresy_produkcyjne!J$3)</f>
        <v>1</v>
      </c>
      <c r="AS538" s="5" t="b">
        <f>AND(R538&gt;=zakresy_produkcyjne!K$2,R538&lt;=zakresy_produkcyjne!K$3)</f>
        <v>1</v>
      </c>
      <c r="AT538" s="5" t="b">
        <f>AND(S538&gt;=zakresy_produkcyjne!L$2,S538&lt;=zakresy_produkcyjne!L$3)</f>
        <v>1</v>
      </c>
      <c r="AU538" s="5" t="b">
        <f t="shared" si="98"/>
        <v>1</v>
      </c>
      <c r="AV538" s="5" t="b">
        <f t="shared" si="99"/>
        <v>1</v>
      </c>
      <c r="AW538" s="5" t="b">
        <f t="shared" si="100"/>
        <v>1</v>
      </c>
      <c r="AX538" s="5">
        <f>AJ538*zakresy_produkcyjne!B$4+AK538*zakresy_produkcyjne!C$4+AL538*zakresy_produkcyjne!D$4+AM538*zakresy_produkcyjne!E$4+AN538*zakresy_produkcyjne!F$4+AO538*zakresy_produkcyjne!G$4+AP538*zakresy_produkcyjne!H$4+AQ538*zakresy_produkcyjne!I$4+AR538*zakresy_produkcyjne!J$4+AS538*zakresy_produkcyjne!K$4+AT538*zakresy_produkcyjne!L$4</f>
        <v>66</v>
      </c>
      <c r="BE538" s="5">
        <v>185</v>
      </c>
    </row>
    <row r="539" spans="1:57" ht="13.9" customHeight="1" x14ac:dyDescent="0.2">
      <c r="A539" s="182">
        <v>3.44</v>
      </c>
      <c r="B539" s="182">
        <v>2.3199999999999998</v>
      </c>
      <c r="C539" s="182">
        <f t="shared" si="101"/>
        <v>4.2183333333333337</v>
      </c>
      <c r="D539" s="182">
        <v>0.24</v>
      </c>
      <c r="E539" s="182">
        <v>5.0999999999999997E-2</v>
      </c>
      <c r="F539" s="182">
        <v>0.5</v>
      </c>
      <c r="G539" s="182">
        <v>1.02</v>
      </c>
      <c r="H539" s="182">
        <v>0.1</v>
      </c>
      <c r="I539" s="182">
        <v>1.2999999999999999E-2</v>
      </c>
      <c r="J539" s="182">
        <v>1.4999999999999999E-2</v>
      </c>
      <c r="K539" s="182">
        <v>0</v>
      </c>
      <c r="L539" s="182">
        <v>0</v>
      </c>
      <c r="M539" s="182">
        <v>0</v>
      </c>
      <c r="N539" s="182">
        <v>0</v>
      </c>
      <c r="O539" s="182">
        <v>0</v>
      </c>
      <c r="P539" s="182">
        <v>900</v>
      </c>
      <c r="Q539" s="182">
        <v>90</v>
      </c>
      <c r="R539" s="182">
        <v>290</v>
      </c>
      <c r="S539" s="182">
        <v>30</v>
      </c>
      <c r="T539" s="182"/>
      <c r="U539" s="182"/>
      <c r="V539" s="182"/>
      <c r="W539" s="182">
        <v>461.066666666667</v>
      </c>
      <c r="X539" s="182"/>
      <c r="Y539" s="182"/>
      <c r="Z539" s="183">
        <v>66</v>
      </c>
      <c r="AA539" s="182"/>
      <c r="AB539" s="182"/>
      <c r="AC539" s="182"/>
      <c r="AD539" s="182"/>
      <c r="AE539" s="182"/>
      <c r="AF539" s="182">
        <v>494</v>
      </c>
      <c r="AG539" s="5" t="b">
        <f t="shared" si="97"/>
        <v>0</v>
      </c>
      <c r="AH539" s="5">
        <v>25</v>
      </c>
      <c r="AI539" s="5">
        <f>IF(AH677&lt;=30,1,IF(AH677&lt;=60,2,IF(AH677&lt;=100,3,"bd")))</f>
        <v>1</v>
      </c>
      <c r="AJ539" s="5" t="b">
        <f>AND(A539&gt;=zakresy_produkcyjne!B$2,A539&lt;=zakresy_produkcyjne!B$3)</f>
        <v>1</v>
      </c>
      <c r="AK539" s="5" t="b">
        <f>AND(B539&gt;=zakresy_produkcyjne!C$2,B539&lt;=zakresy_produkcyjne!C$3)</f>
        <v>1</v>
      </c>
      <c r="AL539" s="5" t="b">
        <f>AND(D539&gt;=zakresy_produkcyjne!D$2,D539&lt;=zakresy_produkcyjne!D$3)</f>
        <v>1</v>
      </c>
      <c r="AM539" s="5" t="b">
        <f>AND(E539&gt;=zakresy_produkcyjne!E$2,E539&lt;=zakresy_produkcyjne!E$3)</f>
        <v>1</v>
      </c>
      <c r="AN539" s="5" t="b">
        <f>AND(F539&gt;=zakresy_produkcyjne!F$2,F539&lt;=zakresy_produkcyjne!F$3)</f>
        <v>1</v>
      </c>
      <c r="AO539" s="5" t="b">
        <f>AND(G539&gt;=zakresy_produkcyjne!G$2,G539&lt;=zakresy_produkcyjne!G$3)</f>
        <v>1</v>
      </c>
      <c r="AP539" s="5" t="b">
        <f>AND(H539&gt;=zakresy_produkcyjne!H$2,H539&lt;=zakresy_produkcyjne!H$3)</f>
        <v>1</v>
      </c>
      <c r="AQ539" s="5" t="b">
        <f>AND(P539&gt;=zakresy_produkcyjne!I$2,P539&lt;=zakresy_produkcyjne!I$3)</f>
        <v>1</v>
      </c>
      <c r="AR539" s="5" t="b">
        <f>AND(Q539&gt;=zakresy_produkcyjne!J$2,Q539&lt;=zakresy_produkcyjne!J$3)</f>
        <v>1</v>
      </c>
      <c r="AS539" s="5" t="b">
        <f>AND(R539&gt;=zakresy_produkcyjne!K$2,R539&lt;=zakresy_produkcyjne!K$3)</f>
        <v>1</v>
      </c>
      <c r="AT539" s="5" t="b">
        <f>AND(S539&gt;=zakresy_produkcyjne!L$2,S539&lt;=zakresy_produkcyjne!L$3)</f>
        <v>1</v>
      </c>
      <c r="AU539" s="5" t="b">
        <f t="shared" si="98"/>
        <v>1</v>
      </c>
      <c r="AV539" s="5" t="b">
        <f t="shared" si="99"/>
        <v>1</v>
      </c>
      <c r="AW539" s="5" t="b">
        <f t="shared" si="100"/>
        <v>1</v>
      </c>
      <c r="AX539" s="5">
        <f>AJ539*zakresy_produkcyjne!B$4+AK539*zakresy_produkcyjne!C$4+AL539*zakresy_produkcyjne!D$4+AM539*zakresy_produkcyjne!E$4+AN539*zakresy_produkcyjne!F$4+AO539*zakresy_produkcyjne!G$4+AP539*zakresy_produkcyjne!H$4+AQ539*zakresy_produkcyjne!I$4+AR539*zakresy_produkcyjne!J$4+AS539*zakresy_produkcyjne!K$4+AT539*zakresy_produkcyjne!L$4</f>
        <v>66</v>
      </c>
      <c r="BE539" s="5">
        <v>185</v>
      </c>
    </row>
    <row r="540" spans="1:57" ht="13.9" customHeight="1" x14ac:dyDescent="0.2">
      <c r="A540" s="182">
        <v>3.44</v>
      </c>
      <c r="B540" s="182">
        <v>2.3199999999999998</v>
      </c>
      <c r="C540" s="182">
        <f t="shared" si="101"/>
        <v>4.2183333333333337</v>
      </c>
      <c r="D540" s="182">
        <v>0.24</v>
      </c>
      <c r="E540" s="182">
        <v>5.0999999999999997E-2</v>
      </c>
      <c r="F540" s="182">
        <v>0.5</v>
      </c>
      <c r="G540" s="182">
        <v>1.02</v>
      </c>
      <c r="H540" s="182">
        <v>0.1</v>
      </c>
      <c r="I540" s="182">
        <v>1.2999999999999999E-2</v>
      </c>
      <c r="J540" s="182">
        <v>1.4999999999999999E-2</v>
      </c>
      <c r="K540" s="182">
        <v>0</v>
      </c>
      <c r="L540" s="182">
        <v>0</v>
      </c>
      <c r="M540" s="182">
        <v>0</v>
      </c>
      <c r="N540" s="182">
        <v>0</v>
      </c>
      <c r="O540" s="182">
        <v>0</v>
      </c>
      <c r="P540" s="182">
        <v>900</v>
      </c>
      <c r="Q540" s="182">
        <v>90</v>
      </c>
      <c r="R540" s="182">
        <v>290</v>
      </c>
      <c r="S540" s="182">
        <v>60</v>
      </c>
      <c r="T540" s="182"/>
      <c r="U540" s="182"/>
      <c r="V540" s="182"/>
      <c r="W540" s="182">
        <v>442</v>
      </c>
      <c r="X540" s="182"/>
      <c r="Y540" s="182"/>
      <c r="Z540" s="183">
        <v>66</v>
      </c>
      <c r="AA540" s="182"/>
      <c r="AB540" s="182"/>
      <c r="AC540" s="182"/>
      <c r="AD540" s="182"/>
      <c r="AE540" s="182"/>
      <c r="AF540" s="182">
        <v>471</v>
      </c>
      <c r="AG540" s="5" t="b">
        <f t="shared" si="97"/>
        <v>0</v>
      </c>
      <c r="AH540" s="5">
        <v>25</v>
      </c>
      <c r="AI540" s="5">
        <f>IF(AH678&lt;=30,1,IF(AH678&lt;=60,2,IF(AH678&lt;=100,3,"bd")))</f>
        <v>1</v>
      </c>
      <c r="AJ540" s="5" t="b">
        <f>AND(A540&gt;=zakresy_produkcyjne!B$2,A540&lt;=zakresy_produkcyjne!B$3)</f>
        <v>1</v>
      </c>
      <c r="AK540" s="5" t="b">
        <f>AND(B540&gt;=zakresy_produkcyjne!C$2,B540&lt;=zakresy_produkcyjne!C$3)</f>
        <v>1</v>
      </c>
      <c r="AL540" s="5" t="b">
        <f>AND(D540&gt;=zakresy_produkcyjne!D$2,D540&lt;=zakresy_produkcyjne!D$3)</f>
        <v>1</v>
      </c>
      <c r="AM540" s="5" t="b">
        <f>AND(E540&gt;=zakresy_produkcyjne!E$2,E540&lt;=zakresy_produkcyjne!E$3)</f>
        <v>1</v>
      </c>
      <c r="AN540" s="5" t="b">
        <f>AND(F540&gt;=zakresy_produkcyjne!F$2,F540&lt;=zakresy_produkcyjne!F$3)</f>
        <v>1</v>
      </c>
      <c r="AO540" s="5" t="b">
        <f>AND(G540&gt;=zakresy_produkcyjne!G$2,G540&lt;=zakresy_produkcyjne!G$3)</f>
        <v>1</v>
      </c>
      <c r="AP540" s="5" t="b">
        <f>AND(H540&gt;=zakresy_produkcyjne!H$2,H540&lt;=zakresy_produkcyjne!H$3)</f>
        <v>1</v>
      </c>
      <c r="AQ540" s="5" t="b">
        <f>AND(P540&gt;=zakresy_produkcyjne!I$2,P540&lt;=zakresy_produkcyjne!I$3)</f>
        <v>1</v>
      </c>
      <c r="AR540" s="5" t="b">
        <f>AND(Q540&gt;=zakresy_produkcyjne!J$2,Q540&lt;=zakresy_produkcyjne!J$3)</f>
        <v>1</v>
      </c>
      <c r="AS540" s="5" t="b">
        <f>AND(R540&gt;=zakresy_produkcyjne!K$2,R540&lt;=zakresy_produkcyjne!K$3)</f>
        <v>1</v>
      </c>
      <c r="AT540" s="5" t="b">
        <f>AND(S540&gt;=zakresy_produkcyjne!L$2,S540&lt;=zakresy_produkcyjne!L$3)</f>
        <v>1</v>
      </c>
      <c r="AU540" s="5" t="b">
        <f t="shared" si="98"/>
        <v>1</v>
      </c>
      <c r="AV540" s="5" t="b">
        <f t="shared" si="99"/>
        <v>1</v>
      </c>
      <c r="AW540" s="5" t="b">
        <f t="shared" si="100"/>
        <v>1</v>
      </c>
      <c r="AX540" s="5">
        <f>AJ540*zakresy_produkcyjne!B$4+AK540*zakresy_produkcyjne!C$4+AL540*zakresy_produkcyjne!D$4+AM540*zakresy_produkcyjne!E$4+AN540*zakresy_produkcyjne!F$4+AO540*zakresy_produkcyjne!G$4+AP540*zakresy_produkcyjne!H$4+AQ540*zakresy_produkcyjne!I$4+AR540*zakresy_produkcyjne!J$4+AS540*zakresy_produkcyjne!K$4+AT540*zakresy_produkcyjne!L$4</f>
        <v>66</v>
      </c>
      <c r="BE540" s="5">
        <v>185</v>
      </c>
    </row>
    <row r="541" spans="1:57" ht="13.9" customHeight="1" x14ac:dyDescent="0.2">
      <c r="A541" s="182">
        <v>3.44</v>
      </c>
      <c r="B541" s="182">
        <v>2.3199999999999998</v>
      </c>
      <c r="C541" s="182">
        <f t="shared" si="101"/>
        <v>4.2183333333333337</v>
      </c>
      <c r="D541" s="182">
        <v>0.24</v>
      </c>
      <c r="E541" s="182">
        <v>5.0999999999999997E-2</v>
      </c>
      <c r="F541" s="182">
        <v>0.5</v>
      </c>
      <c r="G541" s="182">
        <v>1.02</v>
      </c>
      <c r="H541" s="182">
        <v>0.1</v>
      </c>
      <c r="I541" s="182">
        <v>1.2999999999999999E-2</v>
      </c>
      <c r="J541" s="182">
        <v>1.4999999999999999E-2</v>
      </c>
      <c r="K541" s="182">
        <v>0</v>
      </c>
      <c r="L541" s="182">
        <v>0</v>
      </c>
      <c r="M541" s="182">
        <v>0</v>
      </c>
      <c r="N541" s="182">
        <v>0</v>
      </c>
      <c r="O541" s="182">
        <v>0</v>
      </c>
      <c r="P541" s="182">
        <v>900</v>
      </c>
      <c r="Q541" s="182">
        <v>90</v>
      </c>
      <c r="R541" s="182">
        <v>290</v>
      </c>
      <c r="S541" s="182">
        <v>90</v>
      </c>
      <c r="T541" s="182"/>
      <c r="U541" s="182"/>
      <c r="V541" s="182"/>
      <c r="W541" s="182">
        <v>439.230769230769</v>
      </c>
      <c r="X541" s="182"/>
      <c r="Y541" s="182"/>
      <c r="Z541" s="183">
        <v>66</v>
      </c>
      <c r="AA541" s="182"/>
      <c r="AB541" s="182"/>
      <c r="AC541" s="182"/>
      <c r="AD541" s="182"/>
      <c r="AE541" s="182"/>
      <c r="AF541" s="182">
        <v>467</v>
      </c>
      <c r="AG541" s="5" t="b">
        <f t="shared" si="97"/>
        <v>0</v>
      </c>
      <c r="AH541" s="5">
        <v>25</v>
      </c>
      <c r="AI541" s="5">
        <f>IF(AH679&lt;=30,1,IF(AH679&lt;=60,2,IF(AH679&lt;=100,3,"bd")))</f>
        <v>1</v>
      </c>
      <c r="AJ541" s="5" t="b">
        <f>AND(A541&gt;=zakresy_produkcyjne!B$2,A541&lt;=zakresy_produkcyjne!B$3)</f>
        <v>1</v>
      </c>
      <c r="AK541" s="5" t="b">
        <f>AND(B541&gt;=zakresy_produkcyjne!C$2,B541&lt;=zakresy_produkcyjne!C$3)</f>
        <v>1</v>
      </c>
      <c r="AL541" s="5" t="b">
        <f>AND(D541&gt;=zakresy_produkcyjne!D$2,D541&lt;=zakresy_produkcyjne!D$3)</f>
        <v>1</v>
      </c>
      <c r="AM541" s="5" t="b">
        <f>AND(E541&gt;=zakresy_produkcyjne!E$2,E541&lt;=zakresy_produkcyjne!E$3)</f>
        <v>1</v>
      </c>
      <c r="AN541" s="5" t="b">
        <f>AND(F541&gt;=zakresy_produkcyjne!F$2,F541&lt;=zakresy_produkcyjne!F$3)</f>
        <v>1</v>
      </c>
      <c r="AO541" s="5" t="b">
        <f>AND(G541&gt;=zakresy_produkcyjne!G$2,G541&lt;=zakresy_produkcyjne!G$3)</f>
        <v>1</v>
      </c>
      <c r="AP541" s="5" t="b">
        <f>AND(H541&gt;=zakresy_produkcyjne!H$2,H541&lt;=zakresy_produkcyjne!H$3)</f>
        <v>1</v>
      </c>
      <c r="AQ541" s="5" t="b">
        <f>AND(P541&gt;=zakresy_produkcyjne!I$2,P541&lt;=zakresy_produkcyjne!I$3)</f>
        <v>1</v>
      </c>
      <c r="AR541" s="5" t="b">
        <f>AND(Q541&gt;=zakresy_produkcyjne!J$2,Q541&lt;=zakresy_produkcyjne!J$3)</f>
        <v>1</v>
      </c>
      <c r="AS541" s="5" t="b">
        <f>AND(R541&gt;=zakresy_produkcyjne!K$2,R541&lt;=zakresy_produkcyjne!K$3)</f>
        <v>1</v>
      </c>
      <c r="AT541" s="5" t="b">
        <f>AND(S541&gt;=zakresy_produkcyjne!L$2,S541&lt;=zakresy_produkcyjne!L$3)</f>
        <v>1</v>
      </c>
      <c r="AU541" s="5" t="b">
        <f t="shared" si="98"/>
        <v>1</v>
      </c>
      <c r="AV541" s="5" t="b">
        <f t="shared" si="99"/>
        <v>1</v>
      </c>
      <c r="AW541" s="5" t="b">
        <f t="shared" si="100"/>
        <v>1</v>
      </c>
      <c r="AX541" s="5">
        <f>AJ541*zakresy_produkcyjne!B$4+AK541*zakresy_produkcyjne!C$4+AL541*zakresy_produkcyjne!D$4+AM541*zakresy_produkcyjne!E$4+AN541*zakresy_produkcyjne!F$4+AO541*zakresy_produkcyjne!G$4+AP541*zakresy_produkcyjne!H$4+AQ541*zakresy_produkcyjne!I$4+AR541*zakresy_produkcyjne!J$4+AS541*zakresy_produkcyjne!K$4+AT541*zakresy_produkcyjne!L$4</f>
        <v>66</v>
      </c>
      <c r="BE541" s="5">
        <v>185</v>
      </c>
    </row>
    <row r="542" spans="1:57" ht="13.9" customHeight="1" x14ac:dyDescent="0.2">
      <c r="A542" s="182">
        <v>3.44</v>
      </c>
      <c r="B542" s="182">
        <v>2.3199999999999998</v>
      </c>
      <c r="C542" s="182">
        <f t="shared" si="101"/>
        <v>4.2183333333333337</v>
      </c>
      <c r="D542" s="182">
        <v>0.24</v>
      </c>
      <c r="E542" s="182">
        <v>5.0999999999999997E-2</v>
      </c>
      <c r="F542" s="182">
        <v>0.5</v>
      </c>
      <c r="G542" s="182">
        <v>1.02</v>
      </c>
      <c r="H542" s="182">
        <v>0.1</v>
      </c>
      <c r="I542" s="182">
        <v>1.2999999999999999E-2</v>
      </c>
      <c r="J542" s="182">
        <v>1.4999999999999999E-2</v>
      </c>
      <c r="K542" s="182">
        <v>0</v>
      </c>
      <c r="L542" s="182">
        <v>0</v>
      </c>
      <c r="M542" s="182">
        <v>0</v>
      </c>
      <c r="N542" s="182">
        <v>0</v>
      </c>
      <c r="O542" s="182">
        <v>0</v>
      </c>
      <c r="P542" s="182">
        <v>900</v>
      </c>
      <c r="Q542" s="182">
        <v>90</v>
      </c>
      <c r="R542" s="182">
        <v>290</v>
      </c>
      <c r="S542" s="182">
        <v>120</v>
      </c>
      <c r="T542" s="182"/>
      <c r="U542" s="182"/>
      <c r="V542" s="182"/>
      <c r="W542" s="182">
        <v>440.269230769231</v>
      </c>
      <c r="X542" s="182"/>
      <c r="Y542" s="182"/>
      <c r="Z542" s="183">
        <v>66</v>
      </c>
      <c r="AA542" s="182"/>
      <c r="AB542" s="182"/>
      <c r="AC542" s="182"/>
      <c r="AD542" s="182"/>
      <c r="AE542" s="182"/>
      <c r="AF542" s="182">
        <v>468.5</v>
      </c>
      <c r="AG542" s="5" t="b">
        <f t="shared" si="97"/>
        <v>0</v>
      </c>
      <c r="AH542" s="5">
        <v>25</v>
      </c>
      <c r="AI542" s="5">
        <f>IF(AH680&lt;=30,1,IF(AH680&lt;=60,2,IF(AH680&lt;=100,3,"bd")))</f>
        <v>1</v>
      </c>
      <c r="AJ542" s="5" t="b">
        <f>AND(A542&gt;=zakresy_produkcyjne!B$2,A542&lt;=zakresy_produkcyjne!B$3)</f>
        <v>1</v>
      </c>
      <c r="AK542" s="5" t="b">
        <f>AND(B542&gt;=zakresy_produkcyjne!C$2,B542&lt;=zakresy_produkcyjne!C$3)</f>
        <v>1</v>
      </c>
      <c r="AL542" s="5" t="b">
        <f>AND(D542&gt;=zakresy_produkcyjne!D$2,D542&lt;=zakresy_produkcyjne!D$3)</f>
        <v>1</v>
      </c>
      <c r="AM542" s="5" t="b">
        <f>AND(E542&gt;=zakresy_produkcyjne!E$2,E542&lt;=zakresy_produkcyjne!E$3)</f>
        <v>1</v>
      </c>
      <c r="AN542" s="5" t="b">
        <f>AND(F542&gt;=zakresy_produkcyjne!F$2,F542&lt;=zakresy_produkcyjne!F$3)</f>
        <v>1</v>
      </c>
      <c r="AO542" s="5" t="b">
        <f>AND(G542&gt;=zakresy_produkcyjne!G$2,G542&lt;=zakresy_produkcyjne!G$3)</f>
        <v>1</v>
      </c>
      <c r="AP542" s="5" t="b">
        <f>AND(H542&gt;=zakresy_produkcyjne!H$2,H542&lt;=zakresy_produkcyjne!H$3)</f>
        <v>1</v>
      </c>
      <c r="AQ542" s="5" t="b">
        <f>AND(P542&gt;=zakresy_produkcyjne!I$2,P542&lt;=zakresy_produkcyjne!I$3)</f>
        <v>1</v>
      </c>
      <c r="AR542" s="5" t="b">
        <f>AND(Q542&gt;=zakresy_produkcyjne!J$2,Q542&lt;=zakresy_produkcyjne!J$3)</f>
        <v>1</v>
      </c>
      <c r="AS542" s="5" t="b">
        <f>AND(R542&gt;=zakresy_produkcyjne!K$2,R542&lt;=zakresy_produkcyjne!K$3)</f>
        <v>1</v>
      </c>
      <c r="AT542" s="5" t="b">
        <f>AND(S542&gt;=zakresy_produkcyjne!L$2,S542&lt;=zakresy_produkcyjne!L$3)</f>
        <v>1</v>
      </c>
      <c r="AU542" s="5" t="b">
        <f t="shared" si="98"/>
        <v>1</v>
      </c>
      <c r="AV542" s="5" t="b">
        <f t="shared" si="99"/>
        <v>1</v>
      </c>
      <c r="AW542" s="5" t="b">
        <f t="shared" si="100"/>
        <v>1</v>
      </c>
      <c r="AX542" s="5">
        <f>AJ542*zakresy_produkcyjne!B$4+AK542*zakresy_produkcyjne!C$4+AL542*zakresy_produkcyjne!D$4+AM542*zakresy_produkcyjne!E$4+AN542*zakresy_produkcyjne!F$4+AO542*zakresy_produkcyjne!G$4+AP542*zakresy_produkcyjne!H$4+AQ542*zakresy_produkcyjne!I$4+AR542*zakresy_produkcyjne!J$4+AS542*zakresy_produkcyjne!K$4+AT542*zakresy_produkcyjne!L$4</f>
        <v>66</v>
      </c>
      <c r="BE542" s="5">
        <v>185</v>
      </c>
    </row>
    <row r="543" spans="1:57" ht="13.9" customHeight="1" x14ac:dyDescent="0.2">
      <c r="A543" s="182">
        <v>3.44</v>
      </c>
      <c r="B543" s="182">
        <v>2.3199999999999998</v>
      </c>
      <c r="C543" s="182">
        <f t="shared" si="101"/>
        <v>4.2183333333333337</v>
      </c>
      <c r="D543" s="182">
        <v>0.24</v>
      </c>
      <c r="E543" s="182">
        <v>5.0999999999999997E-2</v>
      </c>
      <c r="F543" s="182">
        <v>0.5</v>
      </c>
      <c r="G543" s="182">
        <v>1.02</v>
      </c>
      <c r="H543" s="182">
        <v>0.1</v>
      </c>
      <c r="I543" s="182">
        <v>1.2999999999999999E-2</v>
      </c>
      <c r="J543" s="182">
        <v>1.4999999999999999E-2</v>
      </c>
      <c r="K543" s="182">
        <v>0</v>
      </c>
      <c r="L543" s="182">
        <v>0</v>
      </c>
      <c r="M543" s="182">
        <v>0</v>
      </c>
      <c r="N543" s="182">
        <v>0</v>
      </c>
      <c r="O543" s="182">
        <v>0</v>
      </c>
      <c r="P543" s="182">
        <v>900</v>
      </c>
      <c r="Q543" s="182">
        <v>90</v>
      </c>
      <c r="R543" s="182">
        <v>320</v>
      </c>
      <c r="S543" s="182">
        <v>30</v>
      </c>
      <c r="T543" s="182"/>
      <c r="U543" s="182"/>
      <c r="V543" s="182"/>
      <c r="W543" s="182">
        <v>425.125</v>
      </c>
      <c r="X543" s="182"/>
      <c r="Y543" s="182"/>
      <c r="Z543" s="183">
        <v>66</v>
      </c>
      <c r="AA543" s="182"/>
      <c r="AB543" s="182"/>
      <c r="AC543" s="182"/>
      <c r="AD543" s="182"/>
      <c r="AE543" s="182"/>
      <c r="AF543" s="182">
        <v>450.5</v>
      </c>
      <c r="AG543" s="5" t="b">
        <f t="shared" si="97"/>
        <v>0</v>
      </c>
      <c r="AH543" s="5">
        <v>25</v>
      </c>
      <c r="AI543" s="5">
        <f>IF(AH681&lt;=30,1,IF(AH681&lt;=60,2,IF(AH681&lt;=100,3,"bd")))</f>
        <v>1</v>
      </c>
      <c r="AJ543" s="5" t="b">
        <f>AND(A543&gt;=zakresy_produkcyjne!B$2,A543&lt;=zakresy_produkcyjne!B$3)</f>
        <v>1</v>
      </c>
      <c r="AK543" s="5" t="b">
        <f>AND(B543&gt;=zakresy_produkcyjne!C$2,B543&lt;=zakresy_produkcyjne!C$3)</f>
        <v>1</v>
      </c>
      <c r="AL543" s="5" t="b">
        <f>AND(D543&gt;=zakresy_produkcyjne!D$2,D543&lt;=zakresy_produkcyjne!D$3)</f>
        <v>1</v>
      </c>
      <c r="AM543" s="5" t="b">
        <f>AND(E543&gt;=zakresy_produkcyjne!E$2,E543&lt;=zakresy_produkcyjne!E$3)</f>
        <v>1</v>
      </c>
      <c r="AN543" s="5" t="b">
        <f>AND(F543&gt;=zakresy_produkcyjne!F$2,F543&lt;=zakresy_produkcyjne!F$3)</f>
        <v>1</v>
      </c>
      <c r="AO543" s="5" t="b">
        <f>AND(G543&gt;=zakresy_produkcyjne!G$2,G543&lt;=zakresy_produkcyjne!G$3)</f>
        <v>1</v>
      </c>
      <c r="AP543" s="5" t="b">
        <f>AND(H543&gt;=zakresy_produkcyjne!H$2,H543&lt;=zakresy_produkcyjne!H$3)</f>
        <v>1</v>
      </c>
      <c r="AQ543" s="5" t="b">
        <f>AND(P543&gt;=zakresy_produkcyjne!I$2,P543&lt;=zakresy_produkcyjne!I$3)</f>
        <v>1</v>
      </c>
      <c r="AR543" s="5" t="b">
        <f>AND(Q543&gt;=zakresy_produkcyjne!J$2,Q543&lt;=zakresy_produkcyjne!J$3)</f>
        <v>1</v>
      </c>
      <c r="AS543" s="5" t="b">
        <f>AND(R543&gt;=zakresy_produkcyjne!K$2,R543&lt;=zakresy_produkcyjne!K$3)</f>
        <v>1</v>
      </c>
      <c r="AT543" s="5" t="b">
        <f>AND(S543&gt;=zakresy_produkcyjne!L$2,S543&lt;=zakresy_produkcyjne!L$3)</f>
        <v>1</v>
      </c>
      <c r="AU543" s="5" t="b">
        <f t="shared" si="98"/>
        <v>1</v>
      </c>
      <c r="AV543" s="5" t="b">
        <f t="shared" si="99"/>
        <v>1</v>
      </c>
      <c r="AW543" s="5" t="b">
        <f t="shared" si="100"/>
        <v>1</v>
      </c>
      <c r="AX543" s="5">
        <f>AJ543*zakresy_produkcyjne!B$4+AK543*zakresy_produkcyjne!C$4+AL543*zakresy_produkcyjne!D$4+AM543*zakresy_produkcyjne!E$4+AN543*zakresy_produkcyjne!F$4+AO543*zakresy_produkcyjne!G$4+AP543*zakresy_produkcyjne!H$4+AQ543*zakresy_produkcyjne!I$4+AR543*zakresy_produkcyjne!J$4+AS543*zakresy_produkcyjne!K$4+AT543*zakresy_produkcyjne!L$4</f>
        <v>66</v>
      </c>
      <c r="BE543" s="5">
        <v>185</v>
      </c>
    </row>
    <row r="544" spans="1:57" ht="13.9" customHeight="1" x14ac:dyDescent="0.2">
      <c r="A544" s="182">
        <v>3.44</v>
      </c>
      <c r="B544" s="182">
        <v>2.3199999999999998</v>
      </c>
      <c r="C544" s="182">
        <f t="shared" si="101"/>
        <v>4.2183333333333337</v>
      </c>
      <c r="D544" s="182">
        <v>0.24</v>
      </c>
      <c r="E544" s="182">
        <v>5.0999999999999997E-2</v>
      </c>
      <c r="F544" s="182">
        <v>0.5</v>
      </c>
      <c r="G544" s="182">
        <v>1.02</v>
      </c>
      <c r="H544" s="182">
        <v>0.1</v>
      </c>
      <c r="I544" s="182">
        <v>1.2999999999999999E-2</v>
      </c>
      <c r="J544" s="182">
        <v>1.4999999999999999E-2</v>
      </c>
      <c r="K544" s="182">
        <v>0</v>
      </c>
      <c r="L544" s="182">
        <v>0</v>
      </c>
      <c r="M544" s="182">
        <v>0</v>
      </c>
      <c r="N544" s="182">
        <v>0</v>
      </c>
      <c r="O544" s="182">
        <v>0</v>
      </c>
      <c r="P544" s="182">
        <v>900</v>
      </c>
      <c r="Q544" s="182">
        <v>90</v>
      </c>
      <c r="R544" s="182">
        <v>320</v>
      </c>
      <c r="S544" s="182">
        <v>60</v>
      </c>
      <c r="T544" s="182"/>
      <c r="U544" s="182"/>
      <c r="V544" s="182"/>
      <c r="W544" s="182">
        <v>404.5</v>
      </c>
      <c r="X544" s="182"/>
      <c r="Y544" s="182"/>
      <c r="Z544" s="183">
        <v>66</v>
      </c>
      <c r="AA544" s="182"/>
      <c r="AB544" s="182"/>
      <c r="AC544" s="182"/>
      <c r="AD544" s="182"/>
      <c r="AE544" s="182"/>
      <c r="AF544" s="182">
        <v>429.5</v>
      </c>
      <c r="AG544" s="5" t="b">
        <f t="shared" si="97"/>
        <v>0</v>
      </c>
      <c r="AH544" s="5">
        <v>25</v>
      </c>
      <c r="AI544" s="5">
        <f>IF(AH682&lt;=30,1,IF(AH682&lt;=60,2,IF(AH682&lt;=100,3,"bd")))</f>
        <v>1</v>
      </c>
      <c r="AJ544" s="5" t="b">
        <f>AND(A544&gt;=zakresy_produkcyjne!B$2,A544&lt;=zakresy_produkcyjne!B$3)</f>
        <v>1</v>
      </c>
      <c r="AK544" s="5" t="b">
        <f>AND(B544&gt;=zakresy_produkcyjne!C$2,B544&lt;=zakresy_produkcyjne!C$3)</f>
        <v>1</v>
      </c>
      <c r="AL544" s="5" t="b">
        <f>AND(D544&gt;=zakresy_produkcyjne!D$2,D544&lt;=zakresy_produkcyjne!D$3)</f>
        <v>1</v>
      </c>
      <c r="AM544" s="5" t="b">
        <f>AND(E544&gt;=zakresy_produkcyjne!E$2,E544&lt;=zakresy_produkcyjne!E$3)</f>
        <v>1</v>
      </c>
      <c r="AN544" s="5" t="b">
        <f>AND(F544&gt;=zakresy_produkcyjne!F$2,F544&lt;=zakresy_produkcyjne!F$3)</f>
        <v>1</v>
      </c>
      <c r="AO544" s="5" t="b">
        <f>AND(G544&gt;=zakresy_produkcyjne!G$2,G544&lt;=zakresy_produkcyjne!G$3)</f>
        <v>1</v>
      </c>
      <c r="AP544" s="5" t="b">
        <f>AND(H544&gt;=zakresy_produkcyjne!H$2,H544&lt;=zakresy_produkcyjne!H$3)</f>
        <v>1</v>
      </c>
      <c r="AQ544" s="5" t="b">
        <f>AND(P544&gt;=zakresy_produkcyjne!I$2,P544&lt;=zakresy_produkcyjne!I$3)</f>
        <v>1</v>
      </c>
      <c r="AR544" s="5" t="b">
        <f>AND(Q544&gt;=zakresy_produkcyjne!J$2,Q544&lt;=zakresy_produkcyjne!J$3)</f>
        <v>1</v>
      </c>
      <c r="AS544" s="5" t="b">
        <f>AND(R544&gt;=zakresy_produkcyjne!K$2,R544&lt;=zakresy_produkcyjne!K$3)</f>
        <v>1</v>
      </c>
      <c r="AT544" s="5" t="b">
        <f>AND(S544&gt;=zakresy_produkcyjne!L$2,S544&lt;=zakresy_produkcyjne!L$3)</f>
        <v>1</v>
      </c>
      <c r="AU544" s="5" t="b">
        <f t="shared" si="98"/>
        <v>1</v>
      </c>
      <c r="AV544" s="5" t="b">
        <f t="shared" si="99"/>
        <v>1</v>
      </c>
      <c r="AW544" s="5" t="b">
        <f t="shared" si="100"/>
        <v>1</v>
      </c>
      <c r="AX544" s="5">
        <f>AJ544*zakresy_produkcyjne!B$4+AK544*zakresy_produkcyjne!C$4+AL544*zakresy_produkcyjne!D$4+AM544*zakresy_produkcyjne!E$4+AN544*zakresy_produkcyjne!F$4+AO544*zakresy_produkcyjne!G$4+AP544*zakresy_produkcyjne!H$4+AQ544*zakresy_produkcyjne!I$4+AR544*zakresy_produkcyjne!J$4+AS544*zakresy_produkcyjne!K$4+AT544*zakresy_produkcyjne!L$4</f>
        <v>66</v>
      </c>
      <c r="BE544" s="5">
        <v>185</v>
      </c>
    </row>
    <row r="545" spans="1:57" ht="13.9" customHeight="1" x14ac:dyDescent="0.2">
      <c r="A545" s="182">
        <v>3.44</v>
      </c>
      <c r="B545" s="182">
        <v>2.3199999999999998</v>
      </c>
      <c r="C545" s="182">
        <f t="shared" si="101"/>
        <v>4.2183333333333337</v>
      </c>
      <c r="D545" s="182">
        <v>0.24</v>
      </c>
      <c r="E545" s="182">
        <v>5.0999999999999997E-2</v>
      </c>
      <c r="F545" s="182">
        <v>0.5</v>
      </c>
      <c r="G545" s="182">
        <v>1.02</v>
      </c>
      <c r="H545" s="182">
        <v>0.1</v>
      </c>
      <c r="I545" s="182">
        <v>1.2999999999999999E-2</v>
      </c>
      <c r="J545" s="182">
        <v>1.4999999999999999E-2</v>
      </c>
      <c r="K545" s="182">
        <v>0</v>
      </c>
      <c r="L545" s="182">
        <v>0</v>
      </c>
      <c r="M545" s="182">
        <v>0</v>
      </c>
      <c r="N545" s="182">
        <v>0</v>
      </c>
      <c r="O545" s="182">
        <v>0</v>
      </c>
      <c r="P545" s="182">
        <v>900</v>
      </c>
      <c r="Q545" s="182">
        <v>90</v>
      </c>
      <c r="R545" s="182">
        <v>320</v>
      </c>
      <c r="S545" s="182">
        <v>90</v>
      </c>
      <c r="T545" s="182"/>
      <c r="U545" s="182"/>
      <c r="V545" s="182"/>
      <c r="W545" s="182">
        <v>402.04545454545502</v>
      </c>
      <c r="X545" s="182"/>
      <c r="Y545" s="182"/>
      <c r="Z545" s="183">
        <v>66</v>
      </c>
      <c r="AA545" s="182"/>
      <c r="AB545" s="182"/>
      <c r="AC545" s="182"/>
      <c r="AD545" s="182"/>
      <c r="AE545" s="182"/>
      <c r="AF545" s="182">
        <v>425.5</v>
      </c>
      <c r="AG545" s="5" t="b">
        <f t="shared" si="97"/>
        <v>0</v>
      </c>
      <c r="AH545" s="5">
        <v>25</v>
      </c>
      <c r="AI545" s="5">
        <f>IF(AH683&lt;=30,1,IF(AH683&lt;=60,2,IF(AH683&lt;=100,3,"bd")))</f>
        <v>1</v>
      </c>
      <c r="AJ545" s="5" t="b">
        <f>AND(A545&gt;=zakresy_produkcyjne!B$2,A545&lt;=zakresy_produkcyjne!B$3)</f>
        <v>1</v>
      </c>
      <c r="AK545" s="5" t="b">
        <f>AND(B545&gt;=zakresy_produkcyjne!C$2,B545&lt;=zakresy_produkcyjne!C$3)</f>
        <v>1</v>
      </c>
      <c r="AL545" s="5" t="b">
        <f>AND(D545&gt;=zakresy_produkcyjne!D$2,D545&lt;=zakresy_produkcyjne!D$3)</f>
        <v>1</v>
      </c>
      <c r="AM545" s="5" t="b">
        <f>AND(E545&gt;=zakresy_produkcyjne!E$2,E545&lt;=zakresy_produkcyjne!E$3)</f>
        <v>1</v>
      </c>
      <c r="AN545" s="5" t="b">
        <f>AND(F545&gt;=zakresy_produkcyjne!F$2,F545&lt;=zakresy_produkcyjne!F$3)</f>
        <v>1</v>
      </c>
      <c r="AO545" s="5" t="b">
        <f>AND(G545&gt;=zakresy_produkcyjne!G$2,G545&lt;=zakresy_produkcyjne!G$3)</f>
        <v>1</v>
      </c>
      <c r="AP545" s="5" t="b">
        <f>AND(H545&gt;=zakresy_produkcyjne!H$2,H545&lt;=zakresy_produkcyjne!H$3)</f>
        <v>1</v>
      </c>
      <c r="AQ545" s="5" t="b">
        <f>AND(P545&gt;=zakresy_produkcyjne!I$2,P545&lt;=zakresy_produkcyjne!I$3)</f>
        <v>1</v>
      </c>
      <c r="AR545" s="5" t="b">
        <f>AND(Q545&gt;=zakresy_produkcyjne!J$2,Q545&lt;=zakresy_produkcyjne!J$3)</f>
        <v>1</v>
      </c>
      <c r="AS545" s="5" t="b">
        <f>AND(R545&gt;=zakresy_produkcyjne!K$2,R545&lt;=zakresy_produkcyjne!K$3)</f>
        <v>1</v>
      </c>
      <c r="AT545" s="5" t="b">
        <f>AND(S545&gt;=zakresy_produkcyjne!L$2,S545&lt;=zakresy_produkcyjne!L$3)</f>
        <v>1</v>
      </c>
      <c r="AU545" s="5" t="b">
        <f t="shared" si="98"/>
        <v>1</v>
      </c>
      <c r="AV545" s="5" t="b">
        <f t="shared" si="99"/>
        <v>1</v>
      </c>
      <c r="AW545" s="5" t="b">
        <f t="shared" si="100"/>
        <v>1</v>
      </c>
      <c r="AX545" s="5">
        <f>AJ545*zakresy_produkcyjne!B$4+AK545*zakresy_produkcyjne!C$4+AL545*zakresy_produkcyjne!D$4+AM545*zakresy_produkcyjne!E$4+AN545*zakresy_produkcyjne!F$4+AO545*zakresy_produkcyjne!G$4+AP545*zakresy_produkcyjne!H$4+AQ545*zakresy_produkcyjne!I$4+AR545*zakresy_produkcyjne!J$4+AS545*zakresy_produkcyjne!K$4+AT545*zakresy_produkcyjne!L$4</f>
        <v>66</v>
      </c>
      <c r="BE545" s="5">
        <v>185</v>
      </c>
    </row>
    <row r="546" spans="1:57" ht="13.9" customHeight="1" x14ac:dyDescent="0.2">
      <c r="A546" s="182">
        <v>3.44</v>
      </c>
      <c r="B546" s="182">
        <v>2.3199999999999998</v>
      </c>
      <c r="C546" s="182">
        <f t="shared" si="101"/>
        <v>4.2183333333333337</v>
      </c>
      <c r="D546" s="182">
        <v>0.24</v>
      </c>
      <c r="E546" s="182">
        <v>5.0999999999999997E-2</v>
      </c>
      <c r="F546" s="182">
        <v>0.5</v>
      </c>
      <c r="G546" s="182">
        <v>1.02</v>
      </c>
      <c r="H546" s="182">
        <v>0.1</v>
      </c>
      <c r="I546" s="182">
        <v>1.2999999999999999E-2</v>
      </c>
      <c r="J546" s="182">
        <v>1.4999999999999999E-2</v>
      </c>
      <c r="K546" s="182">
        <v>0</v>
      </c>
      <c r="L546" s="182">
        <v>0</v>
      </c>
      <c r="M546" s="182">
        <v>0</v>
      </c>
      <c r="N546" s="182">
        <v>0</v>
      </c>
      <c r="O546" s="182">
        <v>0</v>
      </c>
      <c r="P546" s="182">
        <v>900</v>
      </c>
      <c r="Q546" s="182">
        <v>90</v>
      </c>
      <c r="R546" s="182">
        <v>320</v>
      </c>
      <c r="S546" s="182">
        <v>120</v>
      </c>
      <c r="T546" s="182"/>
      <c r="U546" s="182"/>
      <c r="V546" s="182"/>
      <c r="W546" s="182">
        <v>403.5</v>
      </c>
      <c r="X546" s="182"/>
      <c r="Y546" s="182"/>
      <c r="Z546" s="183">
        <v>66</v>
      </c>
      <c r="AA546" s="182"/>
      <c r="AB546" s="182"/>
      <c r="AC546" s="182"/>
      <c r="AD546" s="182"/>
      <c r="AE546" s="182"/>
      <c r="AF546" s="182">
        <v>428.5</v>
      </c>
      <c r="AG546" s="5" t="b">
        <f t="shared" si="97"/>
        <v>0</v>
      </c>
      <c r="AH546" s="5">
        <v>25</v>
      </c>
      <c r="AI546" s="5">
        <f>IF(AH684&lt;=30,1,IF(AH684&lt;=60,2,IF(AH684&lt;=100,3,"bd")))</f>
        <v>1</v>
      </c>
      <c r="AJ546" s="5" t="b">
        <f>AND(A546&gt;=zakresy_produkcyjne!B$2,A546&lt;=zakresy_produkcyjne!B$3)</f>
        <v>1</v>
      </c>
      <c r="AK546" s="5" t="b">
        <f>AND(B546&gt;=zakresy_produkcyjne!C$2,B546&lt;=zakresy_produkcyjne!C$3)</f>
        <v>1</v>
      </c>
      <c r="AL546" s="5" t="b">
        <f>AND(D546&gt;=zakresy_produkcyjne!D$2,D546&lt;=zakresy_produkcyjne!D$3)</f>
        <v>1</v>
      </c>
      <c r="AM546" s="5" t="b">
        <f>AND(E546&gt;=zakresy_produkcyjne!E$2,E546&lt;=zakresy_produkcyjne!E$3)</f>
        <v>1</v>
      </c>
      <c r="AN546" s="5" t="b">
        <f>AND(F546&gt;=zakresy_produkcyjne!F$2,F546&lt;=zakresy_produkcyjne!F$3)</f>
        <v>1</v>
      </c>
      <c r="AO546" s="5" t="b">
        <f>AND(G546&gt;=zakresy_produkcyjne!G$2,G546&lt;=zakresy_produkcyjne!G$3)</f>
        <v>1</v>
      </c>
      <c r="AP546" s="5" t="b">
        <f>AND(H546&gt;=zakresy_produkcyjne!H$2,H546&lt;=zakresy_produkcyjne!H$3)</f>
        <v>1</v>
      </c>
      <c r="AQ546" s="5" t="b">
        <f>AND(P546&gt;=zakresy_produkcyjne!I$2,P546&lt;=zakresy_produkcyjne!I$3)</f>
        <v>1</v>
      </c>
      <c r="AR546" s="5" t="b">
        <f>AND(Q546&gt;=zakresy_produkcyjne!J$2,Q546&lt;=zakresy_produkcyjne!J$3)</f>
        <v>1</v>
      </c>
      <c r="AS546" s="5" t="b">
        <f>AND(R546&gt;=zakresy_produkcyjne!K$2,R546&lt;=zakresy_produkcyjne!K$3)</f>
        <v>1</v>
      </c>
      <c r="AT546" s="5" t="b">
        <f>AND(S546&gt;=zakresy_produkcyjne!L$2,S546&lt;=zakresy_produkcyjne!L$3)</f>
        <v>1</v>
      </c>
      <c r="AU546" s="5" t="b">
        <f t="shared" si="98"/>
        <v>1</v>
      </c>
      <c r="AV546" s="5" t="b">
        <f t="shared" si="99"/>
        <v>1</v>
      </c>
      <c r="AW546" s="5" t="b">
        <f t="shared" si="100"/>
        <v>1</v>
      </c>
      <c r="AX546" s="5">
        <f>AJ546*zakresy_produkcyjne!B$4+AK546*zakresy_produkcyjne!C$4+AL546*zakresy_produkcyjne!D$4+AM546*zakresy_produkcyjne!E$4+AN546*zakresy_produkcyjne!F$4+AO546*zakresy_produkcyjne!G$4+AP546*zakresy_produkcyjne!H$4+AQ546*zakresy_produkcyjne!I$4+AR546*zakresy_produkcyjne!J$4+AS546*zakresy_produkcyjne!K$4+AT546*zakresy_produkcyjne!L$4</f>
        <v>66</v>
      </c>
      <c r="BE546" s="5">
        <v>185</v>
      </c>
    </row>
    <row r="547" spans="1:57" ht="13.9" customHeight="1" x14ac:dyDescent="0.2">
      <c r="A547" s="182">
        <v>3.47</v>
      </c>
      <c r="B547" s="182">
        <v>2.35</v>
      </c>
      <c r="C547" s="182">
        <f t="shared" si="101"/>
        <v>4.2583333333333337</v>
      </c>
      <c r="D547" s="182">
        <v>0.24</v>
      </c>
      <c r="E547" s="182">
        <v>5.1999999999999998E-2</v>
      </c>
      <c r="F547" s="182">
        <v>0.5</v>
      </c>
      <c r="G547" s="182">
        <v>1.01</v>
      </c>
      <c r="H547" s="182">
        <v>0.15</v>
      </c>
      <c r="I547" s="182">
        <v>1.2999999999999999E-2</v>
      </c>
      <c r="J547" s="182">
        <v>1.4999999999999999E-2</v>
      </c>
      <c r="K547" s="182">
        <v>0</v>
      </c>
      <c r="L547" s="182">
        <v>0</v>
      </c>
      <c r="M547" s="182">
        <v>0</v>
      </c>
      <c r="N547" s="182">
        <v>0</v>
      </c>
      <c r="O547" s="182">
        <v>0</v>
      </c>
      <c r="P547" s="182">
        <v>900</v>
      </c>
      <c r="Q547" s="182">
        <v>90</v>
      </c>
      <c r="R547" s="182">
        <v>260</v>
      </c>
      <c r="S547" s="182">
        <v>30</v>
      </c>
      <c r="T547" s="182"/>
      <c r="U547" s="182"/>
      <c r="V547" s="182"/>
      <c r="W547" s="182">
        <v>476.6</v>
      </c>
      <c r="X547" s="182"/>
      <c r="Y547" s="182"/>
      <c r="Z547" s="183">
        <v>66</v>
      </c>
      <c r="AA547" s="182"/>
      <c r="AB547" s="182"/>
      <c r="AC547" s="182"/>
      <c r="AD547" s="182"/>
      <c r="AE547" s="182"/>
      <c r="AF547" s="182">
        <v>515</v>
      </c>
      <c r="AG547" s="5" t="b">
        <f t="shared" si="97"/>
        <v>0</v>
      </c>
      <c r="AH547" s="5">
        <v>25</v>
      </c>
      <c r="AI547" s="5">
        <f>IF(AH685&lt;=30,1,IF(AH685&lt;=60,2,IF(AH685&lt;=100,3,"bd")))</f>
        <v>1</v>
      </c>
      <c r="AJ547" s="5" t="b">
        <f>AND(A547&gt;=zakresy_produkcyjne!B$2,A547&lt;=zakresy_produkcyjne!B$3)</f>
        <v>1</v>
      </c>
      <c r="AK547" s="5" t="b">
        <f>AND(B547&gt;=zakresy_produkcyjne!C$2,B547&lt;=zakresy_produkcyjne!C$3)</f>
        <v>1</v>
      </c>
      <c r="AL547" s="5" t="b">
        <f>AND(D547&gt;=zakresy_produkcyjne!D$2,D547&lt;=zakresy_produkcyjne!D$3)</f>
        <v>1</v>
      </c>
      <c r="AM547" s="5" t="b">
        <f>AND(E547&gt;=zakresy_produkcyjne!E$2,E547&lt;=zakresy_produkcyjne!E$3)</f>
        <v>1</v>
      </c>
      <c r="AN547" s="5" t="b">
        <f>AND(F547&gt;=zakresy_produkcyjne!F$2,F547&lt;=zakresy_produkcyjne!F$3)</f>
        <v>1</v>
      </c>
      <c r="AO547" s="5" t="b">
        <f>AND(G547&gt;=zakresy_produkcyjne!G$2,G547&lt;=zakresy_produkcyjne!G$3)</f>
        <v>1</v>
      </c>
      <c r="AP547" s="5" t="b">
        <f>AND(H547&gt;=zakresy_produkcyjne!H$2,H547&lt;=zakresy_produkcyjne!H$3)</f>
        <v>1</v>
      </c>
      <c r="AQ547" s="5" t="b">
        <f>AND(P547&gt;=zakresy_produkcyjne!I$2,P547&lt;=zakresy_produkcyjne!I$3)</f>
        <v>1</v>
      </c>
      <c r="AR547" s="5" t="b">
        <f>AND(Q547&gt;=zakresy_produkcyjne!J$2,Q547&lt;=zakresy_produkcyjne!J$3)</f>
        <v>1</v>
      </c>
      <c r="AS547" s="5" t="b">
        <f>AND(R547&gt;=zakresy_produkcyjne!K$2,R547&lt;=zakresy_produkcyjne!K$3)</f>
        <v>1</v>
      </c>
      <c r="AT547" s="5" t="b">
        <f>AND(S547&gt;=zakresy_produkcyjne!L$2,S547&lt;=zakresy_produkcyjne!L$3)</f>
        <v>1</v>
      </c>
      <c r="AU547" s="5" t="b">
        <f t="shared" si="98"/>
        <v>1</v>
      </c>
      <c r="AV547" s="5" t="b">
        <f t="shared" si="99"/>
        <v>1</v>
      </c>
      <c r="AW547" s="5" t="b">
        <f t="shared" si="100"/>
        <v>1</v>
      </c>
      <c r="AX547" s="5">
        <f>AJ547*zakresy_produkcyjne!B$4+AK547*zakresy_produkcyjne!C$4+AL547*zakresy_produkcyjne!D$4+AM547*zakresy_produkcyjne!E$4+AN547*zakresy_produkcyjne!F$4+AO547*zakresy_produkcyjne!G$4+AP547*zakresy_produkcyjne!H$4+AQ547*zakresy_produkcyjne!I$4+AR547*zakresy_produkcyjne!J$4+AS547*zakresy_produkcyjne!K$4+AT547*zakresy_produkcyjne!L$4</f>
        <v>66</v>
      </c>
      <c r="BE547" s="5">
        <v>185</v>
      </c>
    </row>
    <row r="548" spans="1:57" ht="13.9" customHeight="1" x14ac:dyDescent="0.2">
      <c r="A548" s="182">
        <v>3.47</v>
      </c>
      <c r="B548" s="182">
        <v>2.35</v>
      </c>
      <c r="C548" s="182">
        <f t="shared" si="101"/>
        <v>4.2583333333333337</v>
      </c>
      <c r="D548" s="182">
        <v>0.24</v>
      </c>
      <c r="E548" s="182">
        <v>5.1999999999999998E-2</v>
      </c>
      <c r="F548" s="182">
        <v>0.5</v>
      </c>
      <c r="G548" s="182">
        <v>1.01</v>
      </c>
      <c r="H548" s="182">
        <v>0.15</v>
      </c>
      <c r="I548" s="182">
        <v>1.2999999999999999E-2</v>
      </c>
      <c r="J548" s="182">
        <v>1.4999999999999999E-2</v>
      </c>
      <c r="K548" s="182">
        <v>0</v>
      </c>
      <c r="L548" s="182">
        <v>0</v>
      </c>
      <c r="M548" s="182">
        <v>0</v>
      </c>
      <c r="N548" s="182">
        <v>0</v>
      </c>
      <c r="O548" s="182">
        <v>0</v>
      </c>
      <c r="P548" s="182">
        <v>900</v>
      </c>
      <c r="Q548" s="182">
        <v>90</v>
      </c>
      <c r="R548" s="182">
        <v>260</v>
      </c>
      <c r="S548" s="182">
        <v>60</v>
      </c>
      <c r="T548" s="182"/>
      <c r="U548" s="182"/>
      <c r="V548" s="182"/>
      <c r="W548" s="182">
        <v>462.16666666666703</v>
      </c>
      <c r="X548" s="182"/>
      <c r="Y548" s="182"/>
      <c r="Z548" s="183">
        <v>66</v>
      </c>
      <c r="AA548" s="182"/>
      <c r="AB548" s="182"/>
      <c r="AC548" s="182"/>
      <c r="AD548" s="182"/>
      <c r="AE548" s="182"/>
      <c r="AF548" s="182">
        <v>495.5</v>
      </c>
      <c r="AG548" s="5" t="b">
        <f t="shared" si="97"/>
        <v>0</v>
      </c>
      <c r="AH548" s="5">
        <v>25</v>
      </c>
      <c r="AI548" s="5">
        <f>IF(AH686&lt;=30,1,IF(AH686&lt;=60,2,IF(AH686&lt;=100,3,"bd")))</f>
        <v>1</v>
      </c>
      <c r="AJ548" s="5" t="b">
        <f>AND(A548&gt;=zakresy_produkcyjne!B$2,A548&lt;=zakresy_produkcyjne!B$3)</f>
        <v>1</v>
      </c>
      <c r="AK548" s="5" t="b">
        <f>AND(B548&gt;=zakresy_produkcyjne!C$2,B548&lt;=zakresy_produkcyjne!C$3)</f>
        <v>1</v>
      </c>
      <c r="AL548" s="5" t="b">
        <f>AND(D548&gt;=zakresy_produkcyjne!D$2,D548&lt;=zakresy_produkcyjne!D$3)</f>
        <v>1</v>
      </c>
      <c r="AM548" s="5" t="b">
        <f>AND(E548&gt;=zakresy_produkcyjne!E$2,E548&lt;=zakresy_produkcyjne!E$3)</f>
        <v>1</v>
      </c>
      <c r="AN548" s="5" t="b">
        <f>AND(F548&gt;=zakresy_produkcyjne!F$2,F548&lt;=zakresy_produkcyjne!F$3)</f>
        <v>1</v>
      </c>
      <c r="AO548" s="5" t="b">
        <f>AND(G548&gt;=zakresy_produkcyjne!G$2,G548&lt;=zakresy_produkcyjne!G$3)</f>
        <v>1</v>
      </c>
      <c r="AP548" s="5" t="b">
        <f>AND(H548&gt;=zakresy_produkcyjne!H$2,H548&lt;=zakresy_produkcyjne!H$3)</f>
        <v>1</v>
      </c>
      <c r="AQ548" s="5" t="b">
        <f>AND(P548&gt;=zakresy_produkcyjne!I$2,P548&lt;=zakresy_produkcyjne!I$3)</f>
        <v>1</v>
      </c>
      <c r="AR548" s="5" t="b">
        <f>AND(Q548&gt;=zakresy_produkcyjne!J$2,Q548&lt;=zakresy_produkcyjne!J$3)</f>
        <v>1</v>
      </c>
      <c r="AS548" s="5" t="b">
        <f>AND(R548&gt;=zakresy_produkcyjne!K$2,R548&lt;=zakresy_produkcyjne!K$3)</f>
        <v>1</v>
      </c>
      <c r="AT548" s="5" t="b">
        <f>AND(S548&gt;=zakresy_produkcyjne!L$2,S548&lt;=zakresy_produkcyjne!L$3)</f>
        <v>1</v>
      </c>
      <c r="AU548" s="5" t="b">
        <f t="shared" si="98"/>
        <v>1</v>
      </c>
      <c r="AV548" s="5" t="b">
        <f t="shared" si="99"/>
        <v>1</v>
      </c>
      <c r="AW548" s="5" t="b">
        <f t="shared" si="100"/>
        <v>1</v>
      </c>
      <c r="AX548" s="5">
        <f>AJ548*zakresy_produkcyjne!B$4+AK548*zakresy_produkcyjne!C$4+AL548*zakresy_produkcyjne!D$4+AM548*zakresy_produkcyjne!E$4+AN548*zakresy_produkcyjne!F$4+AO548*zakresy_produkcyjne!G$4+AP548*zakresy_produkcyjne!H$4+AQ548*zakresy_produkcyjne!I$4+AR548*zakresy_produkcyjne!J$4+AS548*zakresy_produkcyjne!K$4+AT548*zakresy_produkcyjne!L$4</f>
        <v>66</v>
      </c>
      <c r="BE548" s="5">
        <v>185</v>
      </c>
    </row>
    <row r="549" spans="1:57" ht="13.9" customHeight="1" x14ac:dyDescent="0.2">
      <c r="A549" s="182">
        <v>3.47</v>
      </c>
      <c r="B549" s="182">
        <v>2.35</v>
      </c>
      <c r="C549" s="182">
        <f t="shared" si="101"/>
        <v>4.2583333333333337</v>
      </c>
      <c r="D549" s="182">
        <v>0.24</v>
      </c>
      <c r="E549" s="182">
        <v>5.1999999999999998E-2</v>
      </c>
      <c r="F549" s="182">
        <v>0.5</v>
      </c>
      <c r="G549" s="182">
        <v>1.01</v>
      </c>
      <c r="H549" s="182">
        <v>0.15</v>
      </c>
      <c r="I549" s="182">
        <v>1.2999999999999999E-2</v>
      </c>
      <c r="J549" s="182">
        <v>1.4999999999999999E-2</v>
      </c>
      <c r="K549" s="182">
        <v>0</v>
      </c>
      <c r="L549" s="182">
        <v>0</v>
      </c>
      <c r="M549" s="182">
        <v>0</v>
      </c>
      <c r="N549" s="182">
        <v>0</v>
      </c>
      <c r="O549" s="182">
        <v>0</v>
      </c>
      <c r="P549" s="182">
        <v>900</v>
      </c>
      <c r="Q549" s="182">
        <v>90</v>
      </c>
      <c r="R549" s="182">
        <v>260</v>
      </c>
      <c r="S549" s="182">
        <v>90</v>
      </c>
      <c r="T549" s="182"/>
      <c r="U549" s="182"/>
      <c r="V549" s="182"/>
      <c r="W549" s="182">
        <v>461.433333333333</v>
      </c>
      <c r="X549" s="182"/>
      <c r="Y549" s="182"/>
      <c r="Z549" s="183">
        <v>66</v>
      </c>
      <c r="AA549" s="182"/>
      <c r="AB549" s="182"/>
      <c r="AC549" s="182"/>
      <c r="AD549" s="182"/>
      <c r="AE549" s="182"/>
      <c r="AF549" s="182">
        <v>494.5</v>
      </c>
      <c r="AG549" s="5" t="b">
        <f t="shared" si="97"/>
        <v>0</v>
      </c>
      <c r="AH549" s="5">
        <v>25</v>
      </c>
      <c r="AI549" s="5">
        <f>IF(AH687&lt;=30,1,IF(AH687&lt;=60,2,IF(AH687&lt;=100,3,"bd")))</f>
        <v>1</v>
      </c>
      <c r="AJ549" s="5" t="b">
        <f>AND(A549&gt;=zakresy_produkcyjne!B$2,A549&lt;=zakresy_produkcyjne!B$3)</f>
        <v>1</v>
      </c>
      <c r="AK549" s="5" t="b">
        <f>AND(B549&gt;=zakresy_produkcyjne!C$2,B549&lt;=zakresy_produkcyjne!C$3)</f>
        <v>1</v>
      </c>
      <c r="AL549" s="5" t="b">
        <f>AND(D549&gt;=zakresy_produkcyjne!D$2,D549&lt;=zakresy_produkcyjne!D$3)</f>
        <v>1</v>
      </c>
      <c r="AM549" s="5" t="b">
        <f>AND(E549&gt;=zakresy_produkcyjne!E$2,E549&lt;=zakresy_produkcyjne!E$3)</f>
        <v>1</v>
      </c>
      <c r="AN549" s="5" t="b">
        <f>AND(F549&gt;=zakresy_produkcyjne!F$2,F549&lt;=zakresy_produkcyjne!F$3)</f>
        <v>1</v>
      </c>
      <c r="AO549" s="5" t="b">
        <f>AND(G549&gt;=zakresy_produkcyjne!G$2,G549&lt;=zakresy_produkcyjne!G$3)</f>
        <v>1</v>
      </c>
      <c r="AP549" s="5" t="b">
        <f>AND(H549&gt;=zakresy_produkcyjne!H$2,H549&lt;=zakresy_produkcyjne!H$3)</f>
        <v>1</v>
      </c>
      <c r="AQ549" s="5" t="b">
        <f>AND(P549&gt;=zakresy_produkcyjne!I$2,P549&lt;=zakresy_produkcyjne!I$3)</f>
        <v>1</v>
      </c>
      <c r="AR549" s="5" t="b">
        <f>AND(Q549&gt;=zakresy_produkcyjne!J$2,Q549&lt;=zakresy_produkcyjne!J$3)</f>
        <v>1</v>
      </c>
      <c r="AS549" s="5" t="b">
        <f>AND(R549&gt;=zakresy_produkcyjne!K$2,R549&lt;=zakresy_produkcyjne!K$3)</f>
        <v>1</v>
      </c>
      <c r="AT549" s="5" t="b">
        <f>AND(S549&gt;=zakresy_produkcyjne!L$2,S549&lt;=zakresy_produkcyjne!L$3)</f>
        <v>1</v>
      </c>
      <c r="AU549" s="5" t="b">
        <f t="shared" si="98"/>
        <v>1</v>
      </c>
      <c r="AV549" s="5" t="b">
        <f t="shared" si="99"/>
        <v>1</v>
      </c>
      <c r="AW549" s="5" t="b">
        <f t="shared" si="100"/>
        <v>1</v>
      </c>
      <c r="AX549" s="5">
        <f>AJ549*zakresy_produkcyjne!B$4+AK549*zakresy_produkcyjne!C$4+AL549*zakresy_produkcyjne!D$4+AM549*zakresy_produkcyjne!E$4+AN549*zakresy_produkcyjne!F$4+AO549*zakresy_produkcyjne!G$4+AP549*zakresy_produkcyjne!H$4+AQ549*zakresy_produkcyjne!I$4+AR549*zakresy_produkcyjne!J$4+AS549*zakresy_produkcyjne!K$4+AT549*zakresy_produkcyjne!L$4</f>
        <v>66</v>
      </c>
      <c r="BE549" s="5">
        <v>185</v>
      </c>
    </row>
    <row r="550" spans="1:57" ht="13.9" customHeight="1" x14ac:dyDescent="0.2">
      <c r="A550" s="182">
        <v>3.47</v>
      </c>
      <c r="B550" s="182">
        <v>2.35</v>
      </c>
      <c r="C550" s="182">
        <f t="shared" si="101"/>
        <v>4.2583333333333337</v>
      </c>
      <c r="D550" s="182">
        <v>0.24</v>
      </c>
      <c r="E550" s="182">
        <v>5.1999999999999998E-2</v>
      </c>
      <c r="F550" s="182">
        <v>0.5</v>
      </c>
      <c r="G550" s="182">
        <v>1.01</v>
      </c>
      <c r="H550" s="182">
        <v>0.15</v>
      </c>
      <c r="I550" s="182">
        <v>1.2999999999999999E-2</v>
      </c>
      <c r="J550" s="182">
        <v>1.4999999999999999E-2</v>
      </c>
      <c r="K550" s="182">
        <v>0</v>
      </c>
      <c r="L550" s="182">
        <v>0</v>
      </c>
      <c r="M550" s="182">
        <v>0</v>
      </c>
      <c r="N550" s="182">
        <v>0</v>
      </c>
      <c r="O550" s="182">
        <v>0</v>
      </c>
      <c r="P550" s="182">
        <v>900</v>
      </c>
      <c r="Q550" s="182">
        <v>90</v>
      </c>
      <c r="R550" s="182">
        <v>260</v>
      </c>
      <c r="S550" s="182">
        <v>120</v>
      </c>
      <c r="T550" s="182"/>
      <c r="U550" s="182"/>
      <c r="V550" s="182"/>
      <c r="W550" s="182">
        <v>462.9</v>
      </c>
      <c r="X550" s="182"/>
      <c r="Y550" s="182"/>
      <c r="Z550" s="183">
        <v>66</v>
      </c>
      <c r="AA550" s="182"/>
      <c r="AB550" s="182"/>
      <c r="AC550" s="182"/>
      <c r="AD550" s="182"/>
      <c r="AE550" s="182"/>
      <c r="AF550" s="182">
        <v>496.5</v>
      </c>
      <c r="AG550" s="5" t="b">
        <f t="shared" si="97"/>
        <v>0</v>
      </c>
      <c r="AH550" s="5">
        <v>25</v>
      </c>
      <c r="AI550" s="5">
        <f>IF(AH688&lt;=30,1,IF(AH688&lt;=60,2,IF(AH688&lt;=100,3,"bd")))</f>
        <v>1</v>
      </c>
      <c r="AJ550" s="5" t="b">
        <f>AND(A550&gt;=zakresy_produkcyjne!B$2,A550&lt;=zakresy_produkcyjne!B$3)</f>
        <v>1</v>
      </c>
      <c r="AK550" s="5" t="b">
        <f>AND(B550&gt;=zakresy_produkcyjne!C$2,B550&lt;=zakresy_produkcyjne!C$3)</f>
        <v>1</v>
      </c>
      <c r="AL550" s="5" t="b">
        <f>AND(D550&gt;=zakresy_produkcyjne!D$2,D550&lt;=zakresy_produkcyjne!D$3)</f>
        <v>1</v>
      </c>
      <c r="AM550" s="5" t="b">
        <f>AND(E550&gt;=zakresy_produkcyjne!E$2,E550&lt;=zakresy_produkcyjne!E$3)</f>
        <v>1</v>
      </c>
      <c r="AN550" s="5" t="b">
        <f>AND(F550&gt;=zakresy_produkcyjne!F$2,F550&lt;=zakresy_produkcyjne!F$3)</f>
        <v>1</v>
      </c>
      <c r="AO550" s="5" t="b">
        <f>AND(G550&gt;=zakresy_produkcyjne!G$2,G550&lt;=zakresy_produkcyjne!G$3)</f>
        <v>1</v>
      </c>
      <c r="AP550" s="5" t="b">
        <f>AND(H550&gt;=zakresy_produkcyjne!H$2,H550&lt;=zakresy_produkcyjne!H$3)</f>
        <v>1</v>
      </c>
      <c r="AQ550" s="5" t="b">
        <f>AND(P550&gt;=zakresy_produkcyjne!I$2,P550&lt;=zakresy_produkcyjne!I$3)</f>
        <v>1</v>
      </c>
      <c r="AR550" s="5" t="b">
        <f>AND(Q550&gt;=zakresy_produkcyjne!J$2,Q550&lt;=zakresy_produkcyjne!J$3)</f>
        <v>1</v>
      </c>
      <c r="AS550" s="5" t="b">
        <f>AND(R550&gt;=zakresy_produkcyjne!K$2,R550&lt;=zakresy_produkcyjne!K$3)</f>
        <v>1</v>
      </c>
      <c r="AT550" s="5" t="b">
        <f>AND(S550&gt;=zakresy_produkcyjne!L$2,S550&lt;=zakresy_produkcyjne!L$3)</f>
        <v>1</v>
      </c>
      <c r="AU550" s="5" t="b">
        <f t="shared" si="98"/>
        <v>1</v>
      </c>
      <c r="AV550" s="5" t="b">
        <f t="shared" si="99"/>
        <v>1</v>
      </c>
      <c r="AW550" s="5" t="b">
        <f t="shared" si="100"/>
        <v>1</v>
      </c>
      <c r="AX550" s="5">
        <f>AJ550*zakresy_produkcyjne!B$4+AK550*zakresy_produkcyjne!C$4+AL550*zakresy_produkcyjne!D$4+AM550*zakresy_produkcyjne!E$4+AN550*zakresy_produkcyjne!F$4+AO550*zakresy_produkcyjne!G$4+AP550*zakresy_produkcyjne!H$4+AQ550*zakresy_produkcyjne!I$4+AR550*zakresy_produkcyjne!J$4+AS550*zakresy_produkcyjne!K$4+AT550*zakresy_produkcyjne!L$4</f>
        <v>66</v>
      </c>
      <c r="BE550" s="5">
        <v>185</v>
      </c>
    </row>
    <row r="551" spans="1:57" ht="13.9" customHeight="1" x14ac:dyDescent="0.2">
      <c r="A551" s="182">
        <v>3.47</v>
      </c>
      <c r="B551" s="182">
        <v>2.35</v>
      </c>
      <c r="C551" s="182">
        <f t="shared" si="101"/>
        <v>4.2583333333333337</v>
      </c>
      <c r="D551" s="182">
        <v>0.24</v>
      </c>
      <c r="E551" s="182">
        <v>5.1999999999999998E-2</v>
      </c>
      <c r="F551" s="182">
        <v>0.5</v>
      </c>
      <c r="G551" s="182">
        <v>1.01</v>
      </c>
      <c r="H551" s="182">
        <v>0.15</v>
      </c>
      <c r="I551" s="182">
        <v>1.2999999999999999E-2</v>
      </c>
      <c r="J551" s="182">
        <v>1.4999999999999999E-2</v>
      </c>
      <c r="K551" s="182">
        <v>0</v>
      </c>
      <c r="L551" s="182">
        <v>0</v>
      </c>
      <c r="M551" s="182">
        <v>0</v>
      </c>
      <c r="N551" s="182">
        <v>0</v>
      </c>
      <c r="O551" s="182">
        <v>0</v>
      </c>
      <c r="P551" s="182">
        <v>900</v>
      </c>
      <c r="Q551" s="182">
        <v>90</v>
      </c>
      <c r="R551" s="182">
        <v>290</v>
      </c>
      <c r="S551" s="182">
        <v>30</v>
      </c>
      <c r="T551" s="182"/>
      <c r="U551" s="182"/>
      <c r="V551" s="182"/>
      <c r="W551" s="182">
        <v>449.607142857143</v>
      </c>
      <c r="X551" s="182"/>
      <c r="Y551" s="182"/>
      <c r="Z551" s="183">
        <v>66</v>
      </c>
      <c r="AA551" s="182"/>
      <c r="AB551" s="182"/>
      <c r="AC551" s="182"/>
      <c r="AD551" s="182"/>
      <c r="AE551" s="182"/>
      <c r="AF551" s="182">
        <v>482.5</v>
      </c>
      <c r="AG551" s="5" t="b">
        <f t="shared" si="97"/>
        <v>0</v>
      </c>
      <c r="AH551" s="5">
        <v>25</v>
      </c>
      <c r="AI551" s="5">
        <f>IF(AH689&lt;=30,1,IF(AH689&lt;=60,2,IF(AH689&lt;=100,3,"bd")))</f>
        <v>1</v>
      </c>
      <c r="AJ551" s="5" t="b">
        <f>AND(A551&gt;=zakresy_produkcyjne!B$2,A551&lt;=zakresy_produkcyjne!B$3)</f>
        <v>1</v>
      </c>
      <c r="AK551" s="5" t="b">
        <f>AND(B551&gt;=zakresy_produkcyjne!C$2,B551&lt;=zakresy_produkcyjne!C$3)</f>
        <v>1</v>
      </c>
      <c r="AL551" s="5" t="b">
        <f>AND(D551&gt;=zakresy_produkcyjne!D$2,D551&lt;=zakresy_produkcyjne!D$3)</f>
        <v>1</v>
      </c>
      <c r="AM551" s="5" t="b">
        <f>AND(E551&gt;=zakresy_produkcyjne!E$2,E551&lt;=zakresy_produkcyjne!E$3)</f>
        <v>1</v>
      </c>
      <c r="AN551" s="5" t="b">
        <f>AND(F551&gt;=zakresy_produkcyjne!F$2,F551&lt;=zakresy_produkcyjne!F$3)</f>
        <v>1</v>
      </c>
      <c r="AO551" s="5" t="b">
        <f>AND(G551&gt;=zakresy_produkcyjne!G$2,G551&lt;=zakresy_produkcyjne!G$3)</f>
        <v>1</v>
      </c>
      <c r="AP551" s="5" t="b">
        <f>AND(H551&gt;=zakresy_produkcyjne!H$2,H551&lt;=zakresy_produkcyjne!H$3)</f>
        <v>1</v>
      </c>
      <c r="AQ551" s="5" t="b">
        <f>AND(P551&gt;=zakresy_produkcyjne!I$2,P551&lt;=zakresy_produkcyjne!I$3)</f>
        <v>1</v>
      </c>
      <c r="AR551" s="5" t="b">
        <f>AND(Q551&gt;=zakresy_produkcyjne!J$2,Q551&lt;=zakresy_produkcyjne!J$3)</f>
        <v>1</v>
      </c>
      <c r="AS551" s="5" t="b">
        <f>AND(R551&gt;=zakresy_produkcyjne!K$2,R551&lt;=zakresy_produkcyjne!K$3)</f>
        <v>1</v>
      </c>
      <c r="AT551" s="5" t="b">
        <f>AND(S551&gt;=zakresy_produkcyjne!L$2,S551&lt;=zakresy_produkcyjne!L$3)</f>
        <v>1</v>
      </c>
      <c r="AU551" s="5" t="b">
        <f t="shared" si="98"/>
        <v>1</v>
      </c>
      <c r="AV551" s="5" t="b">
        <f t="shared" si="99"/>
        <v>1</v>
      </c>
      <c r="AW551" s="5" t="b">
        <f t="shared" si="100"/>
        <v>1</v>
      </c>
      <c r="AX551" s="5">
        <f>AJ551*zakresy_produkcyjne!B$4+AK551*zakresy_produkcyjne!C$4+AL551*zakresy_produkcyjne!D$4+AM551*zakresy_produkcyjne!E$4+AN551*zakresy_produkcyjne!F$4+AO551*zakresy_produkcyjne!G$4+AP551*zakresy_produkcyjne!H$4+AQ551*zakresy_produkcyjne!I$4+AR551*zakresy_produkcyjne!J$4+AS551*zakresy_produkcyjne!K$4+AT551*zakresy_produkcyjne!L$4</f>
        <v>66</v>
      </c>
      <c r="BE551" s="5">
        <v>185</v>
      </c>
    </row>
    <row r="552" spans="1:57" ht="13.9" customHeight="1" x14ac:dyDescent="0.2">
      <c r="A552" s="182">
        <v>3.47</v>
      </c>
      <c r="B552" s="182">
        <v>2.35</v>
      </c>
      <c r="C552" s="182">
        <f t="shared" si="101"/>
        <v>4.2583333333333337</v>
      </c>
      <c r="D552" s="182">
        <v>0.24</v>
      </c>
      <c r="E552" s="182">
        <v>5.1999999999999998E-2</v>
      </c>
      <c r="F552" s="182">
        <v>0.5</v>
      </c>
      <c r="G552" s="182">
        <v>1.01</v>
      </c>
      <c r="H552" s="182">
        <v>0.15</v>
      </c>
      <c r="I552" s="182">
        <v>1.2999999999999999E-2</v>
      </c>
      <c r="J552" s="182">
        <v>1.4999999999999999E-2</v>
      </c>
      <c r="K552" s="182">
        <v>0</v>
      </c>
      <c r="L552" s="182">
        <v>0</v>
      </c>
      <c r="M552" s="182">
        <v>0</v>
      </c>
      <c r="N552" s="182">
        <v>0</v>
      </c>
      <c r="O552" s="182">
        <v>0</v>
      </c>
      <c r="P552" s="182">
        <v>900</v>
      </c>
      <c r="Q552" s="182">
        <v>90</v>
      </c>
      <c r="R552" s="182">
        <v>290</v>
      </c>
      <c r="S552" s="182">
        <v>60</v>
      </c>
      <c r="T552" s="182"/>
      <c r="U552" s="182"/>
      <c r="V552" s="182"/>
      <c r="W552" s="182">
        <v>436.230769230769</v>
      </c>
      <c r="X552" s="182"/>
      <c r="Y552" s="182"/>
      <c r="Z552" s="183">
        <v>66</v>
      </c>
      <c r="AA552" s="182"/>
      <c r="AB552" s="182"/>
      <c r="AC552" s="182"/>
      <c r="AD552" s="182"/>
      <c r="AE552" s="182"/>
      <c r="AF552" s="182">
        <v>463.5</v>
      </c>
      <c r="AG552" s="5" t="b">
        <f t="shared" si="97"/>
        <v>0</v>
      </c>
      <c r="AH552" s="5">
        <v>25</v>
      </c>
      <c r="AI552" s="5">
        <f>IF(AH690&lt;=30,1,IF(AH690&lt;=60,2,IF(AH690&lt;=100,3,"bd")))</f>
        <v>1</v>
      </c>
      <c r="AJ552" s="5" t="b">
        <f>AND(A552&gt;=zakresy_produkcyjne!B$2,A552&lt;=zakresy_produkcyjne!B$3)</f>
        <v>1</v>
      </c>
      <c r="AK552" s="5" t="b">
        <f>AND(B552&gt;=zakresy_produkcyjne!C$2,B552&lt;=zakresy_produkcyjne!C$3)</f>
        <v>1</v>
      </c>
      <c r="AL552" s="5" t="b">
        <f>AND(D552&gt;=zakresy_produkcyjne!D$2,D552&lt;=zakresy_produkcyjne!D$3)</f>
        <v>1</v>
      </c>
      <c r="AM552" s="5" t="b">
        <f>AND(E552&gt;=zakresy_produkcyjne!E$2,E552&lt;=zakresy_produkcyjne!E$3)</f>
        <v>1</v>
      </c>
      <c r="AN552" s="5" t="b">
        <f>AND(F552&gt;=zakresy_produkcyjne!F$2,F552&lt;=zakresy_produkcyjne!F$3)</f>
        <v>1</v>
      </c>
      <c r="AO552" s="5" t="b">
        <f>AND(G552&gt;=zakresy_produkcyjne!G$2,G552&lt;=zakresy_produkcyjne!G$3)</f>
        <v>1</v>
      </c>
      <c r="AP552" s="5" t="b">
        <f>AND(H552&gt;=zakresy_produkcyjne!H$2,H552&lt;=zakresy_produkcyjne!H$3)</f>
        <v>1</v>
      </c>
      <c r="AQ552" s="5" t="b">
        <f>AND(P552&gt;=zakresy_produkcyjne!I$2,P552&lt;=zakresy_produkcyjne!I$3)</f>
        <v>1</v>
      </c>
      <c r="AR552" s="5" t="b">
        <f>AND(Q552&gt;=zakresy_produkcyjne!J$2,Q552&lt;=zakresy_produkcyjne!J$3)</f>
        <v>1</v>
      </c>
      <c r="AS552" s="5" t="b">
        <f>AND(R552&gt;=zakresy_produkcyjne!K$2,R552&lt;=zakresy_produkcyjne!K$3)</f>
        <v>1</v>
      </c>
      <c r="AT552" s="5" t="b">
        <f>AND(S552&gt;=zakresy_produkcyjne!L$2,S552&lt;=zakresy_produkcyjne!L$3)</f>
        <v>1</v>
      </c>
      <c r="AU552" s="5" t="b">
        <f t="shared" si="98"/>
        <v>1</v>
      </c>
      <c r="AV552" s="5" t="b">
        <f t="shared" si="99"/>
        <v>1</v>
      </c>
      <c r="AW552" s="5" t="b">
        <f t="shared" si="100"/>
        <v>1</v>
      </c>
      <c r="AX552" s="5">
        <f>AJ552*zakresy_produkcyjne!B$4+AK552*zakresy_produkcyjne!C$4+AL552*zakresy_produkcyjne!D$4+AM552*zakresy_produkcyjne!E$4+AN552*zakresy_produkcyjne!F$4+AO552*zakresy_produkcyjne!G$4+AP552*zakresy_produkcyjne!H$4+AQ552*zakresy_produkcyjne!I$4+AR552*zakresy_produkcyjne!J$4+AS552*zakresy_produkcyjne!K$4+AT552*zakresy_produkcyjne!L$4</f>
        <v>66</v>
      </c>
      <c r="BE552" s="5">
        <v>185</v>
      </c>
    </row>
    <row r="553" spans="1:57" ht="13.9" customHeight="1" x14ac:dyDescent="0.2">
      <c r="A553" s="182">
        <v>3.47</v>
      </c>
      <c r="B553" s="182">
        <v>2.35</v>
      </c>
      <c r="C553" s="182">
        <f t="shared" si="101"/>
        <v>4.2583333333333337</v>
      </c>
      <c r="D553" s="182">
        <v>0.24</v>
      </c>
      <c r="E553" s="182">
        <v>5.1999999999999998E-2</v>
      </c>
      <c r="F553" s="182">
        <v>0.5</v>
      </c>
      <c r="G553" s="182">
        <v>1.01</v>
      </c>
      <c r="H553" s="182">
        <v>0.15</v>
      </c>
      <c r="I553" s="182">
        <v>1.2999999999999999E-2</v>
      </c>
      <c r="J553" s="182">
        <v>1.4999999999999999E-2</v>
      </c>
      <c r="K553" s="182">
        <v>0</v>
      </c>
      <c r="L553" s="182">
        <v>0</v>
      </c>
      <c r="M553" s="182">
        <v>0</v>
      </c>
      <c r="N553" s="182">
        <v>0</v>
      </c>
      <c r="O553" s="182">
        <v>0</v>
      </c>
      <c r="P553" s="182">
        <v>900</v>
      </c>
      <c r="Q553" s="182">
        <v>90</v>
      </c>
      <c r="R553" s="182">
        <v>290</v>
      </c>
      <c r="S553" s="182">
        <v>90</v>
      </c>
      <c r="T553" s="182"/>
      <c r="U553" s="182"/>
      <c r="V553" s="182"/>
      <c r="W553" s="182">
        <v>435.07692307692298</v>
      </c>
      <c r="X553" s="182"/>
      <c r="Y553" s="182"/>
      <c r="Z553" s="183">
        <v>66</v>
      </c>
      <c r="AA553" s="182"/>
      <c r="AB553" s="182"/>
      <c r="AC553" s="182"/>
      <c r="AD553" s="182"/>
      <c r="AE553" s="182"/>
      <c r="AF553" s="182">
        <v>462</v>
      </c>
      <c r="AG553" s="5" t="b">
        <f t="shared" si="97"/>
        <v>0</v>
      </c>
      <c r="AH553" s="5">
        <v>25</v>
      </c>
      <c r="AI553" s="5">
        <f>IF(AH691&lt;=30,1,IF(AH691&lt;=60,2,IF(AH691&lt;=100,3,"bd")))</f>
        <v>1</v>
      </c>
      <c r="AJ553" s="5" t="b">
        <f>AND(A553&gt;=zakresy_produkcyjne!B$2,A553&lt;=zakresy_produkcyjne!B$3)</f>
        <v>1</v>
      </c>
      <c r="AK553" s="5" t="b">
        <f>AND(B553&gt;=zakresy_produkcyjne!C$2,B553&lt;=zakresy_produkcyjne!C$3)</f>
        <v>1</v>
      </c>
      <c r="AL553" s="5" t="b">
        <f>AND(D553&gt;=zakresy_produkcyjne!D$2,D553&lt;=zakresy_produkcyjne!D$3)</f>
        <v>1</v>
      </c>
      <c r="AM553" s="5" t="b">
        <f>AND(E553&gt;=zakresy_produkcyjne!E$2,E553&lt;=zakresy_produkcyjne!E$3)</f>
        <v>1</v>
      </c>
      <c r="AN553" s="5" t="b">
        <f>AND(F553&gt;=zakresy_produkcyjne!F$2,F553&lt;=zakresy_produkcyjne!F$3)</f>
        <v>1</v>
      </c>
      <c r="AO553" s="5" t="b">
        <f>AND(G553&gt;=zakresy_produkcyjne!G$2,G553&lt;=zakresy_produkcyjne!G$3)</f>
        <v>1</v>
      </c>
      <c r="AP553" s="5" t="b">
        <f>AND(H553&gt;=zakresy_produkcyjne!H$2,H553&lt;=zakresy_produkcyjne!H$3)</f>
        <v>1</v>
      </c>
      <c r="AQ553" s="5" t="b">
        <f>AND(P553&gt;=zakresy_produkcyjne!I$2,P553&lt;=zakresy_produkcyjne!I$3)</f>
        <v>1</v>
      </c>
      <c r="AR553" s="5" t="b">
        <f>AND(Q553&gt;=zakresy_produkcyjne!J$2,Q553&lt;=zakresy_produkcyjne!J$3)</f>
        <v>1</v>
      </c>
      <c r="AS553" s="5" t="b">
        <f>AND(R553&gt;=zakresy_produkcyjne!K$2,R553&lt;=zakresy_produkcyjne!K$3)</f>
        <v>1</v>
      </c>
      <c r="AT553" s="5" t="b">
        <f>AND(S553&gt;=zakresy_produkcyjne!L$2,S553&lt;=zakresy_produkcyjne!L$3)</f>
        <v>1</v>
      </c>
      <c r="AU553" s="5" t="b">
        <f t="shared" si="98"/>
        <v>1</v>
      </c>
      <c r="AV553" s="5" t="b">
        <f t="shared" si="99"/>
        <v>1</v>
      </c>
      <c r="AW553" s="5" t="b">
        <f t="shared" si="100"/>
        <v>1</v>
      </c>
      <c r="AX553" s="5">
        <f>AJ553*zakresy_produkcyjne!B$4+AK553*zakresy_produkcyjne!C$4+AL553*zakresy_produkcyjne!D$4+AM553*zakresy_produkcyjne!E$4+AN553*zakresy_produkcyjne!F$4+AO553*zakresy_produkcyjne!G$4+AP553*zakresy_produkcyjne!H$4+AQ553*zakresy_produkcyjne!I$4+AR553*zakresy_produkcyjne!J$4+AS553*zakresy_produkcyjne!K$4+AT553*zakresy_produkcyjne!L$4</f>
        <v>66</v>
      </c>
      <c r="BE553" s="5">
        <v>185</v>
      </c>
    </row>
    <row r="554" spans="1:57" ht="13.9" customHeight="1" x14ac:dyDescent="0.2">
      <c r="A554" s="182">
        <v>3.47</v>
      </c>
      <c r="B554" s="182">
        <v>2.35</v>
      </c>
      <c r="C554" s="182">
        <f t="shared" si="101"/>
        <v>4.2583333333333337</v>
      </c>
      <c r="D554" s="182">
        <v>0.24</v>
      </c>
      <c r="E554" s="182">
        <v>5.1999999999999998E-2</v>
      </c>
      <c r="F554" s="182">
        <v>0.5</v>
      </c>
      <c r="G554" s="182">
        <v>1.01</v>
      </c>
      <c r="H554" s="182">
        <v>0.15</v>
      </c>
      <c r="I554" s="182">
        <v>1.2999999999999999E-2</v>
      </c>
      <c r="J554" s="182">
        <v>1.4999999999999999E-2</v>
      </c>
      <c r="K554" s="182">
        <v>0</v>
      </c>
      <c r="L554" s="182">
        <v>0</v>
      </c>
      <c r="M554" s="182">
        <v>0</v>
      </c>
      <c r="N554" s="182">
        <v>0</v>
      </c>
      <c r="O554" s="182">
        <v>0</v>
      </c>
      <c r="P554" s="182">
        <v>900</v>
      </c>
      <c r="Q554" s="182">
        <v>90</v>
      </c>
      <c r="R554" s="182">
        <v>290</v>
      </c>
      <c r="S554" s="182">
        <v>120</v>
      </c>
      <c r="T554" s="182"/>
      <c r="U554" s="182"/>
      <c r="V554" s="182"/>
      <c r="W554" s="182">
        <v>437.5</v>
      </c>
      <c r="X554" s="182"/>
      <c r="Y554" s="182"/>
      <c r="Z554" s="183">
        <v>66</v>
      </c>
      <c r="AA554" s="182"/>
      <c r="AB554" s="182"/>
      <c r="AC554" s="182"/>
      <c r="AD554" s="182"/>
      <c r="AE554" s="182"/>
      <c r="AF554" s="182">
        <v>464.5</v>
      </c>
      <c r="AG554" s="5" t="b">
        <f t="shared" si="97"/>
        <v>0</v>
      </c>
      <c r="AH554" s="5">
        <v>25</v>
      </c>
      <c r="AI554" s="5">
        <f>IF(AG692&lt;=30,1,IF(AG692&lt;=60,2,IF(AG692&lt;=100,3,"bd")))</f>
        <v>1</v>
      </c>
      <c r="AJ554" s="5" t="b">
        <f>AND(A554&gt;=zakresy_produkcyjne!B$2,A554&lt;=zakresy_produkcyjne!B$3)</f>
        <v>1</v>
      </c>
      <c r="AK554" s="5" t="b">
        <f>AND(B554&gt;=zakresy_produkcyjne!C$2,B554&lt;=zakresy_produkcyjne!C$3)</f>
        <v>1</v>
      </c>
      <c r="AL554" s="5" t="b">
        <f>AND(D554&gt;=zakresy_produkcyjne!D$2,D554&lt;=zakresy_produkcyjne!D$3)</f>
        <v>1</v>
      </c>
      <c r="AM554" s="5" t="b">
        <f>AND(E554&gt;=zakresy_produkcyjne!E$2,E554&lt;=zakresy_produkcyjne!E$3)</f>
        <v>1</v>
      </c>
      <c r="AN554" s="5" t="b">
        <f>AND(F554&gt;=zakresy_produkcyjne!F$2,F554&lt;=zakresy_produkcyjne!F$3)</f>
        <v>1</v>
      </c>
      <c r="AO554" s="5" t="b">
        <f>AND(G554&gt;=zakresy_produkcyjne!G$2,G554&lt;=zakresy_produkcyjne!G$3)</f>
        <v>1</v>
      </c>
      <c r="AP554" s="5" t="b">
        <f>AND(H554&gt;=zakresy_produkcyjne!H$2,H554&lt;=zakresy_produkcyjne!H$3)</f>
        <v>1</v>
      </c>
      <c r="AQ554" s="5" t="b">
        <f>AND(P554&gt;=zakresy_produkcyjne!I$2,P554&lt;=zakresy_produkcyjne!I$3)</f>
        <v>1</v>
      </c>
      <c r="AR554" s="5" t="b">
        <f>AND(Q554&gt;=zakresy_produkcyjne!J$2,Q554&lt;=zakresy_produkcyjne!J$3)</f>
        <v>1</v>
      </c>
      <c r="AS554" s="5" t="b">
        <f>AND(R554&gt;=zakresy_produkcyjne!K$2,R554&lt;=zakresy_produkcyjne!K$3)</f>
        <v>1</v>
      </c>
      <c r="AT554" s="5" t="b">
        <f>AND(S554&gt;=zakresy_produkcyjne!L$2,S554&lt;=zakresy_produkcyjne!L$3)</f>
        <v>1</v>
      </c>
      <c r="AU554" s="5" t="b">
        <f t="shared" si="98"/>
        <v>1</v>
      </c>
      <c r="AV554" s="5" t="b">
        <f t="shared" si="99"/>
        <v>1</v>
      </c>
      <c r="AW554" s="5" t="b">
        <f t="shared" si="100"/>
        <v>1</v>
      </c>
      <c r="AX554" s="5">
        <f>AJ554*zakresy_produkcyjne!B$4+AK554*zakresy_produkcyjne!C$4+AL554*zakresy_produkcyjne!D$4+AM554*zakresy_produkcyjne!E$4+AN554*zakresy_produkcyjne!F$4+AO554*zakresy_produkcyjne!G$4+AP554*zakresy_produkcyjne!H$4+AQ554*zakresy_produkcyjne!I$4+AR554*zakresy_produkcyjne!J$4+AS554*zakresy_produkcyjne!K$4+AT554*zakresy_produkcyjne!L$4</f>
        <v>66</v>
      </c>
      <c r="BE554" s="5">
        <v>185</v>
      </c>
    </row>
    <row r="555" spans="1:57" ht="13.9" customHeight="1" x14ac:dyDescent="0.2">
      <c r="A555" s="182">
        <v>3.47</v>
      </c>
      <c r="B555" s="182">
        <v>2.35</v>
      </c>
      <c r="C555" s="182">
        <f t="shared" si="101"/>
        <v>4.2583333333333337</v>
      </c>
      <c r="D555" s="182">
        <v>0.24</v>
      </c>
      <c r="E555" s="182">
        <v>5.1999999999999998E-2</v>
      </c>
      <c r="F555" s="182">
        <v>0.5</v>
      </c>
      <c r="G555" s="182">
        <v>1.01</v>
      </c>
      <c r="H555" s="182">
        <v>0.15</v>
      </c>
      <c r="I555" s="182">
        <v>1.2999999999999999E-2</v>
      </c>
      <c r="J555" s="182">
        <v>1.4999999999999999E-2</v>
      </c>
      <c r="K555" s="182">
        <v>0</v>
      </c>
      <c r="L555" s="182">
        <v>0</v>
      </c>
      <c r="M555" s="182">
        <v>0</v>
      </c>
      <c r="N555" s="182">
        <v>0</v>
      </c>
      <c r="O555" s="182">
        <v>0</v>
      </c>
      <c r="P555" s="182">
        <v>900</v>
      </c>
      <c r="Q555" s="182">
        <v>90</v>
      </c>
      <c r="R555" s="182">
        <v>320</v>
      </c>
      <c r="S555" s="182">
        <v>30</v>
      </c>
      <c r="T555" s="182"/>
      <c r="U555" s="182"/>
      <c r="V555" s="182"/>
      <c r="W555" s="182">
        <v>412.5</v>
      </c>
      <c r="X555" s="182"/>
      <c r="Y555" s="182"/>
      <c r="Z555" s="183">
        <v>66</v>
      </c>
      <c r="AA555" s="182"/>
      <c r="AB555" s="182"/>
      <c r="AC555" s="182"/>
      <c r="AD555" s="182"/>
      <c r="AE555" s="182"/>
      <c r="AF555" s="182">
        <v>437.5</v>
      </c>
      <c r="AG555" s="5" t="b">
        <f t="shared" si="97"/>
        <v>0</v>
      </c>
      <c r="AH555" s="5">
        <v>25</v>
      </c>
      <c r="AI555" s="5">
        <f>IF(AG693&lt;=30,1,IF(AG693&lt;=60,2,IF(AG693&lt;=100,3,"bd")))</f>
        <v>1</v>
      </c>
      <c r="AJ555" s="5" t="b">
        <f>AND(A555&gt;=zakresy_produkcyjne!B$2,A555&lt;=zakresy_produkcyjne!B$3)</f>
        <v>1</v>
      </c>
      <c r="AK555" s="5" t="b">
        <f>AND(B555&gt;=zakresy_produkcyjne!C$2,B555&lt;=zakresy_produkcyjne!C$3)</f>
        <v>1</v>
      </c>
      <c r="AL555" s="5" t="b">
        <f>AND(D555&gt;=zakresy_produkcyjne!D$2,D555&lt;=zakresy_produkcyjne!D$3)</f>
        <v>1</v>
      </c>
      <c r="AM555" s="5" t="b">
        <f>AND(E555&gt;=zakresy_produkcyjne!E$2,E555&lt;=zakresy_produkcyjne!E$3)</f>
        <v>1</v>
      </c>
      <c r="AN555" s="5" t="b">
        <f>AND(F555&gt;=zakresy_produkcyjne!F$2,F555&lt;=zakresy_produkcyjne!F$3)</f>
        <v>1</v>
      </c>
      <c r="AO555" s="5" t="b">
        <f>AND(G555&gt;=zakresy_produkcyjne!G$2,G555&lt;=zakresy_produkcyjne!G$3)</f>
        <v>1</v>
      </c>
      <c r="AP555" s="5" t="b">
        <f>AND(H555&gt;=zakresy_produkcyjne!H$2,H555&lt;=zakresy_produkcyjne!H$3)</f>
        <v>1</v>
      </c>
      <c r="AQ555" s="5" t="b">
        <f>AND(P555&gt;=zakresy_produkcyjne!I$2,P555&lt;=zakresy_produkcyjne!I$3)</f>
        <v>1</v>
      </c>
      <c r="AR555" s="5" t="b">
        <f>AND(Q555&gt;=zakresy_produkcyjne!J$2,Q555&lt;=zakresy_produkcyjne!J$3)</f>
        <v>1</v>
      </c>
      <c r="AS555" s="5" t="b">
        <f>AND(R555&gt;=zakresy_produkcyjne!K$2,R555&lt;=zakresy_produkcyjne!K$3)</f>
        <v>1</v>
      </c>
      <c r="AT555" s="5" t="b">
        <f>AND(S555&gt;=zakresy_produkcyjne!L$2,S555&lt;=zakresy_produkcyjne!L$3)</f>
        <v>1</v>
      </c>
      <c r="AU555" s="5" t="b">
        <f t="shared" si="98"/>
        <v>1</v>
      </c>
      <c r="AV555" s="5" t="b">
        <f t="shared" si="99"/>
        <v>1</v>
      </c>
      <c r="AW555" s="5" t="b">
        <f t="shared" si="100"/>
        <v>1</v>
      </c>
      <c r="AX555" s="5">
        <f>AJ555*zakresy_produkcyjne!B$4+AK555*zakresy_produkcyjne!C$4+AL555*zakresy_produkcyjne!D$4+AM555*zakresy_produkcyjne!E$4+AN555*zakresy_produkcyjne!F$4+AO555*zakresy_produkcyjne!G$4+AP555*zakresy_produkcyjne!H$4+AQ555*zakresy_produkcyjne!I$4+AR555*zakresy_produkcyjne!J$4+AS555*zakresy_produkcyjne!K$4+AT555*zakresy_produkcyjne!L$4</f>
        <v>66</v>
      </c>
      <c r="BE555" s="5">
        <v>185</v>
      </c>
    </row>
    <row r="556" spans="1:57" ht="13.9" customHeight="1" x14ac:dyDescent="0.2">
      <c r="A556" s="182">
        <v>3.47</v>
      </c>
      <c r="B556" s="182">
        <v>2.35</v>
      </c>
      <c r="C556" s="182">
        <f t="shared" si="101"/>
        <v>4.2583333333333337</v>
      </c>
      <c r="D556" s="182">
        <v>0.24</v>
      </c>
      <c r="E556" s="182">
        <v>5.1999999999999998E-2</v>
      </c>
      <c r="F556" s="182">
        <v>0.5</v>
      </c>
      <c r="G556" s="182">
        <v>1.01</v>
      </c>
      <c r="H556" s="182">
        <v>0.15</v>
      </c>
      <c r="I556" s="182">
        <v>1.2999999999999999E-2</v>
      </c>
      <c r="J556" s="182">
        <v>1.4999999999999999E-2</v>
      </c>
      <c r="K556" s="182">
        <v>0</v>
      </c>
      <c r="L556" s="182">
        <v>0</v>
      </c>
      <c r="M556" s="182">
        <v>0</v>
      </c>
      <c r="N556" s="182">
        <v>0</v>
      </c>
      <c r="O556" s="182">
        <v>0</v>
      </c>
      <c r="P556" s="182">
        <v>900</v>
      </c>
      <c r="Q556" s="182">
        <v>90</v>
      </c>
      <c r="R556" s="182">
        <v>320</v>
      </c>
      <c r="S556" s="182">
        <v>60</v>
      </c>
      <c r="T556" s="182"/>
      <c r="U556" s="182"/>
      <c r="V556" s="182"/>
      <c r="W556" s="182">
        <v>397.54545454545502</v>
      </c>
      <c r="X556" s="182"/>
      <c r="Y556" s="182"/>
      <c r="Z556" s="183">
        <v>66</v>
      </c>
      <c r="AA556" s="182"/>
      <c r="AB556" s="182"/>
      <c r="AC556" s="182"/>
      <c r="AD556" s="182"/>
      <c r="AE556" s="182"/>
      <c r="AF556" s="182">
        <v>420</v>
      </c>
      <c r="AG556" s="5" t="b">
        <f t="shared" si="97"/>
        <v>0</v>
      </c>
      <c r="AH556" s="5">
        <v>25</v>
      </c>
      <c r="AI556" s="5">
        <f>IF(AG694&lt;=30,1,IF(AG694&lt;=60,2,IF(AG694&lt;=100,3,"bd")))</f>
        <v>1</v>
      </c>
      <c r="AJ556" s="5" t="b">
        <f>AND(A556&gt;=zakresy_produkcyjne!B$2,A556&lt;=zakresy_produkcyjne!B$3)</f>
        <v>1</v>
      </c>
      <c r="AK556" s="5" t="b">
        <f>AND(B556&gt;=zakresy_produkcyjne!C$2,B556&lt;=zakresy_produkcyjne!C$3)</f>
        <v>1</v>
      </c>
      <c r="AL556" s="5" t="b">
        <f>AND(D556&gt;=zakresy_produkcyjne!D$2,D556&lt;=zakresy_produkcyjne!D$3)</f>
        <v>1</v>
      </c>
      <c r="AM556" s="5" t="b">
        <f>AND(E556&gt;=zakresy_produkcyjne!E$2,E556&lt;=zakresy_produkcyjne!E$3)</f>
        <v>1</v>
      </c>
      <c r="AN556" s="5" t="b">
        <f>AND(F556&gt;=zakresy_produkcyjne!F$2,F556&lt;=zakresy_produkcyjne!F$3)</f>
        <v>1</v>
      </c>
      <c r="AO556" s="5" t="b">
        <f>AND(G556&gt;=zakresy_produkcyjne!G$2,G556&lt;=zakresy_produkcyjne!G$3)</f>
        <v>1</v>
      </c>
      <c r="AP556" s="5" t="b">
        <f>AND(H556&gt;=zakresy_produkcyjne!H$2,H556&lt;=zakresy_produkcyjne!H$3)</f>
        <v>1</v>
      </c>
      <c r="AQ556" s="5" t="b">
        <f>AND(P556&gt;=zakresy_produkcyjne!I$2,P556&lt;=zakresy_produkcyjne!I$3)</f>
        <v>1</v>
      </c>
      <c r="AR556" s="5" t="b">
        <f>AND(Q556&gt;=zakresy_produkcyjne!J$2,Q556&lt;=zakresy_produkcyjne!J$3)</f>
        <v>1</v>
      </c>
      <c r="AS556" s="5" t="b">
        <f>AND(R556&gt;=zakresy_produkcyjne!K$2,R556&lt;=zakresy_produkcyjne!K$3)</f>
        <v>1</v>
      </c>
      <c r="AT556" s="5" t="b">
        <f>AND(S556&gt;=zakresy_produkcyjne!L$2,S556&lt;=zakresy_produkcyjne!L$3)</f>
        <v>1</v>
      </c>
      <c r="AU556" s="5" t="b">
        <f t="shared" si="98"/>
        <v>1</v>
      </c>
      <c r="AV556" s="5" t="b">
        <f t="shared" si="99"/>
        <v>1</v>
      </c>
      <c r="AW556" s="5" t="b">
        <f t="shared" si="100"/>
        <v>1</v>
      </c>
      <c r="AX556" s="5">
        <f>AJ556*zakresy_produkcyjne!B$4+AK556*zakresy_produkcyjne!C$4+AL556*zakresy_produkcyjne!D$4+AM556*zakresy_produkcyjne!E$4+AN556*zakresy_produkcyjne!F$4+AO556*zakresy_produkcyjne!G$4+AP556*zakresy_produkcyjne!H$4+AQ556*zakresy_produkcyjne!I$4+AR556*zakresy_produkcyjne!J$4+AS556*zakresy_produkcyjne!K$4+AT556*zakresy_produkcyjne!L$4</f>
        <v>66</v>
      </c>
      <c r="BE556" s="5">
        <v>185</v>
      </c>
    </row>
    <row r="557" spans="1:57" ht="13.9" customHeight="1" x14ac:dyDescent="0.2">
      <c r="A557" s="182">
        <v>3.47</v>
      </c>
      <c r="B557" s="182">
        <v>2.35</v>
      </c>
      <c r="C557" s="182">
        <f t="shared" si="101"/>
        <v>4.2583333333333337</v>
      </c>
      <c r="D557" s="182">
        <v>0.24</v>
      </c>
      <c r="E557" s="182">
        <v>5.1999999999999998E-2</v>
      </c>
      <c r="F557" s="182">
        <v>0.5</v>
      </c>
      <c r="G557" s="182">
        <v>1.01</v>
      </c>
      <c r="H557" s="182">
        <v>0.15</v>
      </c>
      <c r="I557" s="182">
        <v>1.2999999999999999E-2</v>
      </c>
      <c r="J557" s="182">
        <v>1.4999999999999999E-2</v>
      </c>
      <c r="K557" s="182">
        <v>0</v>
      </c>
      <c r="L557" s="182">
        <v>0</v>
      </c>
      <c r="M557" s="182">
        <v>0</v>
      </c>
      <c r="N557" s="182">
        <v>0</v>
      </c>
      <c r="O557" s="182">
        <v>0</v>
      </c>
      <c r="P557" s="182">
        <v>900</v>
      </c>
      <c r="Q557" s="182">
        <v>90</v>
      </c>
      <c r="R557" s="182">
        <v>320</v>
      </c>
      <c r="S557" s="182">
        <v>90</v>
      </c>
      <c r="T557" s="182"/>
      <c r="U557" s="182"/>
      <c r="V557" s="182"/>
      <c r="W557" s="182">
        <v>396.31818181818198</v>
      </c>
      <c r="X557" s="182"/>
      <c r="Y557" s="182"/>
      <c r="Z557" s="183">
        <v>66</v>
      </c>
      <c r="AA557" s="182"/>
      <c r="AB557" s="182"/>
      <c r="AC557" s="182"/>
      <c r="AD557" s="182"/>
      <c r="AE557" s="182"/>
      <c r="AF557" s="182">
        <v>418.5</v>
      </c>
      <c r="AG557" s="5" t="b">
        <f t="shared" si="97"/>
        <v>0</v>
      </c>
      <c r="AH557" s="5">
        <v>25</v>
      </c>
      <c r="AI557" s="5">
        <f>IF(AG695&lt;=30,1,IF(AG695&lt;=60,2,IF(AG695&lt;=100,3,"bd")))</f>
        <v>1</v>
      </c>
      <c r="AJ557" s="5" t="b">
        <f>AND(A557&gt;=zakresy_produkcyjne!B$2,A557&lt;=zakresy_produkcyjne!B$3)</f>
        <v>1</v>
      </c>
      <c r="AK557" s="5" t="b">
        <f>AND(B557&gt;=zakresy_produkcyjne!C$2,B557&lt;=zakresy_produkcyjne!C$3)</f>
        <v>1</v>
      </c>
      <c r="AL557" s="5" t="b">
        <f>AND(D557&gt;=zakresy_produkcyjne!D$2,D557&lt;=zakresy_produkcyjne!D$3)</f>
        <v>1</v>
      </c>
      <c r="AM557" s="5" t="b">
        <f>AND(E557&gt;=zakresy_produkcyjne!E$2,E557&lt;=zakresy_produkcyjne!E$3)</f>
        <v>1</v>
      </c>
      <c r="AN557" s="5" t="b">
        <f>AND(F557&gt;=zakresy_produkcyjne!F$2,F557&lt;=zakresy_produkcyjne!F$3)</f>
        <v>1</v>
      </c>
      <c r="AO557" s="5" t="b">
        <f>AND(G557&gt;=zakresy_produkcyjne!G$2,G557&lt;=zakresy_produkcyjne!G$3)</f>
        <v>1</v>
      </c>
      <c r="AP557" s="5" t="b">
        <f>AND(H557&gt;=zakresy_produkcyjne!H$2,H557&lt;=zakresy_produkcyjne!H$3)</f>
        <v>1</v>
      </c>
      <c r="AQ557" s="5" t="b">
        <f>AND(P557&gt;=zakresy_produkcyjne!I$2,P557&lt;=zakresy_produkcyjne!I$3)</f>
        <v>1</v>
      </c>
      <c r="AR557" s="5" t="b">
        <f>AND(Q557&gt;=zakresy_produkcyjne!J$2,Q557&lt;=zakresy_produkcyjne!J$3)</f>
        <v>1</v>
      </c>
      <c r="AS557" s="5" t="b">
        <f>AND(R557&gt;=zakresy_produkcyjne!K$2,R557&lt;=zakresy_produkcyjne!K$3)</f>
        <v>1</v>
      </c>
      <c r="AT557" s="5" t="b">
        <f>AND(S557&gt;=zakresy_produkcyjne!L$2,S557&lt;=zakresy_produkcyjne!L$3)</f>
        <v>1</v>
      </c>
      <c r="AU557" s="5" t="b">
        <f t="shared" si="98"/>
        <v>1</v>
      </c>
      <c r="AV557" s="5" t="b">
        <f t="shared" si="99"/>
        <v>1</v>
      </c>
      <c r="AW557" s="5" t="b">
        <f t="shared" si="100"/>
        <v>1</v>
      </c>
      <c r="AX557" s="5">
        <f>AJ557*zakresy_produkcyjne!B$4+AK557*zakresy_produkcyjne!C$4+AL557*zakresy_produkcyjne!D$4+AM557*zakresy_produkcyjne!E$4+AN557*zakresy_produkcyjne!F$4+AO557*zakresy_produkcyjne!G$4+AP557*zakresy_produkcyjne!H$4+AQ557*zakresy_produkcyjne!I$4+AR557*zakresy_produkcyjne!J$4+AS557*zakresy_produkcyjne!K$4+AT557*zakresy_produkcyjne!L$4</f>
        <v>66</v>
      </c>
      <c r="BE557" s="5">
        <v>185</v>
      </c>
    </row>
    <row r="558" spans="1:57" ht="13.9" customHeight="1" x14ac:dyDescent="0.2">
      <c r="A558" s="182">
        <v>3.47</v>
      </c>
      <c r="B558" s="182">
        <v>2.35</v>
      </c>
      <c r="C558" s="182">
        <f t="shared" si="101"/>
        <v>4.2583333333333337</v>
      </c>
      <c r="D558" s="182">
        <v>0.24</v>
      </c>
      <c r="E558" s="182">
        <v>5.1999999999999998E-2</v>
      </c>
      <c r="F558" s="182">
        <v>0.5</v>
      </c>
      <c r="G558" s="182">
        <v>1.01</v>
      </c>
      <c r="H558" s="182">
        <v>0.15</v>
      </c>
      <c r="I558" s="182">
        <v>1.2999999999999999E-2</v>
      </c>
      <c r="J558" s="182">
        <v>1.4999999999999999E-2</v>
      </c>
      <c r="K558" s="182">
        <v>0</v>
      </c>
      <c r="L558" s="182">
        <v>0</v>
      </c>
      <c r="M558" s="182">
        <v>0</v>
      </c>
      <c r="N558" s="182">
        <v>0</v>
      </c>
      <c r="O558" s="182">
        <v>0</v>
      </c>
      <c r="P558" s="182">
        <v>900</v>
      </c>
      <c r="Q558" s="182">
        <v>90</v>
      </c>
      <c r="R558" s="182">
        <v>320</v>
      </c>
      <c r="S558" s="182">
        <v>120</v>
      </c>
      <c r="T558" s="182"/>
      <c r="U558" s="182"/>
      <c r="V558" s="182"/>
      <c r="W558" s="182">
        <v>397.95454545454498</v>
      </c>
      <c r="X558" s="182"/>
      <c r="Y558" s="182"/>
      <c r="Z558" s="183">
        <v>66</v>
      </c>
      <c r="AA558" s="182"/>
      <c r="AB558" s="182"/>
      <c r="AC558" s="182"/>
      <c r="AD558" s="182"/>
      <c r="AE558" s="182"/>
      <c r="AF558" s="182">
        <v>420.5</v>
      </c>
      <c r="AG558" s="5" t="b">
        <f t="shared" si="97"/>
        <v>0</v>
      </c>
      <c r="AH558" s="5">
        <v>25</v>
      </c>
      <c r="AI558" s="5">
        <f>IF(AG696&lt;=30,1,IF(AG696&lt;=60,2,IF(AG696&lt;=100,3,"bd")))</f>
        <v>1</v>
      </c>
      <c r="AJ558" s="5" t="b">
        <f>AND(A558&gt;=zakresy_produkcyjne!B$2,A558&lt;=zakresy_produkcyjne!B$3)</f>
        <v>1</v>
      </c>
      <c r="AK558" s="5" t="b">
        <f>AND(B558&gt;=zakresy_produkcyjne!C$2,B558&lt;=zakresy_produkcyjne!C$3)</f>
        <v>1</v>
      </c>
      <c r="AL558" s="5" t="b">
        <f>AND(D558&gt;=zakresy_produkcyjne!D$2,D558&lt;=zakresy_produkcyjne!D$3)</f>
        <v>1</v>
      </c>
      <c r="AM558" s="5" t="b">
        <f>AND(E558&gt;=zakresy_produkcyjne!E$2,E558&lt;=zakresy_produkcyjne!E$3)</f>
        <v>1</v>
      </c>
      <c r="AN558" s="5" t="b">
        <f>AND(F558&gt;=zakresy_produkcyjne!F$2,F558&lt;=zakresy_produkcyjne!F$3)</f>
        <v>1</v>
      </c>
      <c r="AO558" s="5" t="b">
        <f>AND(G558&gt;=zakresy_produkcyjne!G$2,G558&lt;=zakresy_produkcyjne!G$3)</f>
        <v>1</v>
      </c>
      <c r="AP558" s="5" t="b">
        <f>AND(H558&gt;=zakresy_produkcyjne!H$2,H558&lt;=zakresy_produkcyjne!H$3)</f>
        <v>1</v>
      </c>
      <c r="AQ558" s="5" t="b">
        <f>AND(P558&gt;=zakresy_produkcyjne!I$2,P558&lt;=zakresy_produkcyjne!I$3)</f>
        <v>1</v>
      </c>
      <c r="AR558" s="5" t="b">
        <f>AND(Q558&gt;=zakresy_produkcyjne!J$2,Q558&lt;=zakresy_produkcyjne!J$3)</f>
        <v>1</v>
      </c>
      <c r="AS558" s="5" t="b">
        <f>AND(R558&gt;=zakresy_produkcyjne!K$2,R558&lt;=zakresy_produkcyjne!K$3)</f>
        <v>1</v>
      </c>
      <c r="AT558" s="5" t="b">
        <f>AND(S558&gt;=zakresy_produkcyjne!L$2,S558&lt;=zakresy_produkcyjne!L$3)</f>
        <v>1</v>
      </c>
      <c r="AU558" s="5" t="b">
        <f t="shared" si="98"/>
        <v>1</v>
      </c>
      <c r="AV558" s="5" t="b">
        <f t="shared" si="99"/>
        <v>1</v>
      </c>
      <c r="AW558" s="5" t="b">
        <f t="shared" si="100"/>
        <v>1</v>
      </c>
      <c r="AX558" s="5">
        <f>AJ558*zakresy_produkcyjne!B$4+AK558*zakresy_produkcyjne!C$4+AL558*zakresy_produkcyjne!D$4+AM558*zakresy_produkcyjne!E$4+AN558*zakresy_produkcyjne!F$4+AO558*zakresy_produkcyjne!G$4+AP558*zakresy_produkcyjne!H$4+AQ558*zakresy_produkcyjne!I$4+AR558*zakresy_produkcyjne!J$4+AS558*zakresy_produkcyjne!K$4+AT558*zakresy_produkcyjne!L$4</f>
        <v>66</v>
      </c>
      <c r="BE558" s="5">
        <v>185</v>
      </c>
    </row>
    <row r="559" spans="1:57" ht="13.9" customHeight="1" x14ac:dyDescent="0.2">
      <c r="A559" s="182">
        <v>3.42</v>
      </c>
      <c r="B559" s="182">
        <v>2.3199999999999998</v>
      </c>
      <c r="C559" s="182">
        <f t="shared" si="101"/>
        <v>4.1983333333333333</v>
      </c>
      <c r="D559" s="182">
        <v>0.24</v>
      </c>
      <c r="E559" s="182">
        <v>4.8000000000000001E-2</v>
      </c>
      <c r="F559" s="182">
        <v>0.51</v>
      </c>
      <c r="G559" s="182">
        <v>1</v>
      </c>
      <c r="H559" s="182">
        <v>0.21</v>
      </c>
      <c r="I559" s="182">
        <v>1.2999999999999999E-2</v>
      </c>
      <c r="J559" s="182">
        <v>1.4999999999999999E-2</v>
      </c>
      <c r="K559" s="182">
        <v>0</v>
      </c>
      <c r="L559" s="182">
        <v>0</v>
      </c>
      <c r="M559" s="182">
        <v>0</v>
      </c>
      <c r="N559" s="182">
        <v>0</v>
      </c>
      <c r="O559" s="182">
        <v>0</v>
      </c>
      <c r="P559" s="182">
        <v>900</v>
      </c>
      <c r="Q559" s="182">
        <v>90</v>
      </c>
      <c r="R559" s="182">
        <v>260</v>
      </c>
      <c r="S559" s="182">
        <v>30</v>
      </c>
      <c r="T559" s="182"/>
      <c r="U559" s="182"/>
      <c r="V559" s="182"/>
      <c r="W559" s="182">
        <v>469.4</v>
      </c>
      <c r="X559" s="182"/>
      <c r="Y559" s="182"/>
      <c r="Z559" s="183">
        <v>66</v>
      </c>
      <c r="AA559" s="182"/>
      <c r="AB559" s="182"/>
      <c r="AC559" s="182"/>
      <c r="AD559" s="182"/>
      <c r="AE559" s="182"/>
      <c r="AF559" s="182">
        <v>506</v>
      </c>
      <c r="AG559" s="5" t="b">
        <f t="shared" si="97"/>
        <v>0</v>
      </c>
      <c r="AH559" s="5">
        <v>25</v>
      </c>
      <c r="AI559" s="5">
        <f>IF(AG697&lt;=30,1,IF(AG697&lt;=60,2,IF(AG697&lt;=100,3,"bd")))</f>
        <v>1</v>
      </c>
      <c r="AJ559" s="5" t="b">
        <f>AND(A559&gt;=zakresy_produkcyjne!B$2,A559&lt;=zakresy_produkcyjne!B$3)</f>
        <v>1</v>
      </c>
      <c r="AK559" s="5" t="b">
        <f>AND(B559&gt;=zakresy_produkcyjne!C$2,B559&lt;=zakresy_produkcyjne!C$3)</f>
        <v>1</v>
      </c>
      <c r="AL559" s="5" t="b">
        <f>AND(D559&gt;=zakresy_produkcyjne!D$2,D559&lt;=zakresy_produkcyjne!D$3)</f>
        <v>1</v>
      </c>
      <c r="AM559" s="5" t="b">
        <f>AND(E559&gt;=zakresy_produkcyjne!E$2,E559&lt;=zakresy_produkcyjne!E$3)</f>
        <v>1</v>
      </c>
      <c r="AN559" s="5" t="b">
        <f>AND(F559&gt;=zakresy_produkcyjne!F$2,F559&lt;=zakresy_produkcyjne!F$3)</f>
        <v>1</v>
      </c>
      <c r="AO559" s="5" t="b">
        <f>AND(G559&gt;=zakresy_produkcyjne!G$2,G559&lt;=zakresy_produkcyjne!G$3)</f>
        <v>1</v>
      </c>
      <c r="AP559" s="5" t="b">
        <f>AND(H559&gt;=zakresy_produkcyjne!H$2,H559&lt;=zakresy_produkcyjne!H$3)</f>
        <v>1</v>
      </c>
      <c r="AQ559" s="5" t="b">
        <f>AND(P559&gt;=zakresy_produkcyjne!I$2,P559&lt;=zakresy_produkcyjne!I$3)</f>
        <v>1</v>
      </c>
      <c r="AR559" s="5" t="b">
        <f>AND(Q559&gt;=zakresy_produkcyjne!J$2,Q559&lt;=zakresy_produkcyjne!J$3)</f>
        <v>1</v>
      </c>
      <c r="AS559" s="5" t="b">
        <f>AND(R559&gt;=zakresy_produkcyjne!K$2,R559&lt;=zakresy_produkcyjne!K$3)</f>
        <v>1</v>
      </c>
      <c r="AT559" s="5" t="b">
        <f>AND(S559&gt;=zakresy_produkcyjne!L$2,S559&lt;=zakresy_produkcyjne!L$3)</f>
        <v>1</v>
      </c>
      <c r="AU559" s="5" t="b">
        <f t="shared" si="98"/>
        <v>1</v>
      </c>
      <c r="AV559" s="5" t="b">
        <f t="shared" si="99"/>
        <v>1</v>
      </c>
      <c r="AW559" s="5" t="b">
        <f t="shared" si="100"/>
        <v>1</v>
      </c>
      <c r="AX559" s="5">
        <f>AJ559*zakresy_produkcyjne!B$4+AK559*zakresy_produkcyjne!C$4+AL559*zakresy_produkcyjne!D$4+AM559*zakresy_produkcyjne!E$4+AN559*zakresy_produkcyjne!F$4+AO559*zakresy_produkcyjne!G$4+AP559*zakresy_produkcyjne!H$4+AQ559*zakresy_produkcyjne!I$4+AR559*zakresy_produkcyjne!J$4+AS559*zakresy_produkcyjne!K$4+AT559*zakresy_produkcyjne!L$4</f>
        <v>66</v>
      </c>
      <c r="BE559" s="5">
        <v>185</v>
      </c>
    </row>
    <row r="560" spans="1:57" ht="13.9" customHeight="1" x14ac:dyDescent="0.2">
      <c r="A560" s="182">
        <v>3.42</v>
      </c>
      <c r="B560" s="182">
        <v>2.3199999999999998</v>
      </c>
      <c r="C560" s="182">
        <f t="shared" si="101"/>
        <v>4.1983333333333333</v>
      </c>
      <c r="D560" s="182">
        <v>0.24</v>
      </c>
      <c r="E560" s="182">
        <v>4.8000000000000001E-2</v>
      </c>
      <c r="F560" s="182">
        <v>0.51</v>
      </c>
      <c r="G560" s="182">
        <v>1</v>
      </c>
      <c r="H560" s="182">
        <v>0.21</v>
      </c>
      <c r="I560" s="182">
        <v>1.2999999999999999E-2</v>
      </c>
      <c r="J560" s="182">
        <v>1.4999999999999999E-2</v>
      </c>
      <c r="K560" s="182">
        <v>0</v>
      </c>
      <c r="L560" s="182">
        <v>0</v>
      </c>
      <c r="M560" s="182">
        <v>0</v>
      </c>
      <c r="N560" s="182">
        <v>0</v>
      </c>
      <c r="O560" s="182">
        <v>0</v>
      </c>
      <c r="P560" s="182">
        <v>900</v>
      </c>
      <c r="Q560" s="182">
        <v>90</v>
      </c>
      <c r="R560" s="182">
        <v>260</v>
      </c>
      <c r="S560" s="182">
        <v>60</v>
      </c>
      <c r="T560" s="182"/>
      <c r="U560" s="182"/>
      <c r="V560" s="182"/>
      <c r="W560" s="182">
        <v>453.78571428571399</v>
      </c>
      <c r="X560" s="182"/>
      <c r="Y560" s="182"/>
      <c r="Z560" s="183">
        <v>66</v>
      </c>
      <c r="AA560" s="182"/>
      <c r="AB560" s="182"/>
      <c r="AC560" s="182"/>
      <c r="AD560" s="182"/>
      <c r="AE560" s="182"/>
      <c r="AF560" s="182">
        <v>487</v>
      </c>
      <c r="AG560" s="5" t="b">
        <f t="shared" si="97"/>
        <v>0</v>
      </c>
      <c r="AH560" s="5">
        <v>25</v>
      </c>
      <c r="AI560" s="5">
        <f>IF(AG698&lt;=30,1,IF(AG698&lt;=60,2,IF(AG698&lt;=100,3,"bd")))</f>
        <v>1</v>
      </c>
      <c r="AJ560" s="5" t="b">
        <f>AND(A560&gt;=zakresy_produkcyjne!B$2,A560&lt;=zakresy_produkcyjne!B$3)</f>
        <v>1</v>
      </c>
      <c r="AK560" s="5" t="b">
        <f>AND(B560&gt;=zakresy_produkcyjne!C$2,B560&lt;=zakresy_produkcyjne!C$3)</f>
        <v>1</v>
      </c>
      <c r="AL560" s="5" t="b">
        <f>AND(D560&gt;=zakresy_produkcyjne!D$2,D560&lt;=zakresy_produkcyjne!D$3)</f>
        <v>1</v>
      </c>
      <c r="AM560" s="5" t="b">
        <f>AND(E560&gt;=zakresy_produkcyjne!E$2,E560&lt;=zakresy_produkcyjne!E$3)</f>
        <v>1</v>
      </c>
      <c r="AN560" s="5" t="b">
        <f>AND(F560&gt;=zakresy_produkcyjne!F$2,F560&lt;=zakresy_produkcyjne!F$3)</f>
        <v>1</v>
      </c>
      <c r="AO560" s="5" t="b">
        <f>AND(G560&gt;=zakresy_produkcyjne!G$2,G560&lt;=zakresy_produkcyjne!G$3)</f>
        <v>1</v>
      </c>
      <c r="AP560" s="5" t="b">
        <f>AND(H560&gt;=zakresy_produkcyjne!H$2,H560&lt;=zakresy_produkcyjne!H$3)</f>
        <v>1</v>
      </c>
      <c r="AQ560" s="5" t="b">
        <f>AND(P560&gt;=zakresy_produkcyjne!I$2,P560&lt;=zakresy_produkcyjne!I$3)</f>
        <v>1</v>
      </c>
      <c r="AR560" s="5" t="b">
        <f>AND(Q560&gt;=zakresy_produkcyjne!J$2,Q560&lt;=zakresy_produkcyjne!J$3)</f>
        <v>1</v>
      </c>
      <c r="AS560" s="5" t="b">
        <f>AND(R560&gt;=zakresy_produkcyjne!K$2,R560&lt;=zakresy_produkcyjne!K$3)</f>
        <v>1</v>
      </c>
      <c r="AT560" s="5" t="b">
        <f>AND(S560&gt;=zakresy_produkcyjne!L$2,S560&lt;=zakresy_produkcyjne!L$3)</f>
        <v>1</v>
      </c>
      <c r="AU560" s="5" t="b">
        <f t="shared" si="98"/>
        <v>1</v>
      </c>
      <c r="AV560" s="5" t="b">
        <f t="shared" si="99"/>
        <v>1</v>
      </c>
      <c r="AW560" s="5" t="b">
        <f t="shared" si="100"/>
        <v>1</v>
      </c>
      <c r="AX560" s="5">
        <f>AJ560*zakresy_produkcyjne!B$4+AK560*zakresy_produkcyjne!C$4+AL560*zakresy_produkcyjne!D$4+AM560*zakresy_produkcyjne!E$4+AN560*zakresy_produkcyjne!F$4+AO560*zakresy_produkcyjne!G$4+AP560*zakresy_produkcyjne!H$4+AQ560*zakresy_produkcyjne!I$4+AR560*zakresy_produkcyjne!J$4+AS560*zakresy_produkcyjne!K$4+AT560*zakresy_produkcyjne!L$4</f>
        <v>66</v>
      </c>
      <c r="BE560" s="5">
        <v>185</v>
      </c>
    </row>
    <row r="561" spans="1:57" ht="13.9" customHeight="1" x14ac:dyDescent="0.2">
      <c r="A561" s="182">
        <v>3.42</v>
      </c>
      <c r="B561" s="182">
        <v>2.3199999999999998</v>
      </c>
      <c r="C561" s="182">
        <f t="shared" si="101"/>
        <v>4.1983333333333333</v>
      </c>
      <c r="D561" s="182">
        <v>0.24</v>
      </c>
      <c r="E561" s="182">
        <v>4.8000000000000001E-2</v>
      </c>
      <c r="F561" s="182">
        <v>0.51</v>
      </c>
      <c r="G561" s="182">
        <v>1</v>
      </c>
      <c r="H561" s="182">
        <v>0.21</v>
      </c>
      <c r="I561" s="182">
        <v>1.2999999999999999E-2</v>
      </c>
      <c r="J561" s="182">
        <v>1.4999999999999999E-2</v>
      </c>
      <c r="K561" s="182">
        <v>0</v>
      </c>
      <c r="L561" s="182">
        <v>0</v>
      </c>
      <c r="M561" s="182">
        <v>0</v>
      </c>
      <c r="N561" s="182">
        <v>0</v>
      </c>
      <c r="O561" s="182">
        <v>0</v>
      </c>
      <c r="P561" s="182">
        <v>900</v>
      </c>
      <c r="Q561" s="182">
        <v>90</v>
      </c>
      <c r="R561" s="182">
        <v>260</v>
      </c>
      <c r="S561" s="182">
        <v>90</v>
      </c>
      <c r="T561" s="182"/>
      <c r="U561" s="182"/>
      <c r="V561" s="182"/>
      <c r="W561" s="182">
        <v>452.392857142857</v>
      </c>
      <c r="X561" s="182"/>
      <c r="Y561" s="182"/>
      <c r="Z561" s="183">
        <v>66</v>
      </c>
      <c r="AA561" s="182"/>
      <c r="AB561" s="182"/>
      <c r="AC561" s="182"/>
      <c r="AD561" s="182"/>
      <c r="AE561" s="182"/>
      <c r="AF561" s="182">
        <v>485.5</v>
      </c>
      <c r="AG561" s="5" t="b">
        <f t="shared" si="97"/>
        <v>0</v>
      </c>
      <c r="AH561" s="5">
        <v>25</v>
      </c>
      <c r="AI561" s="5">
        <f>IF(AG699&lt;=30,1,IF(AG699&lt;=60,2,IF(AG699&lt;=100,3,"bd")))</f>
        <v>1</v>
      </c>
      <c r="AJ561" s="5" t="b">
        <f>AND(A561&gt;=zakresy_produkcyjne!B$2,A561&lt;=zakresy_produkcyjne!B$3)</f>
        <v>1</v>
      </c>
      <c r="AK561" s="5" t="b">
        <f>AND(B561&gt;=zakresy_produkcyjne!C$2,B561&lt;=zakresy_produkcyjne!C$3)</f>
        <v>1</v>
      </c>
      <c r="AL561" s="5" t="b">
        <f>AND(D561&gt;=zakresy_produkcyjne!D$2,D561&lt;=zakresy_produkcyjne!D$3)</f>
        <v>1</v>
      </c>
      <c r="AM561" s="5" t="b">
        <f>AND(E561&gt;=zakresy_produkcyjne!E$2,E561&lt;=zakresy_produkcyjne!E$3)</f>
        <v>1</v>
      </c>
      <c r="AN561" s="5" t="b">
        <f>AND(F561&gt;=zakresy_produkcyjne!F$2,F561&lt;=zakresy_produkcyjne!F$3)</f>
        <v>1</v>
      </c>
      <c r="AO561" s="5" t="b">
        <f>AND(G561&gt;=zakresy_produkcyjne!G$2,G561&lt;=zakresy_produkcyjne!G$3)</f>
        <v>1</v>
      </c>
      <c r="AP561" s="5" t="b">
        <f>AND(H561&gt;=zakresy_produkcyjne!H$2,H561&lt;=zakresy_produkcyjne!H$3)</f>
        <v>1</v>
      </c>
      <c r="AQ561" s="5" t="b">
        <f>AND(P561&gt;=zakresy_produkcyjne!I$2,P561&lt;=zakresy_produkcyjne!I$3)</f>
        <v>1</v>
      </c>
      <c r="AR561" s="5" t="b">
        <f>AND(Q561&gt;=zakresy_produkcyjne!J$2,Q561&lt;=zakresy_produkcyjne!J$3)</f>
        <v>1</v>
      </c>
      <c r="AS561" s="5" t="b">
        <f>AND(R561&gt;=zakresy_produkcyjne!K$2,R561&lt;=zakresy_produkcyjne!K$3)</f>
        <v>1</v>
      </c>
      <c r="AT561" s="5" t="b">
        <f>AND(S561&gt;=zakresy_produkcyjne!L$2,S561&lt;=zakresy_produkcyjne!L$3)</f>
        <v>1</v>
      </c>
      <c r="AU561" s="5" t="b">
        <f t="shared" si="98"/>
        <v>1</v>
      </c>
      <c r="AV561" s="5" t="b">
        <f t="shared" si="99"/>
        <v>1</v>
      </c>
      <c r="AW561" s="5" t="b">
        <f t="shared" si="100"/>
        <v>1</v>
      </c>
      <c r="AX561" s="5">
        <f>AJ561*zakresy_produkcyjne!B$4+AK561*zakresy_produkcyjne!C$4+AL561*zakresy_produkcyjne!D$4+AM561*zakresy_produkcyjne!E$4+AN561*zakresy_produkcyjne!F$4+AO561*zakresy_produkcyjne!G$4+AP561*zakresy_produkcyjne!H$4+AQ561*zakresy_produkcyjne!I$4+AR561*zakresy_produkcyjne!J$4+AS561*zakresy_produkcyjne!K$4+AT561*zakresy_produkcyjne!L$4</f>
        <v>66</v>
      </c>
      <c r="BE561" s="5">
        <v>185</v>
      </c>
    </row>
    <row r="562" spans="1:57" ht="13.9" customHeight="1" x14ac:dyDescent="0.2">
      <c r="A562" s="182">
        <v>3.42</v>
      </c>
      <c r="B562" s="182">
        <v>2.3199999999999998</v>
      </c>
      <c r="C562" s="182">
        <f t="shared" si="101"/>
        <v>4.1983333333333333</v>
      </c>
      <c r="D562" s="182">
        <v>0.24</v>
      </c>
      <c r="E562" s="182">
        <v>4.8000000000000001E-2</v>
      </c>
      <c r="F562" s="182">
        <v>0.51</v>
      </c>
      <c r="G562" s="182">
        <v>1</v>
      </c>
      <c r="H562" s="182">
        <v>0.21</v>
      </c>
      <c r="I562" s="182">
        <v>1.2999999999999999E-2</v>
      </c>
      <c r="J562" s="182">
        <v>1.4999999999999999E-2</v>
      </c>
      <c r="K562" s="182">
        <v>0</v>
      </c>
      <c r="L562" s="182">
        <v>0</v>
      </c>
      <c r="M562" s="182">
        <v>0</v>
      </c>
      <c r="N562" s="182">
        <v>0</v>
      </c>
      <c r="O562" s="182">
        <v>0</v>
      </c>
      <c r="P562" s="182">
        <v>900</v>
      </c>
      <c r="Q562" s="182">
        <v>90</v>
      </c>
      <c r="R562" s="182">
        <v>260</v>
      </c>
      <c r="S562" s="182">
        <v>120</v>
      </c>
      <c r="T562" s="182"/>
      <c r="U562" s="182"/>
      <c r="V562" s="182"/>
      <c r="W562" s="182">
        <v>456.57142857142901</v>
      </c>
      <c r="X562" s="182"/>
      <c r="Y562" s="182"/>
      <c r="Z562" s="183">
        <v>66</v>
      </c>
      <c r="AA562" s="182"/>
      <c r="AB562" s="182"/>
      <c r="AC562" s="182"/>
      <c r="AD562" s="182"/>
      <c r="AE562" s="182"/>
      <c r="AF562" s="182">
        <v>490</v>
      </c>
      <c r="AG562" s="5" t="b">
        <f t="shared" si="97"/>
        <v>0</v>
      </c>
      <c r="AH562" s="5">
        <v>25</v>
      </c>
      <c r="AI562" s="5">
        <f>IF(AG700&lt;=30,1,IF(AG700&lt;=60,2,IF(AG700&lt;=100,3,"bd")))</f>
        <v>1</v>
      </c>
      <c r="AJ562" s="5" t="b">
        <f>AND(A562&gt;=zakresy_produkcyjne!B$2,A562&lt;=zakresy_produkcyjne!B$3)</f>
        <v>1</v>
      </c>
      <c r="AK562" s="5" t="b">
        <f>AND(B562&gt;=zakresy_produkcyjne!C$2,B562&lt;=zakresy_produkcyjne!C$3)</f>
        <v>1</v>
      </c>
      <c r="AL562" s="5" t="b">
        <f>AND(D562&gt;=zakresy_produkcyjne!D$2,D562&lt;=zakresy_produkcyjne!D$3)</f>
        <v>1</v>
      </c>
      <c r="AM562" s="5" t="b">
        <f>AND(E562&gt;=zakresy_produkcyjne!E$2,E562&lt;=zakresy_produkcyjne!E$3)</f>
        <v>1</v>
      </c>
      <c r="AN562" s="5" t="b">
        <f>AND(F562&gt;=zakresy_produkcyjne!F$2,F562&lt;=zakresy_produkcyjne!F$3)</f>
        <v>1</v>
      </c>
      <c r="AO562" s="5" t="b">
        <f>AND(G562&gt;=zakresy_produkcyjne!G$2,G562&lt;=zakresy_produkcyjne!G$3)</f>
        <v>1</v>
      </c>
      <c r="AP562" s="5" t="b">
        <f>AND(H562&gt;=zakresy_produkcyjne!H$2,H562&lt;=zakresy_produkcyjne!H$3)</f>
        <v>1</v>
      </c>
      <c r="AQ562" s="5" t="b">
        <f>AND(P562&gt;=zakresy_produkcyjne!I$2,P562&lt;=zakresy_produkcyjne!I$3)</f>
        <v>1</v>
      </c>
      <c r="AR562" s="5" t="b">
        <f>AND(Q562&gt;=zakresy_produkcyjne!J$2,Q562&lt;=zakresy_produkcyjne!J$3)</f>
        <v>1</v>
      </c>
      <c r="AS562" s="5" t="b">
        <f>AND(R562&gt;=zakresy_produkcyjne!K$2,R562&lt;=zakresy_produkcyjne!K$3)</f>
        <v>1</v>
      </c>
      <c r="AT562" s="5" t="b">
        <f>AND(S562&gt;=zakresy_produkcyjne!L$2,S562&lt;=zakresy_produkcyjne!L$3)</f>
        <v>1</v>
      </c>
      <c r="AU562" s="5" t="b">
        <f t="shared" si="98"/>
        <v>1</v>
      </c>
      <c r="AV562" s="5" t="b">
        <f t="shared" si="99"/>
        <v>1</v>
      </c>
      <c r="AW562" s="5" t="b">
        <f t="shared" si="100"/>
        <v>1</v>
      </c>
      <c r="AX562" s="5">
        <f>AJ562*zakresy_produkcyjne!B$4+AK562*zakresy_produkcyjne!C$4+AL562*zakresy_produkcyjne!D$4+AM562*zakresy_produkcyjne!E$4+AN562*zakresy_produkcyjne!F$4+AO562*zakresy_produkcyjne!G$4+AP562*zakresy_produkcyjne!H$4+AQ562*zakresy_produkcyjne!I$4+AR562*zakresy_produkcyjne!J$4+AS562*zakresy_produkcyjne!K$4+AT562*zakresy_produkcyjne!L$4</f>
        <v>66</v>
      </c>
      <c r="BE562" s="5">
        <v>185</v>
      </c>
    </row>
    <row r="563" spans="1:57" ht="13.9" customHeight="1" x14ac:dyDescent="0.2">
      <c r="A563" s="182">
        <v>3.42</v>
      </c>
      <c r="B563" s="182">
        <v>2.3199999999999998</v>
      </c>
      <c r="C563" s="182">
        <f t="shared" si="101"/>
        <v>4.1983333333333333</v>
      </c>
      <c r="D563" s="182">
        <v>0.24</v>
      </c>
      <c r="E563" s="182">
        <v>4.8000000000000001E-2</v>
      </c>
      <c r="F563" s="182">
        <v>0.51</v>
      </c>
      <c r="G563" s="182">
        <v>1</v>
      </c>
      <c r="H563" s="182">
        <v>0.21</v>
      </c>
      <c r="I563" s="182">
        <v>1.2999999999999999E-2</v>
      </c>
      <c r="J563" s="182">
        <v>1.4999999999999999E-2</v>
      </c>
      <c r="K563" s="182">
        <v>0</v>
      </c>
      <c r="L563" s="182">
        <v>0</v>
      </c>
      <c r="M563" s="182">
        <v>0</v>
      </c>
      <c r="N563" s="182">
        <v>0</v>
      </c>
      <c r="O563" s="182">
        <v>0</v>
      </c>
      <c r="P563" s="182">
        <v>900</v>
      </c>
      <c r="Q563" s="182">
        <v>90</v>
      </c>
      <c r="R563" s="182">
        <v>290</v>
      </c>
      <c r="S563" s="182">
        <v>30</v>
      </c>
      <c r="T563" s="182"/>
      <c r="U563" s="182"/>
      <c r="V563" s="182"/>
      <c r="W563" s="182">
        <v>441.65384615384602</v>
      </c>
      <c r="X563" s="182"/>
      <c r="Y563" s="182"/>
      <c r="Z563" s="183">
        <v>66</v>
      </c>
      <c r="AA563" s="182"/>
      <c r="AB563" s="182"/>
      <c r="AC563" s="182"/>
      <c r="AD563" s="182"/>
      <c r="AE563" s="182"/>
      <c r="AF563" s="182">
        <v>470.5</v>
      </c>
      <c r="AG563" s="5" t="b">
        <f t="shared" si="97"/>
        <v>0</v>
      </c>
      <c r="AH563" s="5">
        <v>25</v>
      </c>
      <c r="AI563" s="5">
        <f>IF(AG701&lt;=30,1,IF(AG701&lt;=60,2,IF(AG701&lt;=100,3,"bd")))</f>
        <v>1</v>
      </c>
      <c r="AJ563" s="5" t="b">
        <f>AND(A563&gt;=zakresy_produkcyjne!B$2,A563&lt;=zakresy_produkcyjne!B$3)</f>
        <v>1</v>
      </c>
      <c r="AK563" s="5" t="b">
        <f>AND(B563&gt;=zakresy_produkcyjne!C$2,B563&lt;=zakresy_produkcyjne!C$3)</f>
        <v>1</v>
      </c>
      <c r="AL563" s="5" t="b">
        <f>AND(D563&gt;=zakresy_produkcyjne!D$2,D563&lt;=zakresy_produkcyjne!D$3)</f>
        <v>1</v>
      </c>
      <c r="AM563" s="5" t="b">
        <f>AND(E563&gt;=zakresy_produkcyjne!E$2,E563&lt;=zakresy_produkcyjne!E$3)</f>
        <v>1</v>
      </c>
      <c r="AN563" s="5" t="b">
        <f>AND(F563&gt;=zakresy_produkcyjne!F$2,F563&lt;=zakresy_produkcyjne!F$3)</f>
        <v>1</v>
      </c>
      <c r="AO563" s="5" t="b">
        <f>AND(G563&gt;=zakresy_produkcyjne!G$2,G563&lt;=zakresy_produkcyjne!G$3)</f>
        <v>1</v>
      </c>
      <c r="AP563" s="5" t="b">
        <f>AND(H563&gt;=zakresy_produkcyjne!H$2,H563&lt;=zakresy_produkcyjne!H$3)</f>
        <v>1</v>
      </c>
      <c r="AQ563" s="5" t="b">
        <f>AND(P563&gt;=zakresy_produkcyjne!I$2,P563&lt;=zakresy_produkcyjne!I$3)</f>
        <v>1</v>
      </c>
      <c r="AR563" s="5" t="b">
        <f>AND(Q563&gt;=zakresy_produkcyjne!J$2,Q563&lt;=zakresy_produkcyjne!J$3)</f>
        <v>1</v>
      </c>
      <c r="AS563" s="5" t="b">
        <f>AND(R563&gt;=zakresy_produkcyjne!K$2,R563&lt;=zakresy_produkcyjne!K$3)</f>
        <v>1</v>
      </c>
      <c r="AT563" s="5" t="b">
        <f>AND(S563&gt;=zakresy_produkcyjne!L$2,S563&lt;=zakresy_produkcyjne!L$3)</f>
        <v>1</v>
      </c>
      <c r="AU563" s="5" t="b">
        <f t="shared" si="98"/>
        <v>1</v>
      </c>
      <c r="AV563" s="5" t="b">
        <f t="shared" si="99"/>
        <v>1</v>
      </c>
      <c r="AW563" s="5" t="b">
        <f t="shared" si="100"/>
        <v>1</v>
      </c>
      <c r="AX563" s="5">
        <f>AJ563*zakresy_produkcyjne!B$4+AK563*zakresy_produkcyjne!C$4+AL563*zakresy_produkcyjne!D$4+AM563*zakresy_produkcyjne!E$4+AN563*zakresy_produkcyjne!F$4+AO563*zakresy_produkcyjne!G$4+AP563*zakresy_produkcyjne!H$4+AQ563*zakresy_produkcyjne!I$4+AR563*zakresy_produkcyjne!J$4+AS563*zakresy_produkcyjne!K$4+AT563*zakresy_produkcyjne!L$4</f>
        <v>66</v>
      </c>
      <c r="BE563" s="5">
        <v>185</v>
      </c>
    </row>
    <row r="564" spans="1:57" ht="13.9" customHeight="1" x14ac:dyDescent="0.2">
      <c r="A564" s="182">
        <v>3.42</v>
      </c>
      <c r="B564" s="182">
        <v>2.3199999999999998</v>
      </c>
      <c r="C564" s="182">
        <f t="shared" si="101"/>
        <v>4.1983333333333333</v>
      </c>
      <c r="D564" s="182">
        <v>0.24</v>
      </c>
      <c r="E564" s="182">
        <v>4.8000000000000001E-2</v>
      </c>
      <c r="F564" s="182">
        <v>0.51</v>
      </c>
      <c r="G564" s="182">
        <v>1</v>
      </c>
      <c r="H564" s="182">
        <v>0.21</v>
      </c>
      <c r="I564" s="182">
        <v>1.2999999999999999E-2</v>
      </c>
      <c r="J564" s="182">
        <v>1.4999999999999999E-2</v>
      </c>
      <c r="K564" s="182">
        <v>0</v>
      </c>
      <c r="L564" s="182">
        <v>0</v>
      </c>
      <c r="M564" s="182">
        <v>0</v>
      </c>
      <c r="N564" s="182">
        <v>0</v>
      </c>
      <c r="O564" s="182">
        <v>0</v>
      </c>
      <c r="P564" s="182">
        <v>900</v>
      </c>
      <c r="Q564" s="182">
        <v>90</v>
      </c>
      <c r="R564" s="182">
        <v>290</v>
      </c>
      <c r="S564" s="182">
        <v>60</v>
      </c>
      <c r="T564" s="182"/>
      <c r="U564" s="182"/>
      <c r="V564" s="182"/>
      <c r="W564" s="182">
        <v>428.15384615384602</v>
      </c>
      <c r="X564" s="182"/>
      <c r="Y564" s="182"/>
      <c r="Z564" s="183">
        <v>66</v>
      </c>
      <c r="AA564" s="182"/>
      <c r="AB564" s="182"/>
      <c r="AC564" s="182"/>
      <c r="AD564" s="182"/>
      <c r="AE564" s="182"/>
      <c r="AF564" s="182">
        <v>453</v>
      </c>
      <c r="AG564" s="5" t="b">
        <f t="shared" si="97"/>
        <v>0</v>
      </c>
      <c r="AH564" s="5">
        <v>25</v>
      </c>
      <c r="AI564" s="5">
        <f>IF(AG702&lt;=30,1,IF(AG702&lt;=60,2,IF(AG702&lt;=100,3,"bd")))</f>
        <v>1</v>
      </c>
      <c r="AJ564" s="5" t="b">
        <f>AND(A564&gt;=zakresy_produkcyjne!B$2,A564&lt;=zakresy_produkcyjne!B$3)</f>
        <v>1</v>
      </c>
      <c r="AK564" s="5" t="b">
        <f>AND(B564&gt;=zakresy_produkcyjne!C$2,B564&lt;=zakresy_produkcyjne!C$3)</f>
        <v>1</v>
      </c>
      <c r="AL564" s="5" t="b">
        <f>AND(D564&gt;=zakresy_produkcyjne!D$2,D564&lt;=zakresy_produkcyjne!D$3)</f>
        <v>1</v>
      </c>
      <c r="AM564" s="5" t="b">
        <f>AND(E564&gt;=zakresy_produkcyjne!E$2,E564&lt;=zakresy_produkcyjne!E$3)</f>
        <v>1</v>
      </c>
      <c r="AN564" s="5" t="b">
        <f>AND(F564&gt;=zakresy_produkcyjne!F$2,F564&lt;=zakresy_produkcyjne!F$3)</f>
        <v>1</v>
      </c>
      <c r="AO564" s="5" t="b">
        <f>AND(G564&gt;=zakresy_produkcyjne!G$2,G564&lt;=zakresy_produkcyjne!G$3)</f>
        <v>1</v>
      </c>
      <c r="AP564" s="5" t="b">
        <f>AND(H564&gt;=zakresy_produkcyjne!H$2,H564&lt;=zakresy_produkcyjne!H$3)</f>
        <v>1</v>
      </c>
      <c r="AQ564" s="5" t="b">
        <f>AND(P564&gt;=zakresy_produkcyjne!I$2,P564&lt;=zakresy_produkcyjne!I$3)</f>
        <v>1</v>
      </c>
      <c r="AR564" s="5" t="b">
        <f>AND(Q564&gt;=zakresy_produkcyjne!J$2,Q564&lt;=zakresy_produkcyjne!J$3)</f>
        <v>1</v>
      </c>
      <c r="AS564" s="5" t="b">
        <f>AND(R564&gt;=zakresy_produkcyjne!K$2,R564&lt;=zakresy_produkcyjne!K$3)</f>
        <v>1</v>
      </c>
      <c r="AT564" s="5" t="b">
        <f>AND(S564&gt;=zakresy_produkcyjne!L$2,S564&lt;=zakresy_produkcyjne!L$3)</f>
        <v>1</v>
      </c>
      <c r="AU564" s="5" t="b">
        <f t="shared" si="98"/>
        <v>1</v>
      </c>
      <c r="AV564" s="5" t="b">
        <f t="shared" si="99"/>
        <v>1</v>
      </c>
      <c r="AW564" s="5" t="b">
        <f t="shared" si="100"/>
        <v>1</v>
      </c>
      <c r="AX564" s="5">
        <f>AJ564*zakresy_produkcyjne!B$4+AK564*zakresy_produkcyjne!C$4+AL564*zakresy_produkcyjne!D$4+AM564*zakresy_produkcyjne!E$4+AN564*zakresy_produkcyjne!F$4+AO564*zakresy_produkcyjne!G$4+AP564*zakresy_produkcyjne!H$4+AQ564*zakresy_produkcyjne!I$4+AR564*zakresy_produkcyjne!J$4+AS564*zakresy_produkcyjne!K$4+AT564*zakresy_produkcyjne!L$4</f>
        <v>66</v>
      </c>
      <c r="BE564" s="5">
        <v>185</v>
      </c>
    </row>
    <row r="565" spans="1:57" ht="13.9" customHeight="1" x14ac:dyDescent="0.2">
      <c r="A565" s="182">
        <v>3.42</v>
      </c>
      <c r="B565" s="182">
        <v>2.3199999999999998</v>
      </c>
      <c r="C565" s="182">
        <f t="shared" si="101"/>
        <v>4.1983333333333333</v>
      </c>
      <c r="D565" s="182">
        <v>0.24</v>
      </c>
      <c r="E565" s="182">
        <v>4.8000000000000001E-2</v>
      </c>
      <c r="F565" s="182">
        <v>0.51</v>
      </c>
      <c r="G565" s="182">
        <v>1</v>
      </c>
      <c r="H565" s="182">
        <v>0.21</v>
      </c>
      <c r="I565" s="182">
        <v>1.2999999999999999E-2</v>
      </c>
      <c r="J565" s="182">
        <v>1.4999999999999999E-2</v>
      </c>
      <c r="K565" s="182">
        <v>0</v>
      </c>
      <c r="L565" s="182">
        <v>0</v>
      </c>
      <c r="M565" s="182">
        <v>0</v>
      </c>
      <c r="N565" s="182">
        <v>0</v>
      </c>
      <c r="O565" s="182">
        <v>0</v>
      </c>
      <c r="P565" s="182">
        <v>900</v>
      </c>
      <c r="Q565" s="182">
        <v>90</v>
      </c>
      <c r="R565" s="182">
        <v>290</v>
      </c>
      <c r="S565" s="182">
        <v>90</v>
      </c>
      <c r="T565" s="182"/>
      <c r="U565" s="182"/>
      <c r="V565" s="182"/>
      <c r="W565" s="182">
        <v>425.58333333333297</v>
      </c>
      <c r="X565" s="182"/>
      <c r="Y565" s="182"/>
      <c r="Z565" s="183">
        <v>66</v>
      </c>
      <c r="AA565" s="182"/>
      <c r="AB565" s="182"/>
      <c r="AC565" s="182"/>
      <c r="AD565" s="182"/>
      <c r="AE565" s="182"/>
      <c r="AF565" s="182">
        <v>451</v>
      </c>
      <c r="AG565" s="5" t="b">
        <f t="shared" si="97"/>
        <v>0</v>
      </c>
      <c r="AH565" s="5">
        <v>25</v>
      </c>
      <c r="AI565" s="5">
        <f>IF(AG703&lt;=30,1,IF(AG703&lt;=60,2,IF(AG703&lt;=100,3,"bd")))</f>
        <v>1</v>
      </c>
      <c r="AJ565" s="5" t="b">
        <f>AND(A565&gt;=zakresy_produkcyjne!B$2,A565&lt;=zakresy_produkcyjne!B$3)</f>
        <v>1</v>
      </c>
      <c r="AK565" s="5" t="b">
        <f>AND(B565&gt;=zakresy_produkcyjne!C$2,B565&lt;=zakresy_produkcyjne!C$3)</f>
        <v>1</v>
      </c>
      <c r="AL565" s="5" t="b">
        <f>AND(D565&gt;=zakresy_produkcyjne!D$2,D565&lt;=zakresy_produkcyjne!D$3)</f>
        <v>1</v>
      </c>
      <c r="AM565" s="5" t="b">
        <f>AND(E565&gt;=zakresy_produkcyjne!E$2,E565&lt;=zakresy_produkcyjne!E$3)</f>
        <v>1</v>
      </c>
      <c r="AN565" s="5" t="b">
        <f>AND(F565&gt;=zakresy_produkcyjne!F$2,F565&lt;=zakresy_produkcyjne!F$3)</f>
        <v>1</v>
      </c>
      <c r="AO565" s="5" t="b">
        <f>AND(G565&gt;=zakresy_produkcyjne!G$2,G565&lt;=zakresy_produkcyjne!G$3)</f>
        <v>1</v>
      </c>
      <c r="AP565" s="5" t="b">
        <f>AND(H565&gt;=zakresy_produkcyjne!H$2,H565&lt;=zakresy_produkcyjne!H$3)</f>
        <v>1</v>
      </c>
      <c r="AQ565" s="5" t="b">
        <f>AND(P565&gt;=zakresy_produkcyjne!I$2,P565&lt;=zakresy_produkcyjne!I$3)</f>
        <v>1</v>
      </c>
      <c r="AR565" s="5" t="b">
        <f>AND(Q565&gt;=zakresy_produkcyjne!J$2,Q565&lt;=zakresy_produkcyjne!J$3)</f>
        <v>1</v>
      </c>
      <c r="AS565" s="5" t="b">
        <f>AND(R565&gt;=zakresy_produkcyjne!K$2,R565&lt;=zakresy_produkcyjne!K$3)</f>
        <v>1</v>
      </c>
      <c r="AT565" s="5" t="b">
        <f>AND(S565&gt;=zakresy_produkcyjne!L$2,S565&lt;=zakresy_produkcyjne!L$3)</f>
        <v>1</v>
      </c>
      <c r="AU565" s="5" t="b">
        <f t="shared" si="98"/>
        <v>1</v>
      </c>
      <c r="AV565" s="5" t="b">
        <f t="shared" si="99"/>
        <v>1</v>
      </c>
      <c r="AW565" s="5" t="b">
        <f t="shared" si="100"/>
        <v>1</v>
      </c>
      <c r="AX565" s="5">
        <f>AJ565*zakresy_produkcyjne!B$4+AK565*zakresy_produkcyjne!C$4+AL565*zakresy_produkcyjne!D$4+AM565*zakresy_produkcyjne!E$4+AN565*zakresy_produkcyjne!F$4+AO565*zakresy_produkcyjne!G$4+AP565*zakresy_produkcyjne!H$4+AQ565*zakresy_produkcyjne!I$4+AR565*zakresy_produkcyjne!J$4+AS565*zakresy_produkcyjne!K$4+AT565*zakresy_produkcyjne!L$4</f>
        <v>66</v>
      </c>
      <c r="BE565" s="5">
        <v>185</v>
      </c>
    </row>
    <row r="566" spans="1:57" ht="13.9" customHeight="1" x14ac:dyDescent="0.2">
      <c r="A566" s="182">
        <v>3.42</v>
      </c>
      <c r="B566" s="182">
        <v>2.3199999999999998</v>
      </c>
      <c r="C566" s="182">
        <f t="shared" si="101"/>
        <v>4.1983333333333333</v>
      </c>
      <c r="D566" s="182">
        <v>0.24</v>
      </c>
      <c r="E566" s="182">
        <v>4.8000000000000001E-2</v>
      </c>
      <c r="F566" s="182">
        <v>0.51</v>
      </c>
      <c r="G566" s="182">
        <v>1</v>
      </c>
      <c r="H566" s="182">
        <v>0.21</v>
      </c>
      <c r="I566" s="182">
        <v>1.2999999999999999E-2</v>
      </c>
      <c r="J566" s="182">
        <v>1.4999999999999999E-2</v>
      </c>
      <c r="K566" s="182">
        <v>0</v>
      </c>
      <c r="L566" s="182">
        <v>0</v>
      </c>
      <c r="M566" s="182">
        <v>0</v>
      </c>
      <c r="N566" s="182">
        <v>0</v>
      </c>
      <c r="O566" s="182">
        <v>0</v>
      </c>
      <c r="P566" s="182">
        <v>900</v>
      </c>
      <c r="Q566" s="182">
        <v>90</v>
      </c>
      <c r="R566" s="182">
        <v>290</v>
      </c>
      <c r="S566" s="182">
        <v>120</v>
      </c>
      <c r="T566" s="182"/>
      <c r="U566" s="182"/>
      <c r="V566" s="182"/>
      <c r="W566" s="182">
        <v>429.69230769230802</v>
      </c>
      <c r="X566" s="182"/>
      <c r="Y566" s="182"/>
      <c r="Z566" s="183">
        <v>66</v>
      </c>
      <c r="AA566" s="182"/>
      <c r="AB566" s="182"/>
      <c r="AC566" s="182"/>
      <c r="AD566" s="182"/>
      <c r="AE566" s="182"/>
      <c r="AF566" s="182">
        <v>455</v>
      </c>
      <c r="AG566" s="5" t="b">
        <f t="shared" si="97"/>
        <v>0</v>
      </c>
      <c r="AH566" s="5">
        <v>25</v>
      </c>
      <c r="AI566" s="5">
        <f>IF(AG704&lt;=30,1,IF(AG704&lt;=60,2,IF(AG704&lt;=100,3,"bd")))</f>
        <v>1</v>
      </c>
      <c r="AJ566" s="5" t="b">
        <f>AND(A566&gt;=zakresy_produkcyjne!B$2,A566&lt;=zakresy_produkcyjne!B$3)</f>
        <v>1</v>
      </c>
      <c r="AK566" s="5" t="b">
        <f>AND(B566&gt;=zakresy_produkcyjne!C$2,B566&lt;=zakresy_produkcyjne!C$3)</f>
        <v>1</v>
      </c>
      <c r="AL566" s="5" t="b">
        <f>AND(D566&gt;=zakresy_produkcyjne!D$2,D566&lt;=zakresy_produkcyjne!D$3)</f>
        <v>1</v>
      </c>
      <c r="AM566" s="5" t="b">
        <f>AND(E566&gt;=zakresy_produkcyjne!E$2,E566&lt;=zakresy_produkcyjne!E$3)</f>
        <v>1</v>
      </c>
      <c r="AN566" s="5" t="b">
        <f>AND(F566&gt;=zakresy_produkcyjne!F$2,F566&lt;=zakresy_produkcyjne!F$3)</f>
        <v>1</v>
      </c>
      <c r="AO566" s="5" t="b">
        <f>AND(G566&gt;=zakresy_produkcyjne!G$2,G566&lt;=zakresy_produkcyjne!G$3)</f>
        <v>1</v>
      </c>
      <c r="AP566" s="5" t="b">
        <f>AND(H566&gt;=zakresy_produkcyjne!H$2,H566&lt;=zakresy_produkcyjne!H$3)</f>
        <v>1</v>
      </c>
      <c r="AQ566" s="5" t="b">
        <f>AND(P566&gt;=zakresy_produkcyjne!I$2,P566&lt;=zakresy_produkcyjne!I$3)</f>
        <v>1</v>
      </c>
      <c r="AR566" s="5" t="b">
        <f>AND(Q566&gt;=zakresy_produkcyjne!J$2,Q566&lt;=zakresy_produkcyjne!J$3)</f>
        <v>1</v>
      </c>
      <c r="AS566" s="5" t="b">
        <f>AND(R566&gt;=zakresy_produkcyjne!K$2,R566&lt;=zakresy_produkcyjne!K$3)</f>
        <v>1</v>
      </c>
      <c r="AT566" s="5" t="b">
        <f>AND(S566&gt;=zakresy_produkcyjne!L$2,S566&lt;=zakresy_produkcyjne!L$3)</f>
        <v>1</v>
      </c>
      <c r="AU566" s="5" t="b">
        <f t="shared" si="98"/>
        <v>1</v>
      </c>
      <c r="AV566" s="5" t="b">
        <f t="shared" si="99"/>
        <v>1</v>
      </c>
      <c r="AW566" s="5" t="b">
        <f t="shared" si="100"/>
        <v>1</v>
      </c>
      <c r="AX566" s="5">
        <f>AJ566*zakresy_produkcyjne!B$4+AK566*zakresy_produkcyjne!C$4+AL566*zakresy_produkcyjne!D$4+AM566*zakresy_produkcyjne!E$4+AN566*zakresy_produkcyjne!F$4+AO566*zakresy_produkcyjne!G$4+AP566*zakresy_produkcyjne!H$4+AQ566*zakresy_produkcyjne!I$4+AR566*zakresy_produkcyjne!J$4+AS566*zakresy_produkcyjne!K$4+AT566*zakresy_produkcyjne!L$4</f>
        <v>66</v>
      </c>
      <c r="BE566" s="5">
        <v>185</v>
      </c>
    </row>
    <row r="567" spans="1:57" ht="13.9" customHeight="1" x14ac:dyDescent="0.2">
      <c r="A567" s="182">
        <v>3.42</v>
      </c>
      <c r="B567" s="182">
        <v>2.3199999999999998</v>
      </c>
      <c r="C567" s="182">
        <f t="shared" si="101"/>
        <v>4.1983333333333333</v>
      </c>
      <c r="D567" s="182">
        <v>0.24</v>
      </c>
      <c r="E567" s="182">
        <v>4.8000000000000001E-2</v>
      </c>
      <c r="F567" s="182">
        <v>0.51</v>
      </c>
      <c r="G567" s="182">
        <v>1</v>
      </c>
      <c r="H567" s="182">
        <v>0.21</v>
      </c>
      <c r="I567" s="182">
        <v>1.2999999999999999E-2</v>
      </c>
      <c r="J567" s="182">
        <v>1.4999999999999999E-2</v>
      </c>
      <c r="K567" s="182">
        <v>0</v>
      </c>
      <c r="L567" s="182">
        <v>0</v>
      </c>
      <c r="M567" s="182">
        <v>0</v>
      </c>
      <c r="N567" s="182">
        <v>0</v>
      </c>
      <c r="O567" s="182">
        <v>0</v>
      </c>
      <c r="P567" s="182">
        <v>900</v>
      </c>
      <c r="Q567" s="182">
        <v>90</v>
      </c>
      <c r="R567" s="182">
        <v>320</v>
      </c>
      <c r="S567" s="182">
        <v>30</v>
      </c>
      <c r="T567" s="182"/>
      <c r="U567" s="182"/>
      <c r="V567" s="182"/>
      <c r="W567" s="182">
        <v>400.81818181818198</v>
      </c>
      <c r="X567" s="182"/>
      <c r="Y567" s="182"/>
      <c r="Z567" s="183">
        <v>66</v>
      </c>
      <c r="AA567" s="182"/>
      <c r="AB567" s="182"/>
      <c r="AC567" s="182"/>
      <c r="AD567" s="182"/>
      <c r="AE567" s="182"/>
      <c r="AF567" s="182">
        <v>424</v>
      </c>
      <c r="AG567" s="5" t="b">
        <f t="shared" si="97"/>
        <v>0</v>
      </c>
      <c r="AH567" s="5">
        <v>25</v>
      </c>
      <c r="AI567" s="5">
        <f>IF(AG705&lt;=30,1,IF(AG705&lt;=60,2,IF(AG705&lt;=100,3,"bd")))</f>
        <v>1</v>
      </c>
      <c r="AJ567" s="5" t="b">
        <f>AND(A567&gt;=zakresy_produkcyjne!B$2,A567&lt;=zakresy_produkcyjne!B$3)</f>
        <v>1</v>
      </c>
      <c r="AK567" s="5" t="b">
        <f>AND(B567&gt;=zakresy_produkcyjne!C$2,B567&lt;=zakresy_produkcyjne!C$3)</f>
        <v>1</v>
      </c>
      <c r="AL567" s="5" t="b">
        <f>AND(D567&gt;=zakresy_produkcyjne!D$2,D567&lt;=zakresy_produkcyjne!D$3)</f>
        <v>1</v>
      </c>
      <c r="AM567" s="5" t="b">
        <f>AND(E567&gt;=zakresy_produkcyjne!E$2,E567&lt;=zakresy_produkcyjne!E$3)</f>
        <v>1</v>
      </c>
      <c r="AN567" s="5" t="b">
        <f>AND(F567&gt;=zakresy_produkcyjne!F$2,F567&lt;=zakresy_produkcyjne!F$3)</f>
        <v>1</v>
      </c>
      <c r="AO567" s="5" t="b">
        <f>AND(G567&gt;=zakresy_produkcyjne!G$2,G567&lt;=zakresy_produkcyjne!G$3)</f>
        <v>1</v>
      </c>
      <c r="AP567" s="5" t="b">
        <f>AND(H567&gt;=zakresy_produkcyjne!H$2,H567&lt;=zakresy_produkcyjne!H$3)</f>
        <v>1</v>
      </c>
      <c r="AQ567" s="5" t="b">
        <f>AND(P567&gt;=zakresy_produkcyjne!I$2,P567&lt;=zakresy_produkcyjne!I$3)</f>
        <v>1</v>
      </c>
      <c r="AR567" s="5" t="b">
        <f>AND(Q567&gt;=zakresy_produkcyjne!J$2,Q567&lt;=zakresy_produkcyjne!J$3)</f>
        <v>1</v>
      </c>
      <c r="AS567" s="5" t="b">
        <f>AND(R567&gt;=zakresy_produkcyjne!K$2,R567&lt;=zakresy_produkcyjne!K$3)</f>
        <v>1</v>
      </c>
      <c r="AT567" s="5" t="b">
        <f>AND(S567&gt;=zakresy_produkcyjne!L$2,S567&lt;=zakresy_produkcyjne!L$3)</f>
        <v>1</v>
      </c>
      <c r="AU567" s="5" t="b">
        <f t="shared" si="98"/>
        <v>1</v>
      </c>
      <c r="AV567" s="5" t="b">
        <f t="shared" si="99"/>
        <v>1</v>
      </c>
      <c r="AW567" s="5" t="b">
        <f t="shared" si="100"/>
        <v>1</v>
      </c>
      <c r="AX567" s="5">
        <f>AJ567*zakresy_produkcyjne!B$4+AK567*zakresy_produkcyjne!C$4+AL567*zakresy_produkcyjne!D$4+AM567*zakresy_produkcyjne!E$4+AN567*zakresy_produkcyjne!F$4+AO567*zakresy_produkcyjne!G$4+AP567*zakresy_produkcyjne!H$4+AQ567*zakresy_produkcyjne!I$4+AR567*zakresy_produkcyjne!J$4+AS567*zakresy_produkcyjne!K$4+AT567*zakresy_produkcyjne!L$4</f>
        <v>66</v>
      </c>
      <c r="BE567" s="5">
        <v>185</v>
      </c>
    </row>
    <row r="568" spans="1:57" ht="13.9" customHeight="1" x14ac:dyDescent="0.2">
      <c r="A568" s="182">
        <v>3.42</v>
      </c>
      <c r="B568" s="182">
        <v>2.3199999999999998</v>
      </c>
      <c r="C568" s="182">
        <f t="shared" si="101"/>
        <v>4.1983333333333333</v>
      </c>
      <c r="D568" s="182">
        <v>0.24</v>
      </c>
      <c r="E568" s="182">
        <v>4.8000000000000001E-2</v>
      </c>
      <c r="F568" s="182">
        <v>0.51</v>
      </c>
      <c r="G568" s="182">
        <v>1</v>
      </c>
      <c r="H568" s="182">
        <v>0.21</v>
      </c>
      <c r="I568" s="182">
        <v>1.2999999999999999E-2</v>
      </c>
      <c r="J568" s="182">
        <v>1.4999999999999999E-2</v>
      </c>
      <c r="K568" s="182">
        <v>0</v>
      </c>
      <c r="L568" s="182">
        <v>0</v>
      </c>
      <c r="M568" s="182">
        <v>0</v>
      </c>
      <c r="N568" s="182">
        <v>0</v>
      </c>
      <c r="O568" s="182">
        <v>0</v>
      </c>
      <c r="P568" s="182">
        <v>900</v>
      </c>
      <c r="Q568" s="182">
        <v>90</v>
      </c>
      <c r="R568" s="182">
        <v>320</v>
      </c>
      <c r="S568" s="182">
        <v>60</v>
      </c>
      <c r="T568" s="182"/>
      <c r="U568" s="182"/>
      <c r="V568" s="182"/>
      <c r="W568" s="182">
        <v>385.45454545454498</v>
      </c>
      <c r="X568" s="182"/>
      <c r="Y568" s="182"/>
      <c r="Z568" s="183">
        <v>66</v>
      </c>
      <c r="AA568" s="182"/>
      <c r="AB568" s="182"/>
      <c r="AC568" s="182"/>
      <c r="AD568" s="182"/>
      <c r="AE568" s="182"/>
      <c r="AF568" s="182">
        <v>407</v>
      </c>
      <c r="AG568" s="5" t="b">
        <f t="shared" si="97"/>
        <v>0</v>
      </c>
      <c r="AH568" s="5">
        <v>25</v>
      </c>
      <c r="AI568" s="5">
        <f>IF(AG706&lt;=30,1,IF(AG706&lt;=60,2,IF(AG706&lt;=100,3,"bd")))</f>
        <v>1</v>
      </c>
      <c r="AJ568" s="5" t="b">
        <f>AND(A568&gt;=zakresy_produkcyjne!B$2,A568&lt;=zakresy_produkcyjne!B$3)</f>
        <v>1</v>
      </c>
      <c r="AK568" s="5" t="b">
        <f>AND(B568&gt;=zakresy_produkcyjne!C$2,B568&lt;=zakresy_produkcyjne!C$3)</f>
        <v>1</v>
      </c>
      <c r="AL568" s="5" t="b">
        <f>AND(D568&gt;=zakresy_produkcyjne!D$2,D568&lt;=zakresy_produkcyjne!D$3)</f>
        <v>1</v>
      </c>
      <c r="AM568" s="5" t="b">
        <f>AND(E568&gt;=zakresy_produkcyjne!E$2,E568&lt;=zakresy_produkcyjne!E$3)</f>
        <v>1</v>
      </c>
      <c r="AN568" s="5" t="b">
        <f>AND(F568&gt;=zakresy_produkcyjne!F$2,F568&lt;=zakresy_produkcyjne!F$3)</f>
        <v>1</v>
      </c>
      <c r="AO568" s="5" t="b">
        <f>AND(G568&gt;=zakresy_produkcyjne!G$2,G568&lt;=zakresy_produkcyjne!G$3)</f>
        <v>1</v>
      </c>
      <c r="AP568" s="5" t="b">
        <f>AND(H568&gt;=zakresy_produkcyjne!H$2,H568&lt;=zakresy_produkcyjne!H$3)</f>
        <v>1</v>
      </c>
      <c r="AQ568" s="5" t="b">
        <f>AND(P568&gt;=zakresy_produkcyjne!I$2,P568&lt;=zakresy_produkcyjne!I$3)</f>
        <v>1</v>
      </c>
      <c r="AR568" s="5" t="b">
        <f>AND(Q568&gt;=zakresy_produkcyjne!J$2,Q568&lt;=zakresy_produkcyjne!J$3)</f>
        <v>1</v>
      </c>
      <c r="AS568" s="5" t="b">
        <f>AND(R568&gt;=zakresy_produkcyjne!K$2,R568&lt;=zakresy_produkcyjne!K$3)</f>
        <v>1</v>
      </c>
      <c r="AT568" s="5" t="b">
        <f>AND(S568&gt;=zakresy_produkcyjne!L$2,S568&lt;=zakresy_produkcyjne!L$3)</f>
        <v>1</v>
      </c>
      <c r="AU568" s="5" t="b">
        <f t="shared" si="98"/>
        <v>1</v>
      </c>
      <c r="AV568" s="5" t="b">
        <f t="shared" si="99"/>
        <v>1</v>
      </c>
      <c r="AW568" s="5" t="b">
        <f t="shared" si="100"/>
        <v>1</v>
      </c>
      <c r="AX568" s="5">
        <f>AJ568*zakresy_produkcyjne!B$4+AK568*zakresy_produkcyjne!C$4+AL568*zakresy_produkcyjne!D$4+AM568*zakresy_produkcyjne!E$4+AN568*zakresy_produkcyjne!F$4+AO568*zakresy_produkcyjne!G$4+AP568*zakresy_produkcyjne!H$4+AQ568*zakresy_produkcyjne!I$4+AR568*zakresy_produkcyjne!J$4+AS568*zakresy_produkcyjne!K$4+AT568*zakresy_produkcyjne!L$4</f>
        <v>66</v>
      </c>
      <c r="BE568" s="5">
        <v>185</v>
      </c>
    </row>
    <row r="569" spans="1:57" ht="13.9" customHeight="1" x14ac:dyDescent="0.2">
      <c r="A569" s="182">
        <v>3.42</v>
      </c>
      <c r="B569" s="182">
        <v>2.3199999999999998</v>
      </c>
      <c r="C569" s="182">
        <f t="shared" si="101"/>
        <v>4.1983333333333333</v>
      </c>
      <c r="D569" s="182">
        <v>0.24</v>
      </c>
      <c r="E569" s="182">
        <v>4.8000000000000001E-2</v>
      </c>
      <c r="F569" s="182">
        <v>0.51</v>
      </c>
      <c r="G569" s="182">
        <v>1</v>
      </c>
      <c r="H569" s="182">
        <v>0.21</v>
      </c>
      <c r="I569" s="182">
        <v>1.2999999999999999E-2</v>
      </c>
      <c r="J569" s="182">
        <v>1.4999999999999999E-2</v>
      </c>
      <c r="K569" s="182">
        <v>0</v>
      </c>
      <c r="L569" s="182">
        <v>0</v>
      </c>
      <c r="M569" s="182">
        <v>0</v>
      </c>
      <c r="N569" s="182">
        <v>0</v>
      </c>
      <c r="O569" s="182">
        <v>0</v>
      </c>
      <c r="P569" s="182">
        <v>900</v>
      </c>
      <c r="Q569" s="182">
        <v>90</v>
      </c>
      <c r="R569" s="182">
        <v>320</v>
      </c>
      <c r="S569" s="182">
        <v>90</v>
      </c>
      <c r="T569" s="182"/>
      <c r="U569" s="182"/>
      <c r="V569" s="182"/>
      <c r="W569" s="182">
        <v>384.15</v>
      </c>
      <c r="X569" s="182"/>
      <c r="Y569" s="182"/>
      <c r="Z569" s="183">
        <v>66</v>
      </c>
      <c r="AA569" s="182"/>
      <c r="AB569" s="182"/>
      <c r="AC569" s="182"/>
      <c r="AD569" s="182"/>
      <c r="AE569" s="182"/>
      <c r="AF569" s="182">
        <v>405.5</v>
      </c>
      <c r="AG569" s="5" t="b">
        <f t="shared" si="97"/>
        <v>0</v>
      </c>
      <c r="AH569" s="5">
        <v>25</v>
      </c>
      <c r="AI569" s="5">
        <f>IF(AG707&lt;=30,1,IF(AG707&lt;=60,2,IF(AG707&lt;=100,3,"bd")))</f>
        <v>1</v>
      </c>
      <c r="AJ569" s="5" t="b">
        <f>AND(A569&gt;=zakresy_produkcyjne!B$2,A569&lt;=zakresy_produkcyjne!B$3)</f>
        <v>1</v>
      </c>
      <c r="AK569" s="5" t="b">
        <f>AND(B569&gt;=zakresy_produkcyjne!C$2,B569&lt;=zakresy_produkcyjne!C$3)</f>
        <v>1</v>
      </c>
      <c r="AL569" s="5" t="b">
        <f>AND(D569&gt;=zakresy_produkcyjne!D$2,D569&lt;=zakresy_produkcyjne!D$3)</f>
        <v>1</v>
      </c>
      <c r="AM569" s="5" t="b">
        <f>AND(E569&gt;=zakresy_produkcyjne!E$2,E569&lt;=zakresy_produkcyjne!E$3)</f>
        <v>1</v>
      </c>
      <c r="AN569" s="5" t="b">
        <f>AND(F569&gt;=zakresy_produkcyjne!F$2,F569&lt;=zakresy_produkcyjne!F$3)</f>
        <v>1</v>
      </c>
      <c r="AO569" s="5" t="b">
        <f>AND(G569&gt;=zakresy_produkcyjne!G$2,G569&lt;=zakresy_produkcyjne!G$3)</f>
        <v>1</v>
      </c>
      <c r="AP569" s="5" t="b">
        <f>AND(H569&gt;=zakresy_produkcyjne!H$2,H569&lt;=zakresy_produkcyjne!H$3)</f>
        <v>1</v>
      </c>
      <c r="AQ569" s="5" t="b">
        <f>AND(P569&gt;=zakresy_produkcyjne!I$2,P569&lt;=zakresy_produkcyjne!I$3)</f>
        <v>1</v>
      </c>
      <c r="AR569" s="5" t="b">
        <f>AND(Q569&gt;=zakresy_produkcyjne!J$2,Q569&lt;=zakresy_produkcyjne!J$3)</f>
        <v>1</v>
      </c>
      <c r="AS569" s="5" t="b">
        <f>AND(R569&gt;=zakresy_produkcyjne!K$2,R569&lt;=zakresy_produkcyjne!K$3)</f>
        <v>1</v>
      </c>
      <c r="AT569" s="5" t="b">
        <f>AND(S569&gt;=zakresy_produkcyjne!L$2,S569&lt;=zakresy_produkcyjne!L$3)</f>
        <v>1</v>
      </c>
      <c r="AU569" s="5" t="b">
        <f t="shared" si="98"/>
        <v>1</v>
      </c>
      <c r="AV569" s="5" t="b">
        <f t="shared" si="99"/>
        <v>1</v>
      </c>
      <c r="AW569" s="5" t="b">
        <f t="shared" si="100"/>
        <v>1</v>
      </c>
      <c r="AX569" s="5">
        <f>AJ569*zakresy_produkcyjne!B$4+AK569*zakresy_produkcyjne!C$4+AL569*zakresy_produkcyjne!D$4+AM569*zakresy_produkcyjne!E$4+AN569*zakresy_produkcyjne!F$4+AO569*zakresy_produkcyjne!G$4+AP569*zakresy_produkcyjne!H$4+AQ569*zakresy_produkcyjne!I$4+AR569*zakresy_produkcyjne!J$4+AS569*zakresy_produkcyjne!K$4+AT569*zakresy_produkcyjne!L$4</f>
        <v>66</v>
      </c>
      <c r="BE569" s="5">
        <v>185</v>
      </c>
    </row>
    <row r="570" spans="1:57" ht="13.9" customHeight="1" x14ac:dyDescent="0.2">
      <c r="A570" s="182">
        <v>3.42</v>
      </c>
      <c r="B570" s="182">
        <v>2.3199999999999998</v>
      </c>
      <c r="C570" s="182">
        <f t="shared" si="101"/>
        <v>4.1983333333333333</v>
      </c>
      <c r="D570" s="182">
        <v>0.24</v>
      </c>
      <c r="E570" s="182">
        <v>4.8000000000000001E-2</v>
      </c>
      <c r="F570" s="182">
        <v>0.51</v>
      </c>
      <c r="G570" s="182">
        <v>1</v>
      </c>
      <c r="H570" s="182">
        <v>0.21</v>
      </c>
      <c r="I570" s="182">
        <v>1.2999999999999999E-2</v>
      </c>
      <c r="J570" s="182">
        <v>1.4999999999999999E-2</v>
      </c>
      <c r="K570" s="182">
        <v>0</v>
      </c>
      <c r="L570" s="182">
        <v>0</v>
      </c>
      <c r="M570" s="182">
        <v>0</v>
      </c>
      <c r="N570" s="182">
        <v>0</v>
      </c>
      <c r="O570" s="182">
        <v>0</v>
      </c>
      <c r="P570" s="182">
        <v>900</v>
      </c>
      <c r="Q570" s="182">
        <v>90</v>
      </c>
      <c r="R570" s="182">
        <v>320</v>
      </c>
      <c r="S570" s="182">
        <v>120</v>
      </c>
      <c r="T570" s="182"/>
      <c r="U570" s="182"/>
      <c r="V570" s="182"/>
      <c r="W570" s="182">
        <v>386.81818181818198</v>
      </c>
      <c r="X570" s="182"/>
      <c r="Y570" s="182"/>
      <c r="Z570" s="183">
        <v>66</v>
      </c>
      <c r="AA570" s="182"/>
      <c r="AB570" s="182"/>
      <c r="AC570" s="182"/>
      <c r="AD570" s="182"/>
      <c r="AE570" s="182"/>
      <c r="AF570" s="182">
        <v>408.5</v>
      </c>
      <c r="AG570" s="5" t="b">
        <f t="shared" si="97"/>
        <v>0</v>
      </c>
      <c r="AH570" s="5">
        <v>25</v>
      </c>
      <c r="AI570" s="5">
        <f>IF(AG708&lt;=30,1,IF(AG708&lt;=60,2,IF(AG708&lt;=100,3,"bd")))</f>
        <v>1</v>
      </c>
      <c r="AJ570" s="5" t="b">
        <f>AND(A570&gt;=zakresy_produkcyjne!B$2,A570&lt;=zakresy_produkcyjne!B$3)</f>
        <v>1</v>
      </c>
      <c r="AK570" s="5" t="b">
        <f>AND(B570&gt;=zakresy_produkcyjne!C$2,B570&lt;=zakresy_produkcyjne!C$3)</f>
        <v>1</v>
      </c>
      <c r="AL570" s="5" t="b">
        <f>AND(D570&gt;=zakresy_produkcyjne!D$2,D570&lt;=zakresy_produkcyjne!D$3)</f>
        <v>1</v>
      </c>
      <c r="AM570" s="5" t="b">
        <f>AND(E570&gt;=zakresy_produkcyjne!E$2,E570&lt;=zakresy_produkcyjne!E$3)</f>
        <v>1</v>
      </c>
      <c r="AN570" s="5" t="b">
        <f>AND(F570&gt;=zakresy_produkcyjne!F$2,F570&lt;=zakresy_produkcyjne!F$3)</f>
        <v>1</v>
      </c>
      <c r="AO570" s="5" t="b">
        <f>AND(G570&gt;=zakresy_produkcyjne!G$2,G570&lt;=zakresy_produkcyjne!G$3)</f>
        <v>1</v>
      </c>
      <c r="AP570" s="5" t="b">
        <f>AND(H570&gt;=zakresy_produkcyjne!H$2,H570&lt;=zakresy_produkcyjne!H$3)</f>
        <v>1</v>
      </c>
      <c r="AQ570" s="5" t="b">
        <f>AND(P570&gt;=zakresy_produkcyjne!I$2,P570&lt;=zakresy_produkcyjne!I$3)</f>
        <v>1</v>
      </c>
      <c r="AR570" s="5" t="b">
        <f>AND(Q570&gt;=zakresy_produkcyjne!J$2,Q570&lt;=zakresy_produkcyjne!J$3)</f>
        <v>1</v>
      </c>
      <c r="AS570" s="5" t="b">
        <f>AND(R570&gt;=zakresy_produkcyjne!K$2,R570&lt;=zakresy_produkcyjne!K$3)</f>
        <v>1</v>
      </c>
      <c r="AT570" s="5" t="b">
        <f>AND(S570&gt;=zakresy_produkcyjne!L$2,S570&lt;=zakresy_produkcyjne!L$3)</f>
        <v>1</v>
      </c>
      <c r="AU570" s="5" t="b">
        <f t="shared" si="98"/>
        <v>1</v>
      </c>
      <c r="AV570" s="5" t="b">
        <f t="shared" si="99"/>
        <v>1</v>
      </c>
      <c r="AW570" s="5" t="b">
        <f t="shared" si="100"/>
        <v>1</v>
      </c>
      <c r="AX570" s="5">
        <f>AJ570*zakresy_produkcyjne!B$4+AK570*zakresy_produkcyjne!C$4+AL570*zakresy_produkcyjne!D$4+AM570*zakresy_produkcyjne!E$4+AN570*zakresy_produkcyjne!F$4+AO570*zakresy_produkcyjne!G$4+AP570*zakresy_produkcyjne!H$4+AQ570*zakresy_produkcyjne!I$4+AR570*zakresy_produkcyjne!J$4+AS570*zakresy_produkcyjne!K$4+AT570*zakresy_produkcyjne!L$4</f>
        <v>66</v>
      </c>
      <c r="BE570" s="5">
        <v>185</v>
      </c>
    </row>
    <row r="571" spans="1:57" ht="13.9" customHeight="1" x14ac:dyDescent="0.2">
      <c r="A571" s="182">
        <v>3.42</v>
      </c>
      <c r="B571" s="182">
        <v>2.33</v>
      </c>
      <c r="C571" s="182">
        <f t="shared" si="101"/>
        <v>4.2016666666666662</v>
      </c>
      <c r="D571" s="182">
        <v>0.23</v>
      </c>
      <c r="E571" s="182">
        <v>4.9000000000000002E-2</v>
      </c>
      <c r="F571" s="182">
        <v>0.5</v>
      </c>
      <c r="G571" s="182">
        <v>1.02</v>
      </c>
      <c r="H571" s="182">
        <v>0.25</v>
      </c>
      <c r="I571" s="182">
        <v>1.2999999999999999E-2</v>
      </c>
      <c r="J571" s="182">
        <v>1.4999999999999999E-2</v>
      </c>
      <c r="K571" s="182">
        <v>0</v>
      </c>
      <c r="L571" s="182">
        <v>0</v>
      </c>
      <c r="M571" s="182">
        <v>0</v>
      </c>
      <c r="N571" s="182">
        <v>0</v>
      </c>
      <c r="O571" s="182">
        <v>0</v>
      </c>
      <c r="P571" s="182">
        <v>900</v>
      </c>
      <c r="Q571" s="182">
        <v>90</v>
      </c>
      <c r="R571" s="182">
        <v>260</v>
      </c>
      <c r="S571" s="182">
        <v>30</v>
      </c>
      <c r="T571" s="182"/>
      <c r="U571" s="182"/>
      <c r="V571" s="182"/>
      <c r="W571" s="182">
        <v>451</v>
      </c>
      <c r="X571" s="182"/>
      <c r="Y571" s="182"/>
      <c r="Z571" s="183">
        <v>66</v>
      </c>
      <c r="AA571" s="182"/>
      <c r="AB571" s="182"/>
      <c r="AC571" s="182"/>
      <c r="AD571" s="182"/>
      <c r="AE571" s="182"/>
      <c r="AF571" s="182">
        <v>484</v>
      </c>
      <c r="AG571" s="5" t="b">
        <f t="shared" si="97"/>
        <v>0</v>
      </c>
      <c r="AH571" s="5">
        <v>25</v>
      </c>
      <c r="AI571" s="5">
        <f>IF(AG709&lt;=30,1,IF(AG709&lt;=60,2,IF(AG709&lt;=100,3,"bd")))</f>
        <v>1</v>
      </c>
      <c r="AJ571" s="5" t="b">
        <f>AND(A571&gt;=zakresy_produkcyjne!B$2,A571&lt;=zakresy_produkcyjne!B$3)</f>
        <v>1</v>
      </c>
      <c r="AK571" s="5" t="b">
        <f>AND(B571&gt;=zakresy_produkcyjne!C$2,B571&lt;=zakresy_produkcyjne!C$3)</f>
        <v>1</v>
      </c>
      <c r="AL571" s="5" t="b">
        <f>AND(D571&gt;=zakresy_produkcyjne!D$2,D571&lt;=zakresy_produkcyjne!D$3)</f>
        <v>1</v>
      </c>
      <c r="AM571" s="5" t="b">
        <f>AND(E571&gt;=zakresy_produkcyjne!E$2,E571&lt;=zakresy_produkcyjne!E$3)</f>
        <v>1</v>
      </c>
      <c r="AN571" s="5" t="b">
        <f>AND(F571&gt;=zakresy_produkcyjne!F$2,F571&lt;=zakresy_produkcyjne!F$3)</f>
        <v>1</v>
      </c>
      <c r="AO571" s="5" t="b">
        <f>AND(G571&gt;=zakresy_produkcyjne!G$2,G571&lt;=zakresy_produkcyjne!G$3)</f>
        <v>1</v>
      </c>
      <c r="AP571" s="5" t="b">
        <f>AND(H571&gt;=zakresy_produkcyjne!H$2,H571&lt;=zakresy_produkcyjne!H$3)</f>
        <v>1</v>
      </c>
      <c r="AQ571" s="5" t="b">
        <f>AND(P571&gt;=zakresy_produkcyjne!I$2,P571&lt;=zakresy_produkcyjne!I$3)</f>
        <v>1</v>
      </c>
      <c r="AR571" s="5" t="b">
        <f>AND(Q571&gt;=zakresy_produkcyjne!J$2,Q571&lt;=zakresy_produkcyjne!J$3)</f>
        <v>1</v>
      </c>
      <c r="AS571" s="5" t="b">
        <f>AND(R571&gt;=zakresy_produkcyjne!K$2,R571&lt;=zakresy_produkcyjne!K$3)</f>
        <v>1</v>
      </c>
      <c r="AT571" s="5" t="b">
        <f>AND(S571&gt;=zakresy_produkcyjne!L$2,S571&lt;=zakresy_produkcyjne!L$3)</f>
        <v>1</v>
      </c>
      <c r="AU571" s="5" t="b">
        <f t="shared" si="98"/>
        <v>1</v>
      </c>
      <c r="AV571" s="5" t="b">
        <f t="shared" si="99"/>
        <v>1</v>
      </c>
      <c r="AW571" s="5" t="b">
        <f t="shared" si="100"/>
        <v>1</v>
      </c>
      <c r="AX571" s="5">
        <f>AJ571*zakresy_produkcyjne!B$4+AK571*zakresy_produkcyjne!C$4+AL571*zakresy_produkcyjne!D$4+AM571*zakresy_produkcyjne!E$4+AN571*zakresy_produkcyjne!F$4+AO571*zakresy_produkcyjne!G$4+AP571*zakresy_produkcyjne!H$4+AQ571*zakresy_produkcyjne!I$4+AR571*zakresy_produkcyjne!J$4+AS571*zakresy_produkcyjne!K$4+AT571*zakresy_produkcyjne!L$4</f>
        <v>66</v>
      </c>
      <c r="BE571" s="5">
        <v>185</v>
      </c>
    </row>
    <row r="572" spans="1:57" ht="13.9" customHeight="1" x14ac:dyDescent="0.2">
      <c r="A572" s="182">
        <v>3.42</v>
      </c>
      <c r="B572" s="182">
        <v>2.33</v>
      </c>
      <c r="C572" s="182">
        <f t="shared" si="101"/>
        <v>4.2016666666666662</v>
      </c>
      <c r="D572" s="182">
        <v>0.23</v>
      </c>
      <c r="E572" s="182">
        <v>4.9000000000000002E-2</v>
      </c>
      <c r="F572" s="182">
        <v>0.5</v>
      </c>
      <c r="G572" s="182">
        <v>1.02</v>
      </c>
      <c r="H572" s="182">
        <v>0.25</v>
      </c>
      <c r="I572" s="182">
        <v>1.2999999999999999E-2</v>
      </c>
      <c r="J572" s="182">
        <v>1.4999999999999999E-2</v>
      </c>
      <c r="K572" s="182">
        <v>0</v>
      </c>
      <c r="L572" s="182">
        <v>0</v>
      </c>
      <c r="M572" s="182">
        <v>0</v>
      </c>
      <c r="N572" s="182">
        <v>0</v>
      </c>
      <c r="O572" s="182">
        <v>0</v>
      </c>
      <c r="P572" s="182">
        <v>900</v>
      </c>
      <c r="Q572" s="182">
        <v>90</v>
      </c>
      <c r="R572" s="182">
        <v>260</v>
      </c>
      <c r="S572" s="182">
        <v>60</v>
      </c>
      <c r="T572" s="182"/>
      <c r="U572" s="182"/>
      <c r="V572" s="182"/>
      <c r="W572" s="182">
        <v>442</v>
      </c>
      <c r="X572" s="182"/>
      <c r="Y572" s="182"/>
      <c r="Z572" s="183">
        <v>66</v>
      </c>
      <c r="AA572" s="182"/>
      <c r="AB572" s="182"/>
      <c r="AC572" s="182"/>
      <c r="AD572" s="182"/>
      <c r="AE572" s="182"/>
      <c r="AF572" s="182">
        <v>471</v>
      </c>
      <c r="AG572" s="5" t="b">
        <f t="shared" si="97"/>
        <v>0</v>
      </c>
      <c r="AH572" s="5">
        <v>25</v>
      </c>
      <c r="AI572" s="5">
        <f>IF(AG710&lt;=30,1,IF(AG710&lt;=60,2,IF(AG710&lt;=100,3,"bd")))</f>
        <v>1</v>
      </c>
      <c r="AJ572" s="5" t="b">
        <f>AND(A572&gt;=zakresy_produkcyjne!B$2,A572&lt;=zakresy_produkcyjne!B$3)</f>
        <v>1</v>
      </c>
      <c r="AK572" s="5" t="b">
        <f>AND(B572&gt;=zakresy_produkcyjne!C$2,B572&lt;=zakresy_produkcyjne!C$3)</f>
        <v>1</v>
      </c>
      <c r="AL572" s="5" t="b">
        <f>AND(D572&gt;=zakresy_produkcyjne!D$2,D572&lt;=zakresy_produkcyjne!D$3)</f>
        <v>1</v>
      </c>
      <c r="AM572" s="5" t="b">
        <f>AND(E572&gt;=zakresy_produkcyjne!E$2,E572&lt;=zakresy_produkcyjne!E$3)</f>
        <v>1</v>
      </c>
      <c r="AN572" s="5" t="b">
        <f>AND(F572&gt;=zakresy_produkcyjne!F$2,F572&lt;=zakresy_produkcyjne!F$3)</f>
        <v>1</v>
      </c>
      <c r="AO572" s="5" t="b">
        <f>AND(G572&gt;=zakresy_produkcyjne!G$2,G572&lt;=zakresy_produkcyjne!G$3)</f>
        <v>1</v>
      </c>
      <c r="AP572" s="5" t="b">
        <f>AND(H572&gt;=zakresy_produkcyjne!H$2,H572&lt;=zakresy_produkcyjne!H$3)</f>
        <v>1</v>
      </c>
      <c r="AQ572" s="5" t="b">
        <f>AND(P572&gt;=zakresy_produkcyjne!I$2,P572&lt;=zakresy_produkcyjne!I$3)</f>
        <v>1</v>
      </c>
      <c r="AR572" s="5" t="b">
        <f>AND(Q572&gt;=zakresy_produkcyjne!J$2,Q572&lt;=zakresy_produkcyjne!J$3)</f>
        <v>1</v>
      </c>
      <c r="AS572" s="5" t="b">
        <f>AND(R572&gt;=zakresy_produkcyjne!K$2,R572&lt;=zakresy_produkcyjne!K$3)</f>
        <v>1</v>
      </c>
      <c r="AT572" s="5" t="b">
        <f>AND(S572&gt;=zakresy_produkcyjne!L$2,S572&lt;=zakresy_produkcyjne!L$3)</f>
        <v>1</v>
      </c>
      <c r="AU572" s="5" t="b">
        <f t="shared" si="98"/>
        <v>1</v>
      </c>
      <c r="AV572" s="5" t="b">
        <f t="shared" si="99"/>
        <v>1</v>
      </c>
      <c r="AW572" s="5" t="b">
        <f t="shared" si="100"/>
        <v>1</v>
      </c>
      <c r="AX572" s="5">
        <f>AJ572*zakresy_produkcyjne!B$4+AK572*zakresy_produkcyjne!C$4+AL572*zakresy_produkcyjne!D$4+AM572*zakresy_produkcyjne!E$4+AN572*zakresy_produkcyjne!F$4+AO572*zakresy_produkcyjne!G$4+AP572*zakresy_produkcyjne!H$4+AQ572*zakresy_produkcyjne!I$4+AR572*zakresy_produkcyjne!J$4+AS572*zakresy_produkcyjne!K$4+AT572*zakresy_produkcyjne!L$4</f>
        <v>66</v>
      </c>
      <c r="BE572" s="5">
        <v>185</v>
      </c>
    </row>
    <row r="573" spans="1:57" ht="13.9" customHeight="1" x14ac:dyDescent="0.2">
      <c r="A573" s="182">
        <v>3.42</v>
      </c>
      <c r="B573" s="182">
        <v>2.33</v>
      </c>
      <c r="C573" s="182">
        <f t="shared" si="101"/>
        <v>4.2016666666666662</v>
      </c>
      <c r="D573" s="182">
        <v>0.23</v>
      </c>
      <c r="E573" s="182">
        <v>4.9000000000000002E-2</v>
      </c>
      <c r="F573" s="182">
        <v>0.5</v>
      </c>
      <c r="G573" s="182">
        <v>1.02</v>
      </c>
      <c r="H573" s="182">
        <v>0.25</v>
      </c>
      <c r="I573" s="182">
        <v>1.2999999999999999E-2</v>
      </c>
      <c r="J573" s="182">
        <v>1.4999999999999999E-2</v>
      </c>
      <c r="K573" s="182">
        <v>0</v>
      </c>
      <c r="L573" s="182">
        <v>0</v>
      </c>
      <c r="M573" s="182">
        <v>0</v>
      </c>
      <c r="N573" s="182">
        <v>0</v>
      </c>
      <c r="O573" s="182">
        <v>0</v>
      </c>
      <c r="P573" s="182">
        <v>900</v>
      </c>
      <c r="Q573" s="182">
        <v>90</v>
      </c>
      <c r="R573" s="182">
        <v>260</v>
      </c>
      <c r="S573" s="182">
        <v>90</v>
      </c>
      <c r="T573" s="182"/>
      <c r="U573" s="182"/>
      <c r="V573" s="182"/>
      <c r="W573" s="182">
        <v>440.61538461538498</v>
      </c>
      <c r="X573" s="182"/>
      <c r="Y573" s="182"/>
      <c r="Z573" s="183">
        <v>66</v>
      </c>
      <c r="AA573" s="182"/>
      <c r="AB573" s="182"/>
      <c r="AC573" s="182"/>
      <c r="AD573" s="182"/>
      <c r="AE573" s="182"/>
      <c r="AF573" s="182">
        <v>469</v>
      </c>
      <c r="AG573" s="5" t="b">
        <f t="shared" si="97"/>
        <v>0</v>
      </c>
      <c r="AH573" s="5">
        <v>25</v>
      </c>
      <c r="AI573" s="5">
        <f>IF(AG711&lt;=30,1,IF(AG711&lt;=60,2,IF(AG711&lt;=100,3,"bd")))</f>
        <v>1</v>
      </c>
      <c r="AJ573" s="5" t="b">
        <f>AND(A573&gt;=zakresy_produkcyjne!B$2,A573&lt;=zakresy_produkcyjne!B$3)</f>
        <v>1</v>
      </c>
      <c r="AK573" s="5" t="b">
        <f>AND(B573&gt;=zakresy_produkcyjne!C$2,B573&lt;=zakresy_produkcyjne!C$3)</f>
        <v>1</v>
      </c>
      <c r="AL573" s="5" t="b">
        <f>AND(D573&gt;=zakresy_produkcyjne!D$2,D573&lt;=zakresy_produkcyjne!D$3)</f>
        <v>1</v>
      </c>
      <c r="AM573" s="5" t="b">
        <f>AND(E573&gt;=zakresy_produkcyjne!E$2,E573&lt;=zakresy_produkcyjne!E$3)</f>
        <v>1</v>
      </c>
      <c r="AN573" s="5" t="b">
        <f>AND(F573&gt;=zakresy_produkcyjne!F$2,F573&lt;=zakresy_produkcyjne!F$3)</f>
        <v>1</v>
      </c>
      <c r="AO573" s="5" t="b">
        <f>AND(G573&gt;=zakresy_produkcyjne!G$2,G573&lt;=zakresy_produkcyjne!G$3)</f>
        <v>1</v>
      </c>
      <c r="AP573" s="5" t="b">
        <f>AND(H573&gt;=zakresy_produkcyjne!H$2,H573&lt;=zakresy_produkcyjne!H$3)</f>
        <v>1</v>
      </c>
      <c r="AQ573" s="5" t="b">
        <f>AND(P573&gt;=zakresy_produkcyjne!I$2,P573&lt;=zakresy_produkcyjne!I$3)</f>
        <v>1</v>
      </c>
      <c r="AR573" s="5" t="b">
        <f>AND(Q573&gt;=zakresy_produkcyjne!J$2,Q573&lt;=zakresy_produkcyjne!J$3)</f>
        <v>1</v>
      </c>
      <c r="AS573" s="5" t="b">
        <f>AND(R573&gt;=zakresy_produkcyjne!K$2,R573&lt;=zakresy_produkcyjne!K$3)</f>
        <v>1</v>
      </c>
      <c r="AT573" s="5" t="b">
        <f>AND(S573&gt;=zakresy_produkcyjne!L$2,S573&lt;=zakresy_produkcyjne!L$3)</f>
        <v>1</v>
      </c>
      <c r="AU573" s="5" t="b">
        <f t="shared" si="98"/>
        <v>1</v>
      </c>
      <c r="AV573" s="5" t="b">
        <f t="shared" si="99"/>
        <v>1</v>
      </c>
      <c r="AW573" s="5" t="b">
        <f t="shared" si="100"/>
        <v>1</v>
      </c>
      <c r="AX573" s="5">
        <f>AJ573*zakresy_produkcyjne!B$4+AK573*zakresy_produkcyjne!C$4+AL573*zakresy_produkcyjne!D$4+AM573*zakresy_produkcyjne!E$4+AN573*zakresy_produkcyjne!F$4+AO573*zakresy_produkcyjne!G$4+AP573*zakresy_produkcyjne!H$4+AQ573*zakresy_produkcyjne!I$4+AR573*zakresy_produkcyjne!J$4+AS573*zakresy_produkcyjne!K$4+AT573*zakresy_produkcyjne!L$4</f>
        <v>66</v>
      </c>
      <c r="BE573" s="5">
        <v>185</v>
      </c>
    </row>
    <row r="574" spans="1:57" ht="13.9" customHeight="1" x14ac:dyDescent="0.2">
      <c r="A574" s="182">
        <v>3.42</v>
      </c>
      <c r="B574" s="182">
        <v>2.33</v>
      </c>
      <c r="C574" s="182">
        <f t="shared" si="101"/>
        <v>4.2016666666666662</v>
      </c>
      <c r="D574" s="182">
        <v>0.23</v>
      </c>
      <c r="E574" s="182">
        <v>4.9000000000000002E-2</v>
      </c>
      <c r="F574" s="182">
        <v>0.5</v>
      </c>
      <c r="G574" s="182">
        <v>1.02</v>
      </c>
      <c r="H574" s="182">
        <v>0.25</v>
      </c>
      <c r="I574" s="182">
        <v>1.2999999999999999E-2</v>
      </c>
      <c r="J574" s="182">
        <v>1.4999999999999999E-2</v>
      </c>
      <c r="K574" s="182">
        <v>0</v>
      </c>
      <c r="L574" s="182">
        <v>0</v>
      </c>
      <c r="M574" s="182">
        <v>0</v>
      </c>
      <c r="N574" s="182">
        <v>0</v>
      </c>
      <c r="O574" s="182">
        <v>0</v>
      </c>
      <c r="P574" s="182">
        <v>900</v>
      </c>
      <c r="Q574" s="182">
        <v>90</v>
      </c>
      <c r="R574" s="182">
        <v>260</v>
      </c>
      <c r="S574" s="182">
        <v>120</v>
      </c>
      <c r="T574" s="182"/>
      <c r="U574" s="182"/>
      <c r="V574" s="182"/>
      <c r="W574" s="182">
        <v>444.42307692307702</v>
      </c>
      <c r="X574" s="182"/>
      <c r="Y574" s="182"/>
      <c r="Z574" s="183">
        <v>66</v>
      </c>
      <c r="AA574" s="182"/>
      <c r="AB574" s="182"/>
      <c r="AC574" s="182"/>
      <c r="AD574" s="182"/>
      <c r="AE574" s="182"/>
      <c r="AF574" s="182">
        <v>474.5</v>
      </c>
      <c r="AG574" s="5" t="b">
        <f t="shared" si="97"/>
        <v>0</v>
      </c>
      <c r="AH574" s="5">
        <v>25</v>
      </c>
      <c r="AI574" s="5">
        <f>IF(AG712&lt;=30,1,IF(AG712&lt;=60,2,IF(AG712&lt;=100,3,"bd")))</f>
        <v>1</v>
      </c>
      <c r="AJ574" s="5" t="b">
        <f>AND(A574&gt;=zakresy_produkcyjne!B$2,A574&lt;=zakresy_produkcyjne!B$3)</f>
        <v>1</v>
      </c>
      <c r="AK574" s="5" t="b">
        <f>AND(B574&gt;=zakresy_produkcyjne!C$2,B574&lt;=zakresy_produkcyjne!C$3)</f>
        <v>1</v>
      </c>
      <c r="AL574" s="5" t="b">
        <f>AND(D574&gt;=zakresy_produkcyjne!D$2,D574&lt;=zakresy_produkcyjne!D$3)</f>
        <v>1</v>
      </c>
      <c r="AM574" s="5" t="b">
        <f>AND(E574&gt;=zakresy_produkcyjne!E$2,E574&lt;=zakresy_produkcyjne!E$3)</f>
        <v>1</v>
      </c>
      <c r="AN574" s="5" t="b">
        <f>AND(F574&gt;=zakresy_produkcyjne!F$2,F574&lt;=zakresy_produkcyjne!F$3)</f>
        <v>1</v>
      </c>
      <c r="AO574" s="5" t="b">
        <f>AND(G574&gt;=zakresy_produkcyjne!G$2,G574&lt;=zakresy_produkcyjne!G$3)</f>
        <v>1</v>
      </c>
      <c r="AP574" s="5" t="b">
        <f>AND(H574&gt;=zakresy_produkcyjne!H$2,H574&lt;=zakresy_produkcyjne!H$3)</f>
        <v>1</v>
      </c>
      <c r="AQ574" s="5" t="b">
        <f>AND(P574&gt;=zakresy_produkcyjne!I$2,P574&lt;=zakresy_produkcyjne!I$3)</f>
        <v>1</v>
      </c>
      <c r="AR574" s="5" t="b">
        <f>AND(Q574&gt;=zakresy_produkcyjne!J$2,Q574&lt;=zakresy_produkcyjne!J$3)</f>
        <v>1</v>
      </c>
      <c r="AS574" s="5" t="b">
        <f>AND(R574&gt;=zakresy_produkcyjne!K$2,R574&lt;=zakresy_produkcyjne!K$3)</f>
        <v>1</v>
      </c>
      <c r="AT574" s="5" t="b">
        <f>AND(S574&gt;=zakresy_produkcyjne!L$2,S574&lt;=zakresy_produkcyjne!L$3)</f>
        <v>1</v>
      </c>
      <c r="AU574" s="5" t="b">
        <f t="shared" si="98"/>
        <v>1</v>
      </c>
      <c r="AV574" s="5" t="b">
        <f t="shared" si="99"/>
        <v>1</v>
      </c>
      <c r="AW574" s="5" t="b">
        <f t="shared" si="100"/>
        <v>1</v>
      </c>
      <c r="AX574" s="5">
        <f>AJ574*zakresy_produkcyjne!B$4+AK574*zakresy_produkcyjne!C$4+AL574*zakresy_produkcyjne!D$4+AM574*zakresy_produkcyjne!E$4+AN574*zakresy_produkcyjne!F$4+AO574*zakresy_produkcyjne!G$4+AP574*zakresy_produkcyjne!H$4+AQ574*zakresy_produkcyjne!I$4+AR574*zakresy_produkcyjne!J$4+AS574*zakresy_produkcyjne!K$4+AT574*zakresy_produkcyjne!L$4</f>
        <v>66</v>
      </c>
      <c r="BE574" s="5">
        <v>185</v>
      </c>
    </row>
    <row r="575" spans="1:57" ht="13.9" customHeight="1" x14ac:dyDescent="0.2">
      <c r="A575" s="182">
        <v>3.42</v>
      </c>
      <c r="B575" s="182">
        <v>2.33</v>
      </c>
      <c r="C575" s="182">
        <f t="shared" si="101"/>
        <v>4.2016666666666662</v>
      </c>
      <c r="D575" s="182">
        <v>0.23</v>
      </c>
      <c r="E575" s="182">
        <v>4.9000000000000002E-2</v>
      </c>
      <c r="F575" s="182">
        <v>0.5</v>
      </c>
      <c r="G575" s="182">
        <v>1.02</v>
      </c>
      <c r="H575" s="182">
        <v>0.25</v>
      </c>
      <c r="I575" s="182">
        <v>1.2999999999999999E-2</v>
      </c>
      <c r="J575" s="182">
        <v>1.4999999999999999E-2</v>
      </c>
      <c r="K575" s="182">
        <v>0</v>
      </c>
      <c r="L575" s="182">
        <v>0</v>
      </c>
      <c r="M575" s="182">
        <v>0</v>
      </c>
      <c r="N575" s="182">
        <v>0</v>
      </c>
      <c r="O575" s="182">
        <v>0</v>
      </c>
      <c r="P575" s="182">
        <v>900</v>
      </c>
      <c r="Q575" s="182">
        <v>90</v>
      </c>
      <c r="R575" s="182">
        <v>290</v>
      </c>
      <c r="S575" s="182">
        <v>30</v>
      </c>
      <c r="T575" s="182"/>
      <c r="U575" s="182"/>
      <c r="V575" s="182"/>
      <c r="W575" s="182">
        <v>424.66666666666703</v>
      </c>
      <c r="X575" s="182"/>
      <c r="Y575" s="182"/>
      <c r="Z575" s="183">
        <v>66</v>
      </c>
      <c r="AA575" s="182"/>
      <c r="AB575" s="182"/>
      <c r="AC575" s="182"/>
      <c r="AD575" s="182"/>
      <c r="AE575" s="182"/>
      <c r="AF575" s="182">
        <v>450</v>
      </c>
      <c r="AG575" s="5" t="b">
        <f t="shared" si="97"/>
        <v>0</v>
      </c>
      <c r="AH575" s="5">
        <v>25</v>
      </c>
      <c r="AI575" s="5">
        <f>IF(AG713&lt;=30,1,IF(AG713&lt;=60,2,IF(AG713&lt;=100,3,"bd")))</f>
        <v>1</v>
      </c>
      <c r="AJ575" s="5" t="b">
        <f>AND(A575&gt;=zakresy_produkcyjne!B$2,A575&lt;=zakresy_produkcyjne!B$3)</f>
        <v>1</v>
      </c>
      <c r="AK575" s="5" t="b">
        <f>AND(B575&gt;=zakresy_produkcyjne!C$2,B575&lt;=zakresy_produkcyjne!C$3)</f>
        <v>1</v>
      </c>
      <c r="AL575" s="5" t="b">
        <f>AND(D575&gt;=zakresy_produkcyjne!D$2,D575&lt;=zakresy_produkcyjne!D$3)</f>
        <v>1</v>
      </c>
      <c r="AM575" s="5" t="b">
        <f>AND(E575&gt;=zakresy_produkcyjne!E$2,E575&lt;=zakresy_produkcyjne!E$3)</f>
        <v>1</v>
      </c>
      <c r="AN575" s="5" t="b">
        <f>AND(F575&gt;=zakresy_produkcyjne!F$2,F575&lt;=zakresy_produkcyjne!F$3)</f>
        <v>1</v>
      </c>
      <c r="AO575" s="5" t="b">
        <f>AND(G575&gt;=zakresy_produkcyjne!G$2,G575&lt;=zakresy_produkcyjne!G$3)</f>
        <v>1</v>
      </c>
      <c r="AP575" s="5" t="b">
        <f>AND(H575&gt;=zakresy_produkcyjne!H$2,H575&lt;=zakresy_produkcyjne!H$3)</f>
        <v>1</v>
      </c>
      <c r="AQ575" s="5" t="b">
        <f>AND(P575&gt;=zakresy_produkcyjne!I$2,P575&lt;=zakresy_produkcyjne!I$3)</f>
        <v>1</v>
      </c>
      <c r="AR575" s="5" t="b">
        <f>AND(Q575&gt;=zakresy_produkcyjne!J$2,Q575&lt;=zakresy_produkcyjne!J$3)</f>
        <v>1</v>
      </c>
      <c r="AS575" s="5" t="b">
        <f>AND(R575&gt;=zakresy_produkcyjne!K$2,R575&lt;=zakresy_produkcyjne!K$3)</f>
        <v>1</v>
      </c>
      <c r="AT575" s="5" t="b">
        <f>AND(S575&gt;=zakresy_produkcyjne!L$2,S575&lt;=zakresy_produkcyjne!L$3)</f>
        <v>1</v>
      </c>
      <c r="AU575" s="5" t="b">
        <f t="shared" si="98"/>
        <v>1</v>
      </c>
      <c r="AV575" s="5" t="b">
        <f t="shared" si="99"/>
        <v>1</v>
      </c>
      <c r="AW575" s="5" t="b">
        <f t="shared" si="100"/>
        <v>1</v>
      </c>
      <c r="AX575" s="5">
        <f>AJ575*zakresy_produkcyjne!B$4+AK575*zakresy_produkcyjne!C$4+AL575*zakresy_produkcyjne!D$4+AM575*zakresy_produkcyjne!E$4+AN575*zakresy_produkcyjne!F$4+AO575*zakresy_produkcyjne!G$4+AP575*zakresy_produkcyjne!H$4+AQ575*zakresy_produkcyjne!I$4+AR575*zakresy_produkcyjne!J$4+AS575*zakresy_produkcyjne!K$4+AT575*zakresy_produkcyjne!L$4</f>
        <v>66</v>
      </c>
      <c r="BE575" s="5">
        <v>185</v>
      </c>
    </row>
    <row r="576" spans="1:57" ht="13.9" customHeight="1" x14ac:dyDescent="0.2">
      <c r="A576" s="182">
        <v>3.42</v>
      </c>
      <c r="B576" s="182">
        <v>2.33</v>
      </c>
      <c r="C576" s="182">
        <f t="shared" si="101"/>
        <v>4.2016666666666662</v>
      </c>
      <c r="D576" s="182">
        <v>0.23</v>
      </c>
      <c r="E576" s="182">
        <v>4.9000000000000002E-2</v>
      </c>
      <c r="F576" s="182">
        <v>0.5</v>
      </c>
      <c r="G576" s="182">
        <v>1.02</v>
      </c>
      <c r="H576" s="182">
        <v>0.25</v>
      </c>
      <c r="I576" s="182">
        <v>1.2999999999999999E-2</v>
      </c>
      <c r="J576" s="182">
        <v>1.4999999999999999E-2</v>
      </c>
      <c r="K576" s="182">
        <v>0</v>
      </c>
      <c r="L576" s="182">
        <v>0</v>
      </c>
      <c r="M576" s="182">
        <v>0</v>
      </c>
      <c r="N576" s="182">
        <v>0</v>
      </c>
      <c r="O576" s="182">
        <v>0</v>
      </c>
      <c r="P576" s="182">
        <v>900</v>
      </c>
      <c r="Q576" s="182">
        <v>90</v>
      </c>
      <c r="R576" s="182">
        <v>290</v>
      </c>
      <c r="S576" s="182">
        <v>60</v>
      </c>
      <c r="T576" s="182"/>
      <c r="U576" s="182"/>
      <c r="V576" s="182"/>
      <c r="W576" s="182">
        <v>412</v>
      </c>
      <c r="X576" s="182"/>
      <c r="Y576" s="182"/>
      <c r="Z576" s="183">
        <v>66</v>
      </c>
      <c r="AA576" s="182"/>
      <c r="AB576" s="182"/>
      <c r="AC576" s="182"/>
      <c r="AD576" s="182"/>
      <c r="AE576" s="182"/>
      <c r="AF576" s="182">
        <v>437</v>
      </c>
      <c r="AG576" s="5" t="b">
        <f t="shared" si="97"/>
        <v>0</v>
      </c>
      <c r="AH576" s="5">
        <v>25</v>
      </c>
      <c r="AI576" s="5">
        <f>IF(AG714&lt;=30,1,IF(AG714&lt;=60,2,IF(AG714&lt;=100,3,"bd")))</f>
        <v>1</v>
      </c>
      <c r="AJ576" s="5" t="b">
        <f>AND(A576&gt;=zakresy_produkcyjne!B$2,A576&lt;=zakresy_produkcyjne!B$3)</f>
        <v>1</v>
      </c>
      <c r="AK576" s="5" t="b">
        <f>AND(B576&gt;=zakresy_produkcyjne!C$2,B576&lt;=zakresy_produkcyjne!C$3)</f>
        <v>1</v>
      </c>
      <c r="AL576" s="5" t="b">
        <f>AND(D576&gt;=zakresy_produkcyjne!D$2,D576&lt;=zakresy_produkcyjne!D$3)</f>
        <v>1</v>
      </c>
      <c r="AM576" s="5" t="b">
        <f>AND(E576&gt;=zakresy_produkcyjne!E$2,E576&lt;=zakresy_produkcyjne!E$3)</f>
        <v>1</v>
      </c>
      <c r="AN576" s="5" t="b">
        <f>AND(F576&gt;=zakresy_produkcyjne!F$2,F576&lt;=zakresy_produkcyjne!F$3)</f>
        <v>1</v>
      </c>
      <c r="AO576" s="5" t="b">
        <f>AND(G576&gt;=zakresy_produkcyjne!G$2,G576&lt;=zakresy_produkcyjne!G$3)</f>
        <v>1</v>
      </c>
      <c r="AP576" s="5" t="b">
        <f>AND(H576&gt;=zakresy_produkcyjne!H$2,H576&lt;=zakresy_produkcyjne!H$3)</f>
        <v>1</v>
      </c>
      <c r="AQ576" s="5" t="b">
        <f>AND(P576&gt;=zakresy_produkcyjne!I$2,P576&lt;=zakresy_produkcyjne!I$3)</f>
        <v>1</v>
      </c>
      <c r="AR576" s="5" t="b">
        <f>AND(Q576&gt;=zakresy_produkcyjne!J$2,Q576&lt;=zakresy_produkcyjne!J$3)</f>
        <v>1</v>
      </c>
      <c r="AS576" s="5" t="b">
        <f>AND(R576&gt;=zakresy_produkcyjne!K$2,R576&lt;=zakresy_produkcyjne!K$3)</f>
        <v>1</v>
      </c>
      <c r="AT576" s="5" t="b">
        <f>AND(S576&gt;=zakresy_produkcyjne!L$2,S576&lt;=zakresy_produkcyjne!L$3)</f>
        <v>1</v>
      </c>
      <c r="AU576" s="5" t="b">
        <f t="shared" si="98"/>
        <v>1</v>
      </c>
      <c r="AV576" s="5" t="b">
        <f t="shared" si="99"/>
        <v>1</v>
      </c>
      <c r="AW576" s="5" t="b">
        <f t="shared" si="100"/>
        <v>1</v>
      </c>
      <c r="AX576" s="5">
        <f>AJ576*zakresy_produkcyjne!B$4+AK576*zakresy_produkcyjne!C$4+AL576*zakresy_produkcyjne!D$4+AM576*zakresy_produkcyjne!E$4+AN576*zakresy_produkcyjne!F$4+AO576*zakresy_produkcyjne!G$4+AP576*zakresy_produkcyjne!H$4+AQ576*zakresy_produkcyjne!I$4+AR576*zakresy_produkcyjne!J$4+AS576*zakresy_produkcyjne!K$4+AT576*zakresy_produkcyjne!L$4</f>
        <v>66</v>
      </c>
      <c r="BE576" s="5">
        <v>185</v>
      </c>
    </row>
    <row r="577" spans="1:57" ht="13.9" customHeight="1" x14ac:dyDescent="0.2">
      <c r="A577" s="182">
        <v>3.42</v>
      </c>
      <c r="B577" s="182">
        <v>2.33</v>
      </c>
      <c r="C577" s="182">
        <f t="shared" si="101"/>
        <v>4.2016666666666662</v>
      </c>
      <c r="D577" s="182">
        <v>0.23</v>
      </c>
      <c r="E577" s="182">
        <v>4.9000000000000002E-2</v>
      </c>
      <c r="F577" s="182">
        <v>0.5</v>
      </c>
      <c r="G577" s="182">
        <v>1.02</v>
      </c>
      <c r="H577" s="182">
        <v>0.25</v>
      </c>
      <c r="I577" s="182">
        <v>1.2999999999999999E-2</v>
      </c>
      <c r="J577" s="182">
        <v>1.4999999999999999E-2</v>
      </c>
      <c r="K577" s="182">
        <v>0</v>
      </c>
      <c r="L577" s="182">
        <v>0</v>
      </c>
      <c r="M577" s="182">
        <v>0</v>
      </c>
      <c r="N577" s="182">
        <v>0</v>
      </c>
      <c r="O577" s="182">
        <v>0</v>
      </c>
      <c r="P577" s="182">
        <v>900</v>
      </c>
      <c r="Q577" s="182">
        <v>90</v>
      </c>
      <c r="R577" s="182">
        <v>290</v>
      </c>
      <c r="S577" s="182">
        <v>90</v>
      </c>
      <c r="T577" s="182"/>
      <c r="U577" s="182"/>
      <c r="V577" s="182"/>
      <c r="W577" s="182">
        <v>409.5</v>
      </c>
      <c r="X577" s="182"/>
      <c r="Y577" s="182"/>
      <c r="Z577" s="183">
        <v>66</v>
      </c>
      <c r="AA577" s="182"/>
      <c r="AB577" s="182"/>
      <c r="AC577" s="182"/>
      <c r="AD577" s="182"/>
      <c r="AE577" s="182"/>
      <c r="AF577" s="182">
        <v>434.5</v>
      </c>
      <c r="AG577" s="5" t="b">
        <f t="shared" si="97"/>
        <v>0</v>
      </c>
      <c r="AH577" s="5">
        <v>25</v>
      </c>
      <c r="AI577" s="5">
        <f>IF(AG715&lt;=30,1,IF(AG715&lt;=60,2,IF(AG715&lt;=100,3,"bd")))</f>
        <v>1</v>
      </c>
      <c r="AJ577" s="5" t="b">
        <f>AND(A577&gt;=zakresy_produkcyjne!B$2,A577&lt;=zakresy_produkcyjne!B$3)</f>
        <v>1</v>
      </c>
      <c r="AK577" s="5" t="b">
        <f>AND(B577&gt;=zakresy_produkcyjne!C$2,B577&lt;=zakresy_produkcyjne!C$3)</f>
        <v>1</v>
      </c>
      <c r="AL577" s="5" t="b">
        <f>AND(D577&gt;=zakresy_produkcyjne!D$2,D577&lt;=zakresy_produkcyjne!D$3)</f>
        <v>1</v>
      </c>
      <c r="AM577" s="5" t="b">
        <f>AND(E577&gt;=zakresy_produkcyjne!E$2,E577&lt;=zakresy_produkcyjne!E$3)</f>
        <v>1</v>
      </c>
      <c r="AN577" s="5" t="b">
        <f>AND(F577&gt;=zakresy_produkcyjne!F$2,F577&lt;=zakresy_produkcyjne!F$3)</f>
        <v>1</v>
      </c>
      <c r="AO577" s="5" t="b">
        <f>AND(G577&gt;=zakresy_produkcyjne!G$2,G577&lt;=zakresy_produkcyjne!G$3)</f>
        <v>1</v>
      </c>
      <c r="AP577" s="5" t="b">
        <f>AND(H577&gt;=zakresy_produkcyjne!H$2,H577&lt;=zakresy_produkcyjne!H$3)</f>
        <v>1</v>
      </c>
      <c r="AQ577" s="5" t="b">
        <f>AND(P577&gt;=zakresy_produkcyjne!I$2,P577&lt;=zakresy_produkcyjne!I$3)</f>
        <v>1</v>
      </c>
      <c r="AR577" s="5" t="b">
        <f>AND(Q577&gt;=zakresy_produkcyjne!J$2,Q577&lt;=zakresy_produkcyjne!J$3)</f>
        <v>1</v>
      </c>
      <c r="AS577" s="5" t="b">
        <f>AND(R577&gt;=zakresy_produkcyjne!K$2,R577&lt;=zakresy_produkcyjne!K$3)</f>
        <v>1</v>
      </c>
      <c r="AT577" s="5" t="b">
        <f>AND(S577&gt;=zakresy_produkcyjne!L$2,S577&lt;=zakresy_produkcyjne!L$3)</f>
        <v>1</v>
      </c>
      <c r="AU577" s="5" t="b">
        <f t="shared" si="98"/>
        <v>1</v>
      </c>
      <c r="AV577" s="5" t="b">
        <f t="shared" si="99"/>
        <v>1</v>
      </c>
      <c r="AW577" s="5" t="b">
        <f t="shared" si="100"/>
        <v>1</v>
      </c>
      <c r="AX577" s="5">
        <f>AJ577*zakresy_produkcyjne!B$4+AK577*zakresy_produkcyjne!C$4+AL577*zakresy_produkcyjne!D$4+AM577*zakresy_produkcyjne!E$4+AN577*zakresy_produkcyjne!F$4+AO577*zakresy_produkcyjne!G$4+AP577*zakresy_produkcyjne!H$4+AQ577*zakresy_produkcyjne!I$4+AR577*zakresy_produkcyjne!J$4+AS577*zakresy_produkcyjne!K$4+AT577*zakresy_produkcyjne!L$4</f>
        <v>66</v>
      </c>
      <c r="BE577" s="5">
        <v>185</v>
      </c>
    </row>
    <row r="578" spans="1:57" ht="13.9" customHeight="1" x14ac:dyDescent="0.2">
      <c r="A578" s="182">
        <v>3.42</v>
      </c>
      <c r="B578" s="182">
        <v>2.33</v>
      </c>
      <c r="C578" s="182">
        <f t="shared" si="101"/>
        <v>4.2016666666666662</v>
      </c>
      <c r="D578" s="182">
        <v>0.23</v>
      </c>
      <c r="E578" s="182">
        <v>4.9000000000000002E-2</v>
      </c>
      <c r="F578" s="182">
        <v>0.5</v>
      </c>
      <c r="G578" s="182">
        <v>1.02</v>
      </c>
      <c r="H578" s="182">
        <v>0.25</v>
      </c>
      <c r="I578" s="182">
        <v>1.2999999999999999E-2</v>
      </c>
      <c r="J578" s="182">
        <v>1.4999999999999999E-2</v>
      </c>
      <c r="K578" s="182">
        <v>0</v>
      </c>
      <c r="L578" s="182">
        <v>0</v>
      </c>
      <c r="M578" s="182">
        <v>0</v>
      </c>
      <c r="N578" s="182">
        <v>0</v>
      </c>
      <c r="O578" s="182">
        <v>0</v>
      </c>
      <c r="P578" s="182">
        <v>900</v>
      </c>
      <c r="Q578" s="182">
        <v>90</v>
      </c>
      <c r="R578" s="182">
        <v>290</v>
      </c>
      <c r="S578" s="182">
        <v>120</v>
      </c>
      <c r="T578" s="182"/>
      <c r="U578" s="182"/>
      <c r="V578" s="182"/>
      <c r="W578" s="182">
        <v>413.5</v>
      </c>
      <c r="X578" s="182"/>
      <c r="Y578" s="182"/>
      <c r="Z578" s="183">
        <v>66</v>
      </c>
      <c r="AA578" s="182"/>
      <c r="AB578" s="182"/>
      <c r="AC578" s="182"/>
      <c r="AD578" s="182"/>
      <c r="AE578" s="182"/>
      <c r="AF578" s="182">
        <v>438.5</v>
      </c>
      <c r="AG578" s="5" t="b">
        <f t="shared" si="97"/>
        <v>0</v>
      </c>
      <c r="AH578" s="5">
        <v>25</v>
      </c>
      <c r="AI578" s="5">
        <f>IF(AG716&lt;=30,1,IF(AG716&lt;=60,2,IF(AG716&lt;=100,3,"bd")))</f>
        <v>1</v>
      </c>
      <c r="AJ578" s="5" t="b">
        <f>AND(A578&gt;=zakresy_produkcyjne!B$2,A578&lt;=zakresy_produkcyjne!B$3)</f>
        <v>1</v>
      </c>
      <c r="AK578" s="5" t="b">
        <f>AND(B578&gt;=zakresy_produkcyjne!C$2,B578&lt;=zakresy_produkcyjne!C$3)</f>
        <v>1</v>
      </c>
      <c r="AL578" s="5" t="b">
        <f>AND(D578&gt;=zakresy_produkcyjne!D$2,D578&lt;=zakresy_produkcyjne!D$3)</f>
        <v>1</v>
      </c>
      <c r="AM578" s="5" t="b">
        <f>AND(E578&gt;=zakresy_produkcyjne!E$2,E578&lt;=zakresy_produkcyjne!E$3)</f>
        <v>1</v>
      </c>
      <c r="AN578" s="5" t="b">
        <f>AND(F578&gt;=zakresy_produkcyjne!F$2,F578&lt;=zakresy_produkcyjne!F$3)</f>
        <v>1</v>
      </c>
      <c r="AO578" s="5" t="b">
        <f>AND(G578&gt;=zakresy_produkcyjne!G$2,G578&lt;=zakresy_produkcyjne!G$3)</f>
        <v>1</v>
      </c>
      <c r="AP578" s="5" t="b">
        <f>AND(H578&gt;=zakresy_produkcyjne!H$2,H578&lt;=zakresy_produkcyjne!H$3)</f>
        <v>1</v>
      </c>
      <c r="AQ578" s="5" t="b">
        <f>AND(P578&gt;=zakresy_produkcyjne!I$2,P578&lt;=zakresy_produkcyjne!I$3)</f>
        <v>1</v>
      </c>
      <c r="AR578" s="5" t="b">
        <f>AND(Q578&gt;=zakresy_produkcyjne!J$2,Q578&lt;=zakresy_produkcyjne!J$3)</f>
        <v>1</v>
      </c>
      <c r="AS578" s="5" t="b">
        <f>AND(R578&gt;=zakresy_produkcyjne!K$2,R578&lt;=zakresy_produkcyjne!K$3)</f>
        <v>1</v>
      </c>
      <c r="AT578" s="5" t="b">
        <f>AND(S578&gt;=zakresy_produkcyjne!L$2,S578&lt;=zakresy_produkcyjne!L$3)</f>
        <v>1</v>
      </c>
      <c r="AU578" s="5" t="b">
        <f t="shared" si="98"/>
        <v>1</v>
      </c>
      <c r="AV578" s="5" t="b">
        <f t="shared" si="99"/>
        <v>1</v>
      </c>
      <c r="AW578" s="5" t="b">
        <f t="shared" si="100"/>
        <v>1</v>
      </c>
      <c r="AX578" s="5">
        <f>AJ578*zakresy_produkcyjne!B$4+AK578*zakresy_produkcyjne!C$4+AL578*zakresy_produkcyjne!D$4+AM578*zakresy_produkcyjne!E$4+AN578*zakresy_produkcyjne!F$4+AO578*zakresy_produkcyjne!G$4+AP578*zakresy_produkcyjne!H$4+AQ578*zakresy_produkcyjne!I$4+AR578*zakresy_produkcyjne!J$4+AS578*zakresy_produkcyjne!K$4+AT578*zakresy_produkcyjne!L$4</f>
        <v>66</v>
      </c>
      <c r="BE578" s="5">
        <v>185</v>
      </c>
    </row>
    <row r="579" spans="1:57" ht="13.9" customHeight="1" x14ac:dyDescent="0.2">
      <c r="A579" s="182">
        <v>3.42</v>
      </c>
      <c r="B579" s="182">
        <v>2.33</v>
      </c>
      <c r="C579" s="182">
        <f t="shared" si="101"/>
        <v>4.2016666666666662</v>
      </c>
      <c r="D579" s="182">
        <v>0.23</v>
      </c>
      <c r="E579" s="182">
        <v>4.9000000000000002E-2</v>
      </c>
      <c r="F579" s="182">
        <v>0.5</v>
      </c>
      <c r="G579" s="182">
        <v>1.02</v>
      </c>
      <c r="H579" s="182">
        <v>0.25</v>
      </c>
      <c r="I579" s="182">
        <v>1.2999999999999999E-2</v>
      </c>
      <c r="J579" s="182">
        <v>1.4999999999999999E-2</v>
      </c>
      <c r="K579" s="182">
        <v>0</v>
      </c>
      <c r="L579" s="182">
        <v>0</v>
      </c>
      <c r="M579" s="182">
        <v>0</v>
      </c>
      <c r="N579" s="182">
        <v>0</v>
      </c>
      <c r="O579" s="182">
        <v>0</v>
      </c>
      <c r="P579" s="182">
        <v>900</v>
      </c>
      <c r="Q579" s="182">
        <v>90</v>
      </c>
      <c r="R579" s="182">
        <v>320</v>
      </c>
      <c r="S579" s="182">
        <v>30</v>
      </c>
      <c r="T579" s="182"/>
      <c r="U579" s="182"/>
      <c r="V579" s="182"/>
      <c r="W579" s="182">
        <v>383.7</v>
      </c>
      <c r="X579" s="182"/>
      <c r="Y579" s="182"/>
      <c r="Z579" s="183">
        <v>66</v>
      </c>
      <c r="AA579" s="182"/>
      <c r="AB579" s="182"/>
      <c r="AC579" s="182"/>
      <c r="AD579" s="182"/>
      <c r="AE579" s="182"/>
      <c r="AF579" s="182">
        <v>405</v>
      </c>
      <c r="AG579" s="5" t="b">
        <f t="shared" ref="AG579:AG642" si="103">NOT(OR(ISBLANK(T579),ISBLANK(U579),ISBLANK(V579),ISBLANK(W579),AND(ISBLANK(X579),ISBLANK(Y579))))</f>
        <v>0</v>
      </c>
      <c r="AH579" s="5">
        <v>25</v>
      </c>
      <c r="AI579" s="5">
        <f>IF(AG717&lt;=30,1,IF(AG717&lt;=60,2,IF(AG717&lt;=100,3,"bd")))</f>
        <v>1</v>
      </c>
      <c r="AJ579" s="5" t="b">
        <f>AND(A579&gt;=zakresy_produkcyjne!B$2,A579&lt;=zakresy_produkcyjne!B$3)</f>
        <v>1</v>
      </c>
      <c r="AK579" s="5" t="b">
        <f>AND(B579&gt;=zakresy_produkcyjne!C$2,B579&lt;=zakresy_produkcyjne!C$3)</f>
        <v>1</v>
      </c>
      <c r="AL579" s="5" t="b">
        <f>AND(D579&gt;=zakresy_produkcyjne!D$2,D579&lt;=zakresy_produkcyjne!D$3)</f>
        <v>1</v>
      </c>
      <c r="AM579" s="5" t="b">
        <f>AND(E579&gt;=zakresy_produkcyjne!E$2,E579&lt;=zakresy_produkcyjne!E$3)</f>
        <v>1</v>
      </c>
      <c r="AN579" s="5" t="b">
        <f>AND(F579&gt;=zakresy_produkcyjne!F$2,F579&lt;=zakresy_produkcyjne!F$3)</f>
        <v>1</v>
      </c>
      <c r="AO579" s="5" t="b">
        <f>AND(G579&gt;=zakresy_produkcyjne!G$2,G579&lt;=zakresy_produkcyjne!G$3)</f>
        <v>1</v>
      </c>
      <c r="AP579" s="5" t="b">
        <f>AND(H579&gt;=zakresy_produkcyjne!H$2,H579&lt;=zakresy_produkcyjne!H$3)</f>
        <v>1</v>
      </c>
      <c r="AQ579" s="5" t="b">
        <f>AND(P579&gt;=zakresy_produkcyjne!I$2,P579&lt;=zakresy_produkcyjne!I$3)</f>
        <v>1</v>
      </c>
      <c r="AR579" s="5" t="b">
        <f>AND(Q579&gt;=zakresy_produkcyjne!J$2,Q579&lt;=zakresy_produkcyjne!J$3)</f>
        <v>1</v>
      </c>
      <c r="AS579" s="5" t="b">
        <f>AND(R579&gt;=zakresy_produkcyjne!K$2,R579&lt;=zakresy_produkcyjne!K$3)</f>
        <v>1</v>
      </c>
      <c r="AT579" s="5" t="b">
        <f>AND(S579&gt;=zakresy_produkcyjne!L$2,S579&lt;=zakresy_produkcyjne!L$3)</f>
        <v>1</v>
      </c>
      <c r="AU579" s="5" t="b">
        <f t="shared" ref="AU579:AU642" si="104">AND(AJ579:AP579)</f>
        <v>1</v>
      </c>
      <c r="AV579" s="5" t="b">
        <f t="shared" ref="AV579:AV642" si="105">AND(AQ579:AT579)</f>
        <v>1</v>
      </c>
      <c r="AW579" s="5" t="b">
        <f t="shared" ref="AW579:AW642" si="106">AND(AU579:AV579)</f>
        <v>1</v>
      </c>
      <c r="AX579" s="5">
        <f>AJ579*zakresy_produkcyjne!B$4+AK579*zakresy_produkcyjne!C$4+AL579*zakresy_produkcyjne!D$4+AM579*zakresy_produkcyjne!E$4+AN579*zakresy_produkcyjne!F$4+AO579*zakresy_produkcyjne!G$4+AP579*zakresy_produkcyjne!H$4+AQ579*zakresy_produkcyjne!I$4+AR579*zakresy_produkcyjne!J$4+AS579*zakresy_produkcyjne!K$4+AT579*zakresy_produkcyjne!L$4</f>
        <v>66</v>
      </c>
      <c r="BE579" s="5">
        <v>185</v>
      </c>
    </row>
    <row r="580" spans="1:57" ht="13.9" customHeight="1" x14ac:dyDescent="0.2">
      <c r="A580" s="182">
        <v>3.42</v>
      </c>
      <c r="B580" s="182">
        <v>2.33</v>
      </c>
      <c r="C580" s="182">
        <f t="shared" ref="C580:C643" si="107">A580+(1/3)*(B580+J580)</f>
        <v>4.2016666666666662</v>
      </c>
      <c r="D580" s="182">
        <v>0.23</v>
      </c>
      <c r="E580" s="182">
        <v>4.9000000000000002E-2</v>
      </c>
      <c r="F580" s="182">
        <v>0.5</v>
      </c>
      <c r="G580" s="182">
        <v>1.02</v>
      </c>
      <c r="H580" s="182">
        <v>0.25</v>
      </c>
      <c r="I580" s="182">
        <v>1.2999999999999999E-2</v>
      </c>
      <c r="J580" s="182">
        <v>1.4999999999999999E-2</v>
      </c>
      <c r="K580" s="182">
        <v>0</v>
      </c>
      <c r="L580" s="182">
        <v>0</v>
      </c>
      <c r="M580" s="182">
        <v>0</v>
      </c>
      <c r="N580" s="182">
        <v>0</v>
      </c>
      <c r="O580" s="182">
        <v>0</v>
      </c>
      <c r="P580" s="182">
        <v>900</v>
      </c>
      <c r="Q580" s="182">
        <v>90</v>
      </c>
      <c r="R580" s="182">
        <v>320</v>
      </c>
      <c r="S580" s="182">
        <v>60</v>
      </c>
      <c r="T580" s="182"/>
      <c r="U580" s="182"/>
      <c r="V580" s="182"/>
      <c r="W580" s="182">
        <v>371.5</v>
      </c>
      <c r="X580" s="182"/>
      <c r="Y580" s="182"/>
      <c r="Z580" s="183">
        <v>66</v>
      </c>
      <c r="AA580" s="182"/>
      <c r="AB580" s="182"/>
      <c r="AC580" s="182"/>
      <c r="AD580" s="182"/>
      <c r="AE580" s="182"/>
      <c r="AF580" s="182">
        <v>392.5</v>
      </c>
      <c r="AG580" s="5" t="b">
        <f t="shared" si="103"/>
        <v>0</v>
      </c>
      <c r="AH580" s="5">
        <v>25</v>
      </c>
      <c r="AI580" s="5">
        <f>IF(AG718&lt;=30,1,IF(AG718&lt;=60,2,IF(AG718&lt;=100,3,"bd")))</f>
        <v>1</v>
      </c>
      <c r="AJ580" s="5" t="b">
        <f>AND(A580&gt;=zakresy_produkcyjne!B$2,A580&lt;=zakresy_produkcyjne!B$3)</f>
        <v>1</v>
      </c>
      <c r="AK580" s="5" t="b">
        <f>AND(B580&gt;=zakresy_produkcyjne!C$2,B580&lt;=zakresy_produkcyjne!C$3)</f>
        <v>1</v>
      </c>
      <c r="AL580" s="5" t="b">
        <f>AND(D580&gt;=zakresy_produkcyjne!D$2,D580&lt;=zakresy_produkcyjne!D$3)</f>
        <v>1</v>
      </c>
      <c r="AM580" s="5" t="b">
        <f>AND(E580&gt;=zakresy_produkcyjne!E$2,E580&lt;=zakresy_produkcyjne!E$3)</f>
        <v>1</v>
      </c>
      <c r="AN580" s="5" t="b">
        <f>AND(F580&gt;=zakresy_produkcyjne!F$2,F580&lt;=zakresy_produkcyjne!F$3)</f>
        <v>1</v>
      </c>
      <c r="AO580" s="5" t="b">
        <f>AND(G580&gt;=zakresy_produkcyjne!G$2,G580&lt;=zakresy_produkcyjne!G$3)</f>
        <v>1</v>
      </c>
      <c r="AP580" s="5" t="b">
        <f>AND(H580&gt;=zakresy_produkcyjne!H$2,H580&lt;=zakresy_produkcyjne!H$3)</f>
        <v>1</v>
      </c>
      <c r="AQ580" s="5" t="b">
        <f>AND(P580&gt;=zakresy_produkcyjne!I$2,P580&lt;=zakresy_produkcyjne!I$3)</f>
        <v>1</v>
      </c>
      <c r="AR580" s="5" t="b">
        <f>AND(Q580&gt;=zakresy_produkcyjne!J$2,Q580&lt;=zakresy_produkcyjne!J$3)</f>
        <v>1</v>
      </c>
      <c r="AS580" s="5" t="b">
        <f>AND(R580&gt;=zakresy_produkcyjne!K$2,R580&lt;=zakresy_produkcyjne!K$3)</f>
        <v>1</v>
      </c>
      <c r="AT580" s="5" t="b">
        <f>AND(S580&gt;=zakresy_produkcyjne!L$2,S580&lt;=zakresy_produkcyjne!L$3)</f>
        <v>1</v>
      </c>
      <c r="AU580" s="5" t="b">
        <f t="shared" si="104"/>
        <v>1</v>
      </c>
      <c r="AV580" s="5" t="b">
        <f t="shared" si="105"/>
        <v>1</v>
      </c>
      <c r="AW580" s="5" t="b">
        <f t="shared" si="106"/>
        <v>1</v>
      </c>
      <c r="AX580" s="5">
        <f>AJ580*zakresy_produkcyjne!B$4+AK580*zakresy_produkcyjne!C$4+AL580*zakresy_produkcyjne!D$4+AM580*zakresy_produkcyjne!E$4+AN580*zakresy_produkcyjne!F$4+AO580*zakresy_produkcyjne!G$4+AP580*zakresy_produkcyjne!H$4+AQ580*zakresy_produkcyjne!I$4+AR580*zakresy_produkcyjne!J$4+AS580*zakresy_produkcyjne!K$4+AT580*zakresy_produkcyjne!L$4</f>
        <v>66</v>
      </c>
      <c r="BE580" s="5">
        <v>185</v>
      </c>
    </row>
    <row r="581" spans="1:57" ht="13.9" customHeight="1" x14ac:dyDescent="0.2">
      <c r="A581" s="182">
        <v>3.42</v>
      </c>
      <c r="B581" s="182">
        <v>2.33</v>
      </c>
      <c r="C581" s="182">
        <f t="shared" si="107"/>
        <v>4.2016666666666662</v>
      </c>
      <c r="D581" s="182">
        <v>0.23</v>
      </c>
      <c r="E581" s="182">
        <v>4.9000000000000002E-2</v>
      </c>
      <c r="F581" s="182">
        <v>0.5</v>
      </c>
      <c r="G581" s="182">
        <v>1.02</v>
      </c>
      <c r="H581" s="182">
        <v>0.25</v>
      </c>
      <c r="I581" s="182">
        <v>1.2999999999999999E-2</v>
      </c>
      <c r="J581" s="182">
        <v>1.4999999999999999E-2</v>
      </c>
      <c r="K581" s="182">
        <v>0</v>
      </c>
      <c r="L581" s="182">
        <v>0</v>
      </c>
      <c r="M581" s="182">
        <v>0</v>
      </c>
      <c r="N581" s="182">
        <v>0</v>
      </c>
      <c r="O581" s="182">
        <v>0</v>
      </c>
      <c r="P581" s="182">
        <v>900</v>
      </c>
      <c r="Q581" s="182">
        <v>90</v>
      </c>
      <c r="R581" s="182">
        <v>320</v>
      </c>
      <c r="S581" s="182">
        <v>90</v>
      </c>
      <c r="T581" s="182"/>
      <c r="U581" s="182"/>
      <c r="V581" s="182"/>
      <c r="W581" s="182">
        <v>368</v>
      </c>
      <c r="X581" s="182"/>
      <c r="Y581" s="182"/>
      <c r="Z581" s="183">
        <v>66</v>
      </c>
      <c r="AA581" s="182"/>
      <c r="AB581" s="182"/>
      <c r="AC581" s="182"/>
      <c r="AD581" s="182"/>
      <c r="AE581" s="182"/>
      <c r="AF581" s="182">
        <v>389</v>
      </c>
      <c r="AG581" s="5" t="b">
        <f t="shared" si="103"/>
        <v>0</v>
      </c>
      <c r="AH581" s="5">
        <v>25</v>
      </c>
      <c r="AI581" s="5">
        <f>IF(AG719&lt;=30,1,IF(AG719&lt;=60,2,IF(AG719&lt;=100,3,"bd")))</f>
        <v>1</v>
      </c>
      <c r="AJ581" s="5" t="b">
        <f>AND(A581&gt;=zakresy_produkcyjne!B$2,A581&lt;=zakresy_produkcyjne!B$3)</f>
        <v>1</v>
      </c>
      <c r="AK581" s="5" t="b">
        <f>AND(B581&gt;=zakresy_produkcyjne!C$2,B581&lt;=zakresy_produkcyjne!C$3)</f>
        <v>1</v>
      </c>
      <c r="AL581" s="5" t="b">
        <f>AND(D581&gt;=zakresy_produkcyjne!D$2,D581&lt;=zakresy_produkcyjne!D$3)</f>
        <v>1</v>
      </c>
      <c r="AM581" s="5" t="b">
        <f>AND(E581&gt;=zakresy_produkcyjne!E$2,E581&lt;=zakresy_produkcyjne!E$3)</f>
        <v>1</v>
      </c>
      <c r="AN581" s="5" t="b">
        <f>AND(F581&gt;=zakresy_produkcyjne!F$2,F581&lt;=zakresy_produkcyjne!F$3)</f>
        <v>1</v>
      </c>
      <c r="AO581" s="5" t="b">
        <f>AND(G581&gt;=zakresy_produkcyjne!G$2,G581&lt;=zakresy_produkcyjne!G$3)</f>
        <v>1</v>
      </c>
      <c r="AP581" s="5" t="b">
        <f>AND(H581&gt;=zakresy_produkcyjne!H$2,H581&lt;=zakresy_produkcyjne!H$3)</f>
        <v>1</v>
      </c>
      <c r="AQ581" s="5" t="b">
        <f>AND(P581&gt;=zakresy_produkcyjne!I$2,P581&lt;=zakresy_produkcyjne!I$3)</f>
        <v>1</v>
      </c>
      <c r="AR581" s="5" t="b">
        <f>AND(Q581&gt;=zakresy_produkcyjne!J$2,Q581&lt;=zakresy_produkcyjne!J$3)</f>
        <v>1</v>
      </c>
      <c r="AS581" s="5" t="b">
        <f>AND(R581&gt;=zakresy_produkcyjne!K$2,R581&lt;=zakresy_produkcyjne!K$3)</f>
        <v>1</v>
      </c>
      <c r="AT581" s="5" t="b">
        <f>AND(S581&gt;=zakresy_produkcyjne!L$2,S581&lt;=zakresy_produkcyjne!L$3)</f>
        <v>1</v>
      </c>
      <c r="AU581" s="5" t="b">
        <f t="shared" si="104"/>
        <v>1</v>
      </c>
      <c r="AV581" s="5" t="b">
        <f t="shared" si="105"/>
        <v>1</v>
      </c>
      <c r="AW581" s="5" t="b">
        <f t="shared" si="106"/>
        <v>1</v>
      </c>
      <c r="AX581" s="5">
        <f>AJ581*zakresy_produkcyjne!B$4+AK581*zakresy_produkcyjne!C$4+AL581*zakresy_produkcyjne!D$4+AM581*zakresy_produkcyjne!E$4+AN581*zakresy_produkcyjne!F$4+AO581*zakresy_produkcyjne!G$4+AP581*zakresy_produkcyjne!H$4+AQ581*zakresy_produkcyjne!I$4+AR581*zakresy_produkcyjne!J$4+AS581*zakresy_produkcyjne!K$4+AT581*zakresy_produkcyjne!L$4</f>
        <v>66</v>
      </c>
      <c r="BE581" s="5">
        <v>185</v>
      </c>
    </row>
    <row r="582" spans="1:57" ht="13.9" customHeight="1" x14ac:dyDescent="0.2">
      <c r="A582" s="182">
        <v>3.42</v>
      </c>
      <c r="B582" s="182">
        <v>2.33</v>
      </c>
      <c r="C582" s="182">
        <f t="shared" si="107"/>
        <v>4.2016666666666662</v>
      </c>
      <c r="D582" s="182">
        <v>0.23</v>
      </c>
      <c r="E582" s="182">
        <v>4.9000000000000002E-2</v>
      </c>
      <c r="F582" s="182">
        <v>0.5</v>
      </c>
      <c r="G582" s="182">
        <v>1.02</v>
      </c>
      <c r="H582" s="182">
        <v>0.25</v>
      </c>
      <c r="I582" s="182">
        <v>1.2999999999999999E-2</v>
      </c>
      <c r="J582" s="182">
        <v>1.4999999999999999E-2</v>
      </c>
      <c r="K582" s="182">
        <v>0</v>
      </c>
      <c r="L582" s="182">
        <v>0</v>
      </c>
      <c r="M582" s="182">
        <v>0</v>
      </c>
      <c r="N582" s="182">
        <v>0</v>
      </c>
      <c r="O582" s="182">
        <v>0</v>
      </c>
      <c r="P582" s="182">
        <v>900</v>
      </c>
      <c r="Q582" s="182">
        <v>90</v>
      </c>
      <c r="R582" s="182">
        <v>320</v>
      </c>
      <c r="S582" s="182">
        <v>120</v>
      </c>
      <c r="T582" s="182"/>
      <c r="U582" s="182"/>
      <c r="V582" s="182"/>
      <c r="W582" s="182">
        <v>371.5</v>
      </c>
      <c r="X582" s="182"/>
      <c r="Y582" s="182"/>
      <c r="Z582" s="183">
        <v>66</v>
      </c>
      <c r="AA582" s="182"/>
      <c r="AB582" s="182"/>
      <c r="AC582" s="182"/>
      <c r="AD582" s="182"/>
      <c r="AE582" s="182"/>
      <c r="AF582" s="182">
        <v>392.5</v>
      </c>
      <c r="AG582" s="5" t="b">
        <f t="shared" si="103"/>
        <v>0</v>
      </c>
      <c r="AH582" s="5">
        <v>25</v>
      </c>
      <c r="AI582" s="5">
        <f>IF(AG720&lt;=30,1,IF(AG720&lt;=60,2,IF(AG720&lt;=100,3,"bd")))</f>
        <v>1</v>
      </c>
      <c r="AJ582" s="5" t="b">
        <f>AND(A582&gt;=zakresy_produkcyjne!B$2,A582&lt;=zakresy_produkcyjne!B$3)</f>
        <v>1</v>
      </c>
      <c r="AK582" s="5" t="b">
        <f>AND(B582&gt;=zakresy_produkcyjne!C$2,B582&lt;=zakresy_produkcyjne!C$3)</f>
        <v>1</v>
      </c>
      <c r="AL582" s="5" t="b">
        <f>AND(D582&gt;=zakresy_produkcyjne!D$2,D582&lt;=zakresy_produkcyjne!D$3)</f>
        <v>1</v>
      </c>
      <c r="AM582" s="5" t="b">
        <f>AND(E582&gt;=zakresy_produkcyjne!E$2,E582&lt;=zakresy_produkcyjne!E$3)</f>
        <v>1</v>
      </c>
      <c r="AN582" s="5" t="b">
        <f>AND(F582&gt;=zakresy_produkcyjne!F$2,F582&lt;=zakresy_produkcyjne!F$3)</f>
        <v>1</v>
      </c>
      <c r="AO582" s="5" t="b">
        <f>AND(G582&gt;=zakresy_produkcyjne!G$2,G582&lt;=zakresy_produkcyjne!G$3)</f>
        <v>1</v>
      </c>
      <c r="AP582" s="5" t="b">
        <f>AND(H582&gt;=zakresy_produkcyjne!H$2,H582&lt;=zakresy_produkcyjne!H$3)</f>
        <v>1</v>
      </c>
      <c r="AQ582" s="5" t="b">
        <f>AND(P582&gt;=zakresy_produkcyjne!I$2,P582&lt;=zakresy_produkcyjne!I$3)</f>
        <v>1</v>
      </c>
      <c r="AR582" s="5" t="b">
        <f>AND(Q582&gt;=zakresy_produkcyjne!J$2,Q582&lt;=zakresy_produkcyjne!J$3)</f>
        <v>1</v>
      </c>
      <c r="AS582" s="5" t="b">
        <f>AND(R582&gt;=zakresy_produkcyjne!K$2,R582&lt;=zakresy_produkcyjne!K$3)</f>
        <v>1</v>
      </c>
      <c r="AT582" s="5" t="b">
        <f>AND(S582&gt;=zakresy_produkcyjne!L$2,S582&lt;=zakresy_produkcyjne!L$3)</f>
        <v>1</v>
      </c>
      <c r="AU582" s="5" t="b">
        <f t="shared" si="104"/>
        <v>1</v>
      </c>
      <c r="AV582" s="5" t="b">
        <f t="shared" si="105"/>
        <v>1</v>
      </c>
      <c r="AW582" s="5" t="b">
        <f t="shared" si="106"/>
        <v>1</v>
      </c>
      <c r="AX582" s="5">
        <f>AJ582*zakresy_produkcyjne!B$4+AK582*zakresy_produkcyjne!C$4+AL582*zakresy_produkcyjne!D$4+AM582*zakresy_produkcyjne!E$4+AN582*zakresy_produkcyjne!F$4+AO582*zakresy_produkcyjne!G$4+AP582*zakresy_produkcyjne!H$4+AQ582*zakresy_produkcyjne!I$4+AR582*zakresy_produkcyjne!J$4+AS582*zakresy_produkcyjne!K$4+AT582*zakresy_produkcyjne!L$4</f>
        <v>66</v>
      </c>
      <c r="BE582" s="5">
        <v>185</v>
      </c>
    </row>
    <row r="583" spans="1:57" ht="13.9" customHeight="1" x14ac:dyDescent="0.2">
      <c r="A583" s="182">
        <v>3.46</v>
      </c>
      <c r="B583" s="182">
        <v>2.41</v>
      </c>
      <c r="C583" s="182">
        <f t="shared" si="107"/>
        <v>4.2683333333333335</v>
      </c>
      <c r="D583" s="182">
        <v>0.25</v>
      </c>
      <c r="E583" s="182">
        <v>5.2999999999999999E-2</v>
      </c>
      <c r="F583" s="182">
        <v>1</v>
      </c>
      <c r="G583" s="182">
        <v>1</v>
      </c>
      <c r="H583" s="182">
        <v>0.1</v>
      </c>
      <c r="I583" s="182">
        <v>1.2999999999999999E-2</v>
      </c>
      <c r="J583" s="182">
        <v>1.4999999999999999E-2</v>
      </c>
      <c r="K583" s="182">
        <v>0</v>
      </c>
      <c r="L583" s="182">
        <v>0</v>
      </c>
      <c r="M583" s="182">
        <v>0</v>
      </c>
      <c r="N583" s="182">
        <v>0</v>
      </c>
      <c r="O583" s="182">
        <v>0</v>
      </c>
      <c r="P583" s="182">
        <v>900</v>
      </c>
      <c r="Q583" s="182">
        <v>90</v>
      </c>
      <c r="R583" s="182">
        <v>260</v>
      </c>
      <c r="S583" s="182">
        <v>30</v>
      </c>
      <c r="T583" s="182"/>
      <c r="U583" s="182"/>
      <c r="V583" s="182"/>
      <c r="W583" s="182">
        <v>471</v>
      </c>
      <c r="X583" s="182"/>
      <c r="Y583" s="182"/>
      <c r="Z583" s="183">
        <v>66</v>
      </c>
      <c r="AA583" s="182"/>
      <c r="AB583" s="182"/>
      <c r="AC583" s="182"/>
      <c r="AD583" s="182"/>
      <c r="AE583" s="182"/>
      <c r="AF583" s="182">
        <v>508</v>
      </c>
      <c r="AG583" s="5" t="b">
        <f t="shared" si="103"/>
        <v>0</v>
      </c>
      <c r="AH583" s="5">
        <v>25</v>
      </c>
      <c r="AI583" s="5">
        <f>IF(AG721&lt;=30,1,IF(AG721&lt;=60,2,IF(AG721&lt;=100,3,"bd")))</f>
        <v>1</v>
      </c>
      <c r="AJ583" s="5" t="b">
        <f>AND(A583&gt;=zakresy_produkcyjne!B$2,A583&lt;=zakresy_produkcyjne!B$3)</f>
        <v>1</v>
      </c>
      <c r="AK583" s="5" t="b">
        <f>AND(B583&gt;=zakresy_produkcyjne!C$2,B583&lt;=zakresy_produkcyjne!C$3)</f>
        <v>1</v>
      </c>
      <c r="AL583" s="5" t="b">
        <f>AND(D583&gt;=zakresy_produkcyjne!D$2,D583&lt;=zakresy_produkcyjne!D$3)</f>
        <v>1</v>
      </c>
      <c r="AM583" s="5" t="b">
        <f>AND(E583&gt;=zakresy_produkcyjne!E$2,E583&lt;=zakresy_produkcyjne!E$3)</f>
        <v>1</v>
      </c>
      <c r="AN583" s="5" t="b">
        <f>AND(F583&gt;=zakresy_produkcyjne!F$2,F583&lt;=zakresy_produkcyjne!F$3)</f>
        <v>0</v>
      </c>
      <c r="AO583" s="5" t="b">
        <f>AND(G583&gt;=zakresy_produkcyjne!G$2,G583&lt;=zakresy_produkcyjne!G$3)</f>
        <v>1</v>
      </c>
      <c r="AP583" s="5" t="b">
        <f>AND(H583&gt;=zakresy_produkcyjne!H$2,H583&lt;=zakresy_produkcyjne!H$3)</f>
        <v>1</v>
      </c>
      <c r="AQ583" s="5" t="b">
        <f>AND(P583&gt;=zakresy_produkcyjne!I$2,P583&lt;=zakresy_produkcyjne!I$3)</f>
        <v>1</v>
      </c>
      <c r="AR583" s="5" t="b">
        <f>AND(Q583&gt;=zakresy_produkcyjne!J$2,Q583&lt;=zakresy_produkcyjne!J$3)</f>
        <v>1</v>
      </c>
      <c r="AS583" s="5" t="b">
        <f>AND(R583&gt;=zakresy_produkcyjne!K$2,R583&lt;=zakresy_produkcyjne!K$3)</f>
        <v>1</v>
      </c>
      <c r="AT583" s="5" t="b">
        <f>AND(S583&gt;=zakresy_produkcyjne!L$2,S583&lt;=zakresy_produkcyjne!L$3)</f>
        <v>1</v>
      </c>
      <c r="AU583" s="5" t="b">
        <f t="shared" si="104"/>
        <v>0</v>
      </c>
      <c r="AV583" s="5" t="b">
        <f t="shared" si="105"/>
        <v>1</v>
      </c>
      <c r="AW583" s="5" t="b">
        <f t="shared" si="106"/>
        <v>0</v>
      </c>
      <c r="AX583" s="5">
        <f>AJ583*zakresy_produkcyjne!B$4+AK583*zakresy_produkcyjne!C$4+AL583*zakresy_produkcyjne!D$4+AM583*zakresy_produkcyjne!E$4+AN583*zakresy_produkcyjne!F$4+AO583*zakresy_produkcyjne!G$4+AP583*zakresy_produkcyjne!H$4+AQ583*zakresy_produkcyjne!I$4+AR583*zakresy_produkcyjne!J$4+AS583*zakresy_produkcyjne!K$4+AT583*zakresy_produkcyjne!L$4</f>
        <v>59</v>
      </c>
      <c r="BE583" s="5">
        <v>185</v>
      </c>
    </row>
    <row r="584" spans="1:57" ht="13.9" customHeight="1" x14ac:dyDescent="0.2">
      <c r="A584" s="182">
        <v>3.46</v>
      </c>
      <c r="B584" s="182">
        <v>2.41</v>
      </c>
      <c r="C584" s="182">
        <f t="shared" si="107"/>
        <v>4.2683333333333335</v>
      </c>
      <c r="D584" s="182">
        <v>0.25</v>
      </c>
      <c r="E584" s="182">
        <v>5.2999999999999999E-2</v>
      </c>
      <c r="F584" s="182">
        <v>1</v>
      </c>
      <c r="G584" s="182">
        <v>1</v>
      </c>
      <c r="H584" s="182">
        <v>0.1</v>
      </c>
      <c r="I584" s="182">
        <v>1.2999999999999999E-2</v>
      </c>
      <c r="J584" s="182">
        <v>1.4999999999999999E-2</v>
      </c>
      <c r="K584" s="182">
        <v>0</v>
      </c>
      <c r="L584" s="182">
        <v>0</v>
      </c>
      <c r="M584" s="182">
        <v>0</v>
      </c>
      <c r="N584" s="182">
        <v>0</v>
      </c>
      <c r="O584" s="182">
        <v>0</v>
      </c>
      <c r="P584" s="182">
        <v>900</v>
      </c>
      <c r="Q584" s="182">
        <v>90</v>
      </c>
      <c r="R584" s="182">
        <v>260</v>
      </c>
      <c r="S584" s="182">
        <v>60</v>
      </c>
      <c r="T584" s="182"/>
      <c r="U584" s="182"/>
      <c r="V584" s="182"/>
      <c r="W584" s="182">
        <v>455.642857142857</v>
      </c>
      <c r="X584" s="182"/>
      <c r="Y584" s="182"/>
      <c r="Z584" s="183">
        <v>66</v>
      </c>
      <c r="AA584" s="182"/>
      <c r="AB584" s="182"/>
      <c r="AC584" s="182"/>
      <c r="AD584" s="182"/>
      <c r="AE584" s="182"/>
      <c r="AF584" s="182">
        <v>489</v>
      </c>
      <c r="AG584" s="5" t="b">
        <f t="shared" si="103"/>
        <v>0</v>
      </c>
      <c r="AH584" s="5">
        <v>25</v>
      </c>
      <c r="AI584" s="5">
        <f>IF(AG722&lt;=30,1,IF(AG722&lt;=60,2,IF(AG722&lt;=100,3,"bd")))</f>
        <v>1</v>
      </c>
      <c r="AJ584" s="5" t="b">
        <f>AND(A584&gt;=zakresy_produkcyjne!B$2,A584&lt;=zakresy_produkcyjne!B$3)</f>
        <v>1</v>
      </c>
      <c r="AK584" s="5" t="b">
        <f>AND(B584&gt;=zakresy_produkcyjne!C$2,B584&lt;=zakresy_produkcyjne!C$3)</f>
        <v>1</v>
      </c>
      <c r="AL584" s="5" t="b">
        <f>AND(D584&gt;=zakresy_produkcyjne!D$2,D584&lt;=zakresy_produkcyjne!D$3)</f>
        <v>1</v>
      </c>
      <c r="AM584" s="5" t="b">
        <f>AND(E584&gt;=zakresy_produkcyjne!E$2,E584&lt;=zakresy_produkcyjne!E$3)</f>
        <v>1</v>
      </c>
      <c r="AN584" s="5" t="b">
        <f>AND(F584&gt;=zakresy_produkcyjne!F$2,F584&lt;=zakresy_produkcyjne!F$3)</f>
        <v>0</v>
      </c>
      <c r="AO584" s="5" t="b">
        <f>AND(G584&gt;=zakresy_produkcyjne!G$2,G584&lt;=zakresy_produkcyjne!G$3)</f>
        <v>1</v>
      </c>
      <c r="AP584" s="5" t="b">
        <f>AND(H584&gt;=zakresy_produkcyjne!H$2,H584&lt;=zakresy_produkcyjne!H$3)</f>
        <v>1</v>
      </c>
      <c r="AQ584" s="5" t="b">
        <f>AND(P584&gt;=zakresy_produkcyjne!I$2,P584&lt;=zakresy_produkcyjne!I$3)</f>
        <v>1</v>
      </c>
      <c r="AR584" s="5" t="b">
        <f>AND(Q584&gt;=zakresy_produkcyjne!J$2,Q584&lt;=zakresy_produkcyjne!J$3)</f>
        <v>1</v>
      </c>
      <c r="AS584" s="5" t="b">
        <f>AND(R584&gt;=zakresy_produkcyjne!K$2,R584&lt;=zakresy_produkcyjne!K$3)</f>
        <v>1</v>
      </c>
      <c r="AT584" s="5" t="b">
        <f>AND(S584&gt;=zakresy_produkcyjne!L$2,S584&lt;=zakresy_produkcyjne!L$3)</f>
        <v>1</v>
      </c>
      <c r="AU584" s="5" t="b">
        <f t="shared" si="104"/>
        <v>0</v>
      </c>
      <c r="AV584" s="5" t="b">
        <f t="shared" si="105"/>
        <v>1</v>
      </c>
      <c r="AW584" s="5" t="b">
        <f t="shared" si="106"/>
        <v>0</v>
      </c>
      <c r="AX584" s="5">
        <f>AJ584*zakresy_produkcyjne!B$4+AK584*zakresy_produkcyjne!C$4+AL584*zakresy_produkcyjne!D$4+AM584*zakresy_produkcyjne!E$4+AN584*zakresy_produkcyjne!F$4+AO584*zakresy_produkcyjne!G$4+AP584*zakresy_produkcyjne!H$4+AQ584*zakresy_produkcyjne!I$4+AR584*zakresy_produkcyjne!J$4+AS584*zakresy_produkcyjne!K$4+AT584*zakresy_produkcyjne!L$4</f>
        <v>59</v>
      </c>
      <c r="BE584" s="5">
        <v>185</v>
      </c>
    </row>
    <row r="585" spans="1:57" ht="13.9" customHeight="1" x14ac:dyDescent="0.2">
      <c r="A585" s="182">
        <v>3.46</v>
      </c>
      <c r="B585" s="182">
        <v>2.41</v>
      </c>
      <c r="C585" s="182">
        <f t="shared" si="107"/>
        <v>4.2683333333333335</v>
      </c>
      <c r="D585" s="182">
        <v>0.25</v>
      </c>
      <c r="E585" s="182">
        <v>5.2999999999999999E-2</v>
      </c>
      <c r="F585" s="182">
        <v>1</v>
      </c>
      <c r="G585" s="182">
        <v>1</v>
      </c>
      <c r="H585" s="182">
        <v>0.1</v>
      </c>
      <c r="I585" s="182">
        <v>1.2999999999999999E-2</v>
      </c>
      <c r="J585" s="182">
        <v>1.4999999999999999E-2</v>
      </c>
      <c r="K585" s="182">
        <v>0</v>
      </c>
      <c r="L585" s="182">
        <v>0</v>
      </c>
      <c r="M585" s="182">
        <v>0</v>
      </c>
      <c r="N585" s="182">
        <v>0</v>
      </c>
      <c r="O585" s="182">
        <v>0</v>
      </c>
      <c r="P585" s="182">
        <v>900</v>
      </c>
      <c r="Q585" s="182">
        <v>90</v>
      </c>
      <c r="R585" s="182">
        <v>260</v>
      </c>
      <c r="S585" s="182">
        <v>90</v>
      </c>
      <c r="T585" s="182"/>
      <c r="U585" s="182"/>
      <c r="V585" s="182"/>
      <c r="W585" s="182">
        <v>452.392857142857</v>
      </c>
      <c r="X585" s="182"/>
      <c r="Y585" s="182"/>
      <c r="Z585" s="183">
        <v>66</v>
      </c>
      <c r="AA585" s="182"/>
      <c r="AB585" s="182"/>
      <c r="AC585" s="182"/>
      <c r="AD585" s="182"/>
      <c r="AE585" s="182"/>
      <c r="AF585" s="182">
        <v>485.5</v>
      </c>
      <c r="AG585" s="5" t="b">
        <f t="shared" si="103"/>
        <v>0</v>
      </c>
      <c r="AH585" s="5">
        <v>25</v>
      </c>
      <c r="AI585" s="5">
        <f>IF(AG723&lt;=30,1,IF(AG723&lt;=60,2,IF(AG723&lt;=100,3,"bd")))</f>
        <v>1</v>
      </c>
      <c r="AJ585" s="5" t="b">
        <f>AND(A585&gt;=zakresy_produkcyjne!B$2,A585&lt;=zakresy_produkcyjne!B$3)</f>
        <v>1</v>
      </c>
      <c r="AK585" s="5" t="b">
        <f>AND(B585&gt;=zakresy_produkcyjne!C$2,B585&lt;=zakresy_produkcyjne!C$3)</f>
        <v>1</v>
      </c>
      <c r="AL585" s="5" t="b">
        <f>AND(D585&gt;=zakresy_produkcyjne!D$2,D585&lt;=zakresy_produkcyjne!D$3)</f>
        <v>1</v>
      </c>
      <c r="AM585" s="5" t="b">
        <f>AND(E585&gt;=zakresy_produkcyjne!E$2,E585&lt;=zakresy_produkcyjne!E$3)</f>
        <v>1</v>
      </c>
      <c r="AN585" s="5" t="b">
        <f>AND(F585&gt;=zakresy_produkcyjne!F$2,F585&lt;=zakresy_produkcyjne!F$3)</f>
        <v>0</v>
      </c>
      <c r="AO585" s="5" t="b">
        <f>AND(G585&gt;=zakresy_produkcyjne!G$2,G585&lt;=zakresy_produkcyjne!G$3)</f>
        <v>1</v>
      </c>
      <c r="AP585" s="5" t="b">
        <f>AND(H585&gt;=zakresy_produkcyjne!H$2,H585&lt;=zakresy_produkcyjne!H$3)</f>
        <v>1</v>
      </c>
      <c r="AQ585" s="5" t="b">
        <f>AND(P585&gt;=zakresy_produkcyjne!I$2,P585&lt;=zakresy_produkcyjne!I$3)</f>
        <v>1</v>
      </c>
      <c r="AR585" s="5" t="b">
        <f>AND(Q585&gt;=zakresy_produkcyjne!J$2,Q585&lt;=zakresy_produkcyjne!J$3)</f>
        <v>1</v>
      </c>
      <c r="AS585" s="5" t="b">
        <f>AND(R585&gt;=zakresy_produkcyjne!K$2,R585&lt;=zakresy_produkcyjne!K$3)</f>
        <v>1</v>
      </c>
      <c r="AT585" s="5" t="b">
        <f>AND(S585&gt;=zakresy_produkcyjne!L$2,S585&lt;=zakresy_produkcyjne!L$3)</f>
        <v>1</v>
      </c>
      <c r="AU585" s="5" t="b">
        <f t="shared" si="104"/>
        <v>0</v>
      </c>
      <c r="AV585" s="5" t="b">
        <f t="shared" si="105"/>
        <v>1</v>
      </c>
      <c r="AW585" s="5" t="b">
        <f t="shared" si="106"/>
        <v>0</v>
      </c>
      <c r="AX585" s="5">
        <f>AJ585*zakresy_produkcyjne!B$4+AK585*zakresy_produkcyjne!C$4+AL585*zakresy_produkcyjne!D$4+AM585*zakresy_produkcyjne!E$4+AN585*zakresy_produkcyjne!F$4+AO585*zakresy_produkcyjne!G$4+AP585*zakresy_produkcyjne!H$4+AQ585*zakresy_produkcyjne!I$4+AR585*zakresy_produkcyjne!J$4+AS585*zakresy_produkcyjne!K$4+AT585*zakresy_produkcyjne!L$4</f>
        <v>59</v>
      </c>
      <c r="BE585" s="5">
        <v>185</v>
      </c>
    </row>
    <row r="586" spans="1:57" ht="13.9" customHeight="1" x14ac:dyDescent="0.2">
      <c r="A586" s="182">
        <v>3.46</v>
      </c>
      <c r="B586" s="182">
        <v>2.41</v>
      </c>
      <c r="C586" s="182">
        <f t="shared" si="107"/>
        <v>4.2683333333333335</v>
      </c>
      <c r="D586" s="182">
        <v>0.25</v>
      </c>
      <c r="E586" s="182">
        <v>5.2999999999999999E-2</v>
      </c>
      <c r="F586" s="182">
        <v>1</v>
      </c>
      <c r="G586" s="182">
        <v>1</v>
      </c>
      <c r="H586" s="182">
        <v>0.1</v>
      </c>
      <c r="I586" s="182">
        <v>1.2999999999999999E-2</v>
      </c>
      <c r="J586" s="182">
        <v>1.4999999999999999E-2</v>
      </c>
      <c r="K586" s="182">
        <v>0</v>
      </c>
      <c r="L586" s="182">
        <v>0</v>
      </c>
      <c r="M586" s="182">
        <v>0</v>
      </c>
      <c r="N586" s="182">
        <v>0</v>
      </c>
      <c r="O586" s="182">
        <v>0</v>
      </c>
      <c r="P586" s="182">
        <v>900</v>
      </c>
      <c r="Q586" s="182">
        <v>90</v>
      </c>
      <c r="R586" s="182">
        <v>260</v>
      </c>
      <c r="S586" s="182">
        <v>120</v>
      </c>
      <c r="T586" s="182"/>
      <c r="U586" s="182"/>
      <c r="V586" s="182"/>
      <c r="W586" s="182">
        <v>453.78571428571399</v>
      </c>
      <c r="X586" s="182"/>
      <c r="Y586" s="182"/>
      <c r="Z586" s="183">
        <v>66</v>
      </c>
      <c r="AA586" s="182"/>
      <c r="AB586" s="182"/>
      <c r="AC586" s="182"/>
      <c r="AD586" s="182"/>
      <c r="AE586" s="182"/>
      <c r="AF586" s="182">
        <v>487</v>
      </c>
      <c r="AG586" s="5" t="b">
        <f t="shared" si="103"/>
        <v>0</v>
      </c>
      <c r="AH586" s="5">
        <v>25</v>
      </c>
      <c r="AI586" s="5">
        <f>IF(AG724&lt;=30,1,IF(AG724&lt;=60,2,IF(AG724&lt;=100,3,"bd")))</f>
        <v>1</v>
      </c>
      <c r="AJ586" s="5" t="b">
        <f>AND(A586&gt;=zakresy_produkcyjne!B$2,A586&lt;=zakresy_produkcyjne!B$3)</f>
        <v>1</v>
      </c>
      <c r="AK586" s="5" t="b">
        <f>AND(B586&gt;=zakresy_produkcyjne!C$2,B586&lt;=zakresy_produkcyjne!C$3)</f>
        <v>1</v>
      </c>
      <c r="AL586" s="5" t="b">
        <f>AND(D586&gt;=zakresy_produkcyjne!D$2,D586&lt;=zakresy_produkcyjne!D$3)</f>
        <v>1</v>
      </c>
      <c r="AM586" s="5" t="b">
        <f>AND(E586&gt;=zakresy_produkcyjne!E$2,E586&lt;=zakresy_produkcyjne!E$3)</f>
        <v>1</v>
      </c>
      <c r="AN586" s="5" t="b">
        <f>AND(F586&gt;=zakresy_produkcyjne!F$2,F586&lt;=zakresy_produkcyjne!F$3)</f>
        <v>0</v>
      </c>
      <c r="AO586" s="5" t="b">
        <f>AND(G586&gt;=zakresy_produkcyjne!G$2,G586&lt;=zakresy_produkcyjne!G$3)</f>
        <v>1</v>
      </c>
      <c r="AP586" s="5" t="b">
        <f>AND(H586&gt;=zakresy_produkcyjne!H$2,H586&lt;=zakresy_produkcyjne!H$3)</f>
        <v>1</v>
      </c>
      <c r="AQ586" s="5" t="b">
        <f>AND(P586&gt;=zakresy_produkcyjne!I$2,P586&lt;=zakresy_produkcyjne!I$3)</f>
        <v>1</v>
      </c>
      <c r="AR586" s="5" t="b">
        <f>AND(Q586&gt;=zakresy_produkcyjne!J$2,Q586&lt;=zakresy_produkcyjne!J$3)</f>
        <v>1</v>
      </c>
      <c r="AS586" s="5" t="b">
        <f>AND(R586&gt;=zakresy_produkcyjne!K$2,R586&lt;=zakresy_produkcyjne!K$3)</f>
        <v>1</v>
      </c>
      <c r="AT586" s="5" t="b">
        <f>AND(S586&gt;=zakresy_produkcyjne!L$2,S586&lt;=zakresy_produkcyjne!L$3)</f>
        <v>1</v>
      </c>
      <c r="AU586" s="5" t="b">
        <f t="shared" si="104"/>
        <v>0</v>
      </c>
      <c r="AV586" s="5" t="b">
        <f t="shared" si="105"/>
        <v>1</v>
      </c>
      <c r="AW586" s="5" t="b">
        <f t="shared" si="106"/>
        <v>0</v>
      </c>
      <c r="AX586" s="5">
        <f>AJ586*zakresy_produkcyjne!B$4+AK586*zakresy_produkcyjne!C$4+AL586*zakresy_produkcyjne!D$4+AM586*zakresy_produkcyjne!E$4+AN586*zakresy_produkcyjne!F$4+AO586*zakresy_produkcyjne!G$4+AP586*zakresy_produkcyjne!H$4+AQ586*zakresy_produkcyjne!I$4+AR586*zakresy_produkcyjne!J$4+AS586*zakresy_produkcyjne!K$4+AT586*zakresy_produkcyjne!L$4</f>
        <v>59</v>
      </c>
      <c r="BE586" s="5">
        <v>185</v>
      </c>
    </row>
    <row r="587" spans="1:57" ht="13.9" customHeight="1" x14ac:dyDescent="0.2">
      <c r="A587" s="182">
        <v>3.46</v>
      </c>
      <c r="B587" s="182">
        <v>2.41</v>
      </c>
      <c r="C587" s="182">
        <f t="shared" si="107"/>
        <v>4.2683333333333335</v>
      </c>
      <c r="D587" s="182">
        <v>0.25</v>
      </c>
      <c r="E587" s="182">
        <v>5.2999999999999999E-2</v>
      </c>
      <c r="F587" s="182">
        <v>1</v>
      </c>
      <c r="G587" s="182">
        <v>1</v>
      </c>
      <c r="H587" s="182">
        <v>0.1</v>
      </c>
      <c r="I587" s="182">
        <v>1.2999999999999999E-2</v>
      </c>
      <c r="J587" s="182">
        <v>1.4999999999999999E-2</v>
      </c>
      <c r="K587" s="182">
        <v>0</v>
      </c>
      <c r="L587" s="182">
        <v>0</v>
      </c>
      <c r="M587" s="182">
        <v>0</v>
      </c>
      <c r="N587" s="182">
        <v>0</v>
      </c>
      <c r="O587" s="182">
        <v>0</v>
      </c>
      <c r="P587" s="182">
        <v>900</v>
      </c>
      <c r="Q587" s="182">
        <v>90</v>
      </c>
      <c r="R587" s="182">
        <v>290</v>
      </c>
      <c r="S587" s="182">
        <v>30</v>
      </c>
      <c r="T587" s="182"/>
      <c r="U587" s="182"/>
      <c r="V587" s="182"/>
      <c r="W587" s="182">
        <v>445.461538461538</v>
      </c>
      <c r="X587" s="182"/>
      <c r="Y587" s="182"/>
      <c r="Z587" s="183">
        <v>66</v>
      </c>
      <c r="AA587" s="182"/>
      <c r="AB587" s="182"/>
      <c r="AC587" s="182"/>
      <c r="AD587" s="182"/>
      <c r="AE587" s="182"/>
      <c r="AF587" s="182">
        <v>476</v>
      </c>
      <c r="AG587" s="5" t="b">
        <f t="shared" si="103"/>
        <v>0</v>
      </c>
      <c r="AH587" s="5">
        <v>25</v>
      </c>
      <c r="AI587" s="5">
        <f>IF(AG725&lt;=30,1,IF(AG725&lt;=60,2,IF(AG725&lt;=100,3,"bd")))</f>
        <v>1</v>
      </c>
      <c r="AJ587" s="5" t="b">
        <f>AND(A587&gt;=zakresy_produkcyjne!B$2,A587&lt;=zakresy_produkcyjne!B$3)</f>
        <v>1</v>
      </c>
      <c r="AK587" s="5" t="b">
        <f>AND(B587&gt;=zakresy_produkcyjne!C$2,B587&lt;=zakresy_produkcyjne!C$3)</f>
        <v>1</v>
      </c>
      <c r="AL587" s="5" t="b">
        <f>AND(D587&gt;=zakresy_produkcyjne!D$2,D587&lt;=zakresy_produkcyjne!D$3)</f>
        <v>1</v>
      </c>
      <c r="AM587" s="5" t="b">
        <f>AND(E587&gt;=zakresy_produkcyjne!E$2,E587&lt;=zakresy_produkcyjne!E$3)</f>
        <v>1</v>
      </c>
      <c r="AN587" s="5" t="b">
        <f>AND(F587&gt;=zakresy_produkcyjne!F$2,F587&lt;=zakresy_produkcyjne!F$3)</f>
        <v>0</v>
      </c>
      <c r="AO587" s="5" t="b">
        <f>AND(G587&gt;=zakresy_produkcyjne!G$2,G587&lt;=zakresy_produkcyjne!G$3)</f>
        <v>1</v>
      </c>
      <c r="AP587" s="5" t="b">
        <f>AND(H587&gt;=zakresy_produkcyjne!H$2,H587&lt;=zakresy_produkcyjne!H$3)</f>
        <v>1</v>
      </c>
      <c r="AQ587" s="5" t="b">
        <f>AND(P587&gt;=zakresy_produkcyjne!I$2,P587&lt;=zakresy_produkcyjne!I$3)</f>
        <v>1</v>
      </c>
      <c r="AR587" s="5" t="b">
        <f>AND(Q587&gt;=zakresy_produkcyjne!J$2,Q587&lt;=zakresy_produkcyjne!J$3)</f>
        <v>1</v>
      </c>
      <c r="AS587" s="5" t="b">
        <f>AND(R587&gt;=zakresy_produkcyjne!K$2,R587&lt;=zakresy_produkcyjne!K$3)</f>
        <v>1</v>
      </c>
      <c r="AT587" s="5" t="b">
        <f>AND(S587&gt;=zakresy_produkcyjne!L$2,S587&lt;=zakresy_produkcyjne!L$3)</f>
        <v>1</v>
      </c>
      <c r="AU587" s="5" t="b">
        <f t="shared" si="104"/>
        <v>0</v>
      </c>
      <c r="AV587" s="5" t="b">
        <f t="shared" si="105"/>
        <v>1</v>
      </c>
      <c r="AW587" s="5" t="b">
        <f t="shared" si="106"/>
        <v>0</v>
      </c>
      <c r="AX587" s="5">
        <f>AJ587*zakresy_produkcyjne!B$4+AK587*zakresy_produkcyjne!C$4+AL587*zakresy_produkcyjne!D$4+AM587*zakresy_produkcyjne!E$4+AN587*zakresy_produkcyjne!F$4+AO587*zakresy_produkcyjne!G$4+AP587*zakresy_produkcyjne!H$4+AQ587*zakresy_produkcyjne!I$4+AR587*zakresy_produkcyjne!J$4+AS587*zakresy_produkcyjne!K$4+AT587*zakresy_produkcyjne!L$4</f>
        <v>59</v>
      </c>
      <c r="BE587" s="5">
        <v>185</v>
      </c>
    </row>
    <row r="588" spans="1:57" ht="13.9" customHeight="1" x14ac:dyDescent="0.2">
      <c r="A588" s="182">
        <v>3.46</v>
      </c>
      <c r="B588" s="182">
        <v>2.41</v>
      </c>
      <c r="C588" s="182">
        <f t="shared" si="107"/>
        <v>4.2683333333333335</v>
      </c>
      <c r="D588" s="182">
        <v>0.25</v>
      </c>
      <c r="E588" s="182">
        <v>5.2999999999999999E-2</v>
      </c>
      <c r="F588" s="182">
        <v>1</v>
      </c>
      <c r="G588" s="182">
        <v>1</v>
      </c>
      <c r="H588" s="182">
        <v>0.1</v>
      </c>
      <c r="I588" s="182">
        <v>1.2999999999999999E-2</v>
      </c>
      <c r="J588" s="182">
        <v>1.4999999999999999E-2</v>
      </c>
      <c r="K588" s="182">
        <v>0</v>
      </c>
      <c r="L588" s="182">
        <v>0</v>
      </c>
      <c r="M588" s="182">
        <v>0</v>
      </c>
      <c r="N588" s="182">
        <v>0</v>
      </c>
      <c r="O588" s="182">
        <v>0</v>
      </c>
      <c r="P588" s="182">
        <v>900</v>
      </c>
      <c r="Q588" s="182">
        <v>90</v>
      </c>
      <c r="R588" s="182">
        <v>290</v>
      </c>
      <c r="S588" s="182">
        <v>60</v>
      </c>
      <c r="T588" s="182"/>
      <c r="U588" s="182"/>
      <c r="V588" s="182"/>
      <c r="W588" s="182">
        <v>426.04166666666703</v>
      </c>
      <c r="X588" s="182"/>
      <c r="Y588" s="182"/>
      <c r="Z588" s="183">
        <v>66</v>
      </c>
      <c r="AA588" s="182"/>
      <c r="AB588" s="182"/>
      <c r="AC588" s="182"/>
      <c r="AD588" s="182"/>
      <c r="AE588" s="182"/>
      <c r="AF588" s="182">
        <v>451.5</v>
      </c>
      <c r="AG588" s="5" t="b">
        <f t="shared" si="103"/>
        <v>0</v>
      </c>
      <c r="AH588" s="5">
        <v>25</v>
      </c>
      <c r="AI588" s="5">
        <f>IF(AG726&lt;=30,1,IF(AG726&lt;=60,2,IF(AG726&lt;=100,3,"bd")))</f>
        <v>1</v>
      </c>
      <c r="AJ588" s="5" t="b">
        <f>AND(A588&gt;=zakresy_produkcyjne!B$2,A588&lt;=zakresy_produkcyjne!B$3)</f>
        <v>1</v>
      </c>
      <c r="AK588" s="5" t="b">
        <f>AND(B588&gt;=zakresy_produkcyjne!C$2,B588&lt;=zakresy_produkcyjne!C$3)</f>
        <v>1</v>
      </c>
      <c r="AL588" s="5" t="b">
        <f>AND(D588&gt;=zakresy_produkcyjne!D$2,D588&lt;=zakresy_produkcyjne!D$3)</f>
        <v>1</v>
      </c>
      <c r="AM588" s="5" t="b">
        <f>AND(E588&gt;=zakresy_produkcyjne!E$2,E588&lt;=zakresy_produkcyjne!E$3)</f>
        <v>1</v>
      </c>
      <c r="AN588" s="5" t="b">
        <f>AND(F588&gt;=zakresy_produkcyjne!F$2,F588&lt;=zakresy_produkcyjne!F$3)</f>
        <v>0</v>
      </c>
      <c r="AO588" s="5" t="b">
        <f>AND(G588&gt;=zakresy_produkcyjne!G$2,G588&lt;=zakresy_produkcyjne!G$3)</f>
        <v>1</v>
      </c>
      <c r="AP588" s="5" t="b">
        <f>AND(H588&gt;=zakresy_produkcyjne!H$2,H588&lt;=zakresy_produkcyjne!H$3)</f>
        <v>1</v>
      </c>
      <c r="AQ588" s="5" t="b">
        <f>AND(P588&gt;=zakresy_produkcyjne!I$2,P588&lt;=zakresy_produkcyjne!I$3)</f>
        <v>1</v>
      </c>
      <c r="AR588" s="5" t="b">
        <f>AND(Q588&gt;=zakresy_produkcyjne!J$2,Q588&lt;=zakresy_produkcyjne!J$3)</f>
        <v>1</v>
      </c>
      <c r="AS588" s="5" t="b">
        <f>AND(R588&gt;=zakresy_produkcyjne!K$2,R588&lt;=zakresy_produkcyjne!K$3)</f>
        <v>1</v>
      </c>
      <c r="AT588" s="5" t="b">
        <f>AND(S588&gt;=zakresy_produkcyjne!L$2,S588&lt;=zakresy_produkcyjne!L$3)</f>
        <v>1</v>
      </c>
      <c r="AU588" s="5" t="b">
        <f t="shared" si="104"/>
        <v>0</v>
      </c>
      <c r="AV588" s="5" t="b">
        <f t="shared" si="105"/>
        <v>1</v>
      </c>
      <c r="AW588" s="5" t="b">
        <f t="shared" si="106"/>
        <v>0</v>
      </c>
      <c r="AX588" s="5">
        <f>AJ588*zakresy_produkcyjne!B$4+AK588*zakresy_produkcyjne!C$4+AL588*zakresy_produkcyjne!D$4+AM588*zakresy_produkcyjne!E$4+AN588*zakresy_produkcyjne!F$4+AO588*zakresy_produkcyjne!G$4+AP588*zakresy_produkcyjne!H$4+AQ588*zakresy_produkcyjne!I$4+AR588*zakresy_produkcyjne!J$4+AS588*zakresy_produkcyjne!K$4+AT588*zakresy_produkcyjne!L$4</f>
        <v>59</v>
      </c>
      <c r="BE588" s="5">
        <v>185</v>
      </c>
    </row>
    <row r="589" spans="1:57" ht="13.9" customHeight="1" x14ac:dyDescent="0.2">
      <c r="A589" s="182">
        <v>3.46</v>
      </c>
      <c r="B589" s="182">
        <v>2.41</v>
      </c>
      <c r="C589" s="182">
        <f t="shared" si="107"/>
        <v>4.2683333333333335</v>
      </c>
      <c r="D589" s="182">
        <v>0.25</v>
      </c>
      <c r="E589" s="182">
        <v>5.2999999999999999E-2</v>
      </c>
      <c r="F589" s="182">
        <v>1</v>
      </c>
      <c r="G589" s="182">
        <v>1</v>
      </c>
      <c r="H589" s="182">
        <v>0.1</v>
      </c>
      <c r="I589" s="182">
        <v>1.2999999999999999E-2</v>
      </c>
      <c r="J589" s="182">
        <v>1.4999999999999999E-2</v>
      </c>
      <c r="K589" s="182">
        <v>0</v>
      </c>
      <c r="L589" s="182">
        <v>0</v>
      </c>
      <c r="M589" s="182">
        <v>0</v>
      </c>
      <c r="N589" s="182">
        <v>0</v>
      </c>
      <c r="O589" s="182">
        <v>0</v>
      </c>
      <c r="P589" s="182">
        <v>900</v>
      </c>
      <c r="Q589" s="182">
        <v>90</v>
      </c>
      <c r="R589" s="182">
        <v>290</v>
      </c>
      <c r="S589" s="182">
        <v>90</v>
      </c>
      <c r="T589" s="182"/>
      <c r="U589" s="182"/>
      <c r="V589" s="182"/>
      <c r="W589" s="182">
        <v>422.83333333333297</v>
      </c>
      <c r="X589" s="182"/>
      <c r="Y589" s="182"/>
      <c r="Z589" s="183">
        <v>66</v>
      </c>
      <c r="AA589" s="182"/>
      <c r="AB589" s="182"/>
      <c r="AC589" s="182"/>
      <c r="AD589" s="182"/>
      <c r="AE589" s="182"/>
      <c r="AF589" s="182">
        <v>448</v>
      </c>
      <c r="AG589" s="5" t="b">
        <f t="shared" si="103"/>
        <v>0</v>
      </c>
      <c r="AH589" s="5">
        <v>25</v>
      </c>
      <c r="AI589" s="5">
        <f>IF(AG727&lt;=30,1,IF(AG727&lt;=60,2,IF(AG727&lt;=100,3,"bd")))</f>
        <v>1</v>
      </c>
      <c r="AJ589" s="5" t="b">
        <f>AND(A589&gt;=zakresy_produkcyjne!B$2,A589&lt;=zakresy_produkcyjne!B$3)</f>
        <v>1</v>
      </c>
      <c r="AK589" s="5" t="b">
        <f>AND(B589&gt;=zakresy_produkcyjne!C$2,B589&lt;=zakresy_produkcyjne!C$3)</f>
        <v>1</v>
      </c>
      <c r="AL589" s="5" t="b">
        <f>AND(D589&gt;=zakresy_produkcyjne!D$2,D589&lt;=zakresy_produkcyjne!D$3)</f>
        <v>1</v>
      </c>
      <c r="AM589" s="5" t="b">
        <f>AND(E589&gt;=zakresy_produkcyjne!E$2,E589&lt;=zakresy_produkcyjne!E$3)</f>
        <v>1</v>
      </c>
      <c r="AN589" s="5" t="b">
        <f>AND(F589&gt;=zakresy_produkcyjne!F$2,F589&lt;=zakresy_produkcyjne!F$3)</f>
        <v>0</v>
      </c>
      <c r="AO589" s="5" t="b">
        <f>AND(G589&gt;=zakresy_produkcyjne!G$2,G589&lt;=zakresy_produkcyjne!G$3)</f>
        <v>1</v>
      </c>
      <c r="AP589" s="5" t="b">
        <f>AND(H589&gt;=zakresy_produkcyjne!H$2,H589&lt;=zakresy_produkcyjne!H$3)</f>
        <v>1</v>
      </c>
      <c r="AQ589" s="5" t="b">
        <f>AND(P589&gt;=zakresy_produkcyjne!I$2,P589&lt;=zakresy_produkcyjne!I$3)</f>
        <v>1</v>
      </c>
      <c r="AR589" s="5" t="b">
        <f>AND(Q589&gt;=zakresy_produkcyjne!J$2,Q589&lt;=zakresy_produkcyjne!J$3)</f>
        <v>1</v>
      </c>
      <c r="AS589" s="5" t="b">
        <f>AND(R589&gt;=zakresy_produkcyjne!K$2,R589&lt;=zakresy_produkcyjne!K$3)</f>
        <v>1</v>
      </c>
      <c r="AT589" s="5" t="b">
        <f>AND(S589&gt;=zakresy_produkcyjne!L$2,S589&lt;=zakresy_produkcyjne!L$3)</f>
        <v>1</v>
      </c>
      <c r="AU589" s="5" t="b">
        <f t="shared" si="104"/>
        <v>0</v>
      </c>
      <c r="AV589" s="5" t="b">
        <f t="shared" si="105"/>
        <v>1</v>
      </c>
      <c r="AW589" s="5" t="b">
        <f t="shared" si="106"/>
        <v>0</v>
      </c>
      <c r="AX589" s="5">
        <f>AJ589*zakresy_produkcyjne!B$4+AK589*zakresy_produkcyjne!C$4+AL589*zakresy_produkcyjne!D$4+AM589*zakresy_produkcyjne!E$4+AN589*zakresy_produkcyjne!F$4+AO589*zakresy_produkcyjne!G$4+AP589*zakresy_produkcyjne!H$4+AQ589*zakresy_produkcyjne!I$4+AR589*zakresy_produkcyjne!J$4+AS589*zakresy_produkcyjne!K$4+AT589*zakresy_produkcyjne!L$4</f>
        <v>59</v>
      </c>
      <c r="BE589" s="5">
        <v>185</v>
      </c>
    </row>
    <row r="590" spans="1:57" ht="13.9" customHeight="1" x14ac:dyDescent="0.2">
      <c r="A590" s="182">
        <v>3.46</v>
      </c>
      <c r="B590" s="182">
        <v>2.41</v>
      </c>
      <c r="C590" s="182">
        <f t="shared" si="107"/>
        <v>4.2683333333333335</v>
      </c>
      <c r="D590" s="182">
        <v>0.25</v>
      </c>
      <c r="E590" s="182">
        <v>5.2999999999999999E-2</v>
      </c>
      <c r="F590" s="182">
        <v>1</v>
      </c>
      <c r="G590" s="182">
        <v>1</v>
      </c>
      <c r="H590" s="182">
        <v>0.1</v>
      </c>
      <c r="I590" s="182">
        <v>1.2999999999999999E-2</v>
      </c>
      <c r="J590" s="182">
        <v>1.4999999999999999E-2</v>
      </c>
      <c r="K590" s="182">
        <v>0</v>
      </c>
      <c r="L590" s="182">
        <v>0</v>
      </c>
      <c r="M590" s="182">
        <v>0</v>
      </c>
      <c r="N590" s="182">
        <v>0</v>
      </c>
      <c r="O590" s="182">
        <v>0</v>
      </c>
      <c r="P590" s="182">
        <v>900</v>
      </c>
      <c r="Q590" s="182">
        <v>90</v>
      </c>
      <c r="R590" s="182">
        <v>290</v>
      </c>
      <c r="S590" s="182">
        <v>120</v>
      </c>
      <c r="T590" s="182"/>
      <c r="U590" s="182"/>
      <c r="V590" s="182"/>
      <c r="W590" s="182">
        <v>424.66666666666703</v>
      </c>
      <c r="X590" s="182"/>
      <c r="Y590" s="182"/>
      <c r="Z590" s="183">
        <v>66</v>
      </c>
      <c r="AA590" s="182"/>
      <c r="AB590" s="182"/>
      <c r="AC590" s="182"/>
      <c r="AD590" s="182"/>
      <c r="AE590" s="182"/>
      <c r="AF590" s="182">
        <v>450</v>
      </c>
      <c r="AG590" s="5" t="b">
        <f t="shared" si="103"/>
        <v>0</v>
      </c>
      <c r="AH590" s="5">
        <v>25</v>
      </c>
      <c r="AI590" s="5">
        <f>IF(AG728&lt;=30,1,IF(AG728&lt;=60,2,IF(AG728&lt;=100,3,"bd")))</f>
        <v>1</v>
      </c>
      <c r="AJ590" s="5" t="b">
        <f>AND(A590&gt;=zakresy_produkcyjne!B$2,A590&lt;=zakresy_produkcyjne!B$3)</f>
        <v>1</v>
      </c>
      <c r="AK590" s="5" t="b">
        <f>AND(B590&gt;=zakresy_produkcyjne!C$2,B590&lt;=zakresy_produkcyjne!C$3)</f>
        <v>1</v>
      </c>
      <c r="AL590" s="5" t="b">
        <f>AND(D590&gt;=zakresy_produkcyjne!D$2,D590&lt;=zakresy_produkcyjne!D$3)</f>
        <v>1</v>
      </c>
      <c r="AM590" s="5" t="b">
        <f>AND(E590&gt;=zakresy_produkcyjne!E$2,E590&lt;=zakresy_produkcyjne!E$3)</f>
        <v>1</v>
      </c>
      <c r="AN590" s="5" t="b">
        <f>AND(F590&gt;=zakresy_produkcyjne!F$2,F590&lt;=zakresy_produkcyjne!F$3)</f>
        <v>0</v>
      </c>
      <c r="AO590" s="5" t="b">
        <f>AND(G590&gt;=zakresy_produkcyjne!G$2,G590&lt;=zakresy_produkcyjne!G$3)</f>
        <v>1</v>
      </c>
      <c r="AP590" s="5" t="b">
        <f>AND(H590&gt;=zakresy_produkcyjne!H$2,H590&lt;=zakresy_produkcyjne!H$3)</f>
        <v>1</v>
      </c>
      <c r="AQ590" s="5" t="b">
        <f>AND(P590&gt;=zakresy_produkcyjne!I$2,P590&lt;=zakresy_produkcyjne!I$3)</f>
        <v>1</v>
      </c>
      <c r="AR590" s="5" t="b">
        <f>AND(Q590&gt;=zakresy_produkcyjne!J$2,Q590&lt;=zakresy_produkcyjne!J$3)</f>
        <v>1</v>
      </c>
      <c r="AS590" s="5" t="b">
        <f>AND(R590&gt;=zakresy_produkcyjne!K$2,R590&lt;=zakresy_produkcyjne!K$3)</f>
        <v>1</v>
      </c>
      <c r="AT590" s="5" t="b">
        <f>AND(S590&gt;=zakresy_produkcyjne!L$2,S590&lt;=zakresy_produkcyjne!L$3)</f>
        <v>1</v>
      </c>
      <c r="AU590" s="5" t="b">
        <f t="shared" si="104"/>
        <v>0</v>
      </c>
      <c r="AV590" s="5" t="b">
        <f t="shared" si="105"/>
        <v>1</v>
      </c>
      <c r="AW590" s="5" t="b">
        <f t="shared" si="106"/>
        <v>0</v>
      </c>
      <c r="AX590" s="5">
        <f>AJ590*zakresy_produkcyjne!B$4+AK590*zakresy_produkcyjne!C$4+AL590*zakresy_produkcyjne!D$4+AM590*zakresy_produkcyjne!E$4+AN590*zakresy_produkcyjne!F$4+AO590*zakresy_produkcyjne!G$4+AP590*zakresy_produkcyjne!H$4+AQ590*zakresy_produkcyjne!I$4+AR590*zakresy_produkcyjne!J$4+AS590*zakresy_produkcyjne!K$4+AT590*zakresy_produkcyjne!L$4</f>
        <v>59</v>
      </c>
      <c r="BE590" s="5">
        <v>185</v>
      </c>
    </row>
    <row r="591" spans="1:57" ht="13.9" customHeight="1" x14ac:dyDescent="0.2">
      <c r="A591" s="182">
        <v>3.46</v>
      </c>
      <c r="B591" s="182">
        <v>2.41</v>
      </c>
      <c r="C591" s="182">
        <f t="shared" si="107"/>
        <v>4.2683333333333335</v>
      </c>
      <c r="D591" s="182">
        <v>0.25</v>
      </c>
      <c r="E591" s="182">
        <v>5.2999999999999999E-2</v>
      </c>
      <c r="F591" s="182">
        <v>1</v>
      </c>
      <c r="G591" s="182">
        <v>1</v>
      </c>
      <c r="H591" s="182">
        <v>0.1</v>
      </c>
      <c r="I591" s="182">
        <v>1.2999999999999999E-2</v>
      </c>
      <c r="J591" s="182">
        <v>1.4999999999999999E-2</v>
      </c>
      <c r="K591" s="182">
        <v>0</v>
      </c>
      <c r="L591" s="182">
        <v>0</v>
      </c>
      <c r="M591" s="182">
        <v>0</v>
      </c>
      <c r="N591" s="182">
        <v>0</v>
      </c>
      <c r="O591" s="182">
        <v>0</v>
      </c>
      <c r="P591" s="182">
        <v>900</v>
      </c>
      <c r="Q591" s="182">
        <v>90</v>
      </c>
      <c r="R591" s="182">
        <v>320</v>
      </c>
      <c r="S591" s="182">
        <v>30</v>
      </c>
      <c r="T591" s="182"/>
      <c r="U591" s="182"/>
      <c r="V591" s="182"/>
      <c r="W591" s="182">
        <v>404.5</v>
      </c>
      <c r="X591" s="182"/>
      <c r="Y591" s="182"/>
      <c r="Z591" s="183">
        <v>66</v>
      </c>
      <c r="AA591" s="182"/>
      <c r="AB591" s="182"/>
      <c r="AC591" s="182"/>
      <c r="AD591" s="182"/>
      <c r="AE591" s="182"/>
      <c r="AF591" s="182">
        <v>429.5</v>
      </c>
      <c r="AG591" s="5" t="b">
        <f t="shared" si="103"/>
        <v>0</v>
      </c>
      <c r="AH591" s="5">
        <v>25</v>
      </c>
      <c r="AI591" s="5">
        <f>IF(AG729&lt;=30,1,IF(AG729&lt;=60,2,IF(AG729&lt;=100,3,"bd")))</f>
        <v>1</v>
      </c>
      <c r="AJ591" s="5" t="b">
        <f>AND(A591&gt;=zakresy_produkcyjne!B$2,A591&lt;=zakresy_produkcyjne!B$3)</f>
        <v>1</v>
      </c>
      <c r="AK591" s="5" t="b">
        <f>AND(B591&gt;=zakresy_produkcyjne!C$2,B591&lt;=zakresy_produkcyjne!C$3)</f>
        <v>1</v>
      </c>
      <c r="AL591" s="5" t="b">
        <f>AND(D591&gt;=zakresy_produkcyjne!D$2,D591&lt;=zakresy_produkcyjne!D$3)</f>
        <v>1</v>
      </c>
      <c r="AM591" s="5" t="b">
        <f>AND(E591&gt;=zakresy_produkcyjne!E$2,E591&lt;=zakresy_produkcyjne!E$3)</f>
        <v>1</v>
      </c>
      <c r="AN591" s="5" t="b">
        <f>AND(F591&gt;=zakresy_produkcyjne!F$2,F591&lt;=zakresy_produkcyjne!F$3)</f>
        <v>0</v>
      </c>
      <c r="AO591" s="5" t="b">
        <f>AND(G591&gt;=zakresy_produkcyjne!G$2,G591&lt;=zakresy_produkcyjne!G$3)</f>
        <v>1</v>
      </c>
      <c r="AP591" s="5" t="b">
        <f>AND(H591&gt;=zakresy_produkcyjne!H$2,H591&lt;=zakresy_produkcyjne!H$3)</f>
        <v>1</v>
      </c>
      <c r="AQ591" s="5" t="b">
        <f>AND(P591&gt;=zakresy_produkcyjne!I$2,P591&lt;=zakresy_produkcyjne!I$3)</f>
        <v>1</v>
      </c>
      <c r="AR591" s="5" t="b">
        <f>AND(Q591&gt;=zakresy_produkcyjne!J$2,Q591&lt;=zakresy_produkcyjne!J$3)</f>
        <v>1</v>
      </c>
      <c r="AS591" s="5" t="b">
        <f>AND(R591&gt;=zakresy_produkcyjne!K$2,R591&lt;=zakresy_produkcyjne!K$3)</f>
        <v>1</v>
      </c>
      <c r="AT591" s="5" t="b">
        <f>AND(S591&gt;=zakresy_produkcyjne!L$2,S591&lt;=zakresy_produkcyjne!L$3)</f>
        <v>1</v>
      </c>
      <c r="AU591" s="5" t="b">
        <f t="shared" si="104"/>
        <v>0</v>
      </c>
      <c r="AV591" s="5" t="b">
        <f t="shared" si="105"/>
        <v>1</v>
      </c>
      <c r="AW591" s="5" t="b">
        <f t="shared" si="106"/>
        <v>0</v>
      </c>
      <c r="AX591" s="5">
        <f>AJ591*zakresy_produkcyjne!B$4+AK591*zakresy_produkcyjne!C$4+AL591*zakresy_produkcyjne!D$4+AM591*zakresy_produkcyjne!E$4+AN591*zakresy_produkcyjne!F$4+AO591*zakresy_produkcyjne!G$4+AP591*zakresy_produkcyjne!H$4+AQ591*zakresy_produkcyjne!I$4+AR591*zakresy_produkcyjne!J$4+AS591*zakresy_produkcyjne!K$4+AT591*zakresy_produkcyjne!L$4</f>
        <v>59</v>
      </c>
      <c r="BE591" s="5">
        <v>185</v>
      </c>
    </row>
    <row r="592" spans="1:57" ht="13.9" customHeight="1" x14ac:dyDescent="0.2">
      <c r="A592" s="182">
        <v>3.46</v>
      </c>
      <c r="B592" s="182">
        <v>2.41</v>
      </c>
      <c r="C592" s="182">
        <f t="shared" si="107"/>
        <v>4.2683333333333335</v>
      </c>
      <c r="D592" s="182">
        <v>0.25</v>
      </c>
      <c r="E592" s="182">
        <v>5.2999999999999999E-2</v>
      </c>
      <c r="F592" s="182">
        <v>1</v>
      </c>
      <c r="G592" s="182">
        <v>1</v>
      </c>
      <c r="H592" s="182">
        <v>0.1</v>
      </c>
      <c r="I592" s="182">
        <v>1.2999999999999999E-2</v>
      </c>
      <c r="J592" s="182">
        <v>1.4999999999999999E-2</v>
      </c>
      <c r="K592" s="182">
        <v>0</v>
      </c>
      <c r="L592" s="182">
        <v>0</v>
      </c>
      <c r="M592" s="182">
        <v>0</v>
      </c>
      <c r="N592" s="182">
        <v>0</v>
      </c>
      <c r="O592" s="182">
        <v>0</v>
      </c>
      <c r="P592" s="182">
        <v>900</v>
      </c>
      <c r="Q592" s="182">
        <v>90</v>
      </c>
      <c r="R592" s="182">
        <v>320</v>
      </c>
      <c r="S592" s="182">
        <v>60</v>
      </c>
      <c r="T592" s="182"/>
      <c r="U592" s="182"/>
      <c r="V592" s="182"/>
      <c r="W592" s="182">
        <v>388.18181818181802</v>
      </c>
      <c r="X592" s="182"/>
      <c r="Y592" s="182"/>
      <c r="Z592" s="183">
        <v>66</v>
      </c>
      <c r="AA592" s="182"/>
      <c r="AB592" s="182"/>
      <c r="AC592" s="182"/>
      <c r="AD592" s="182"/>
      <c r="AE592" s="182"/>
      <c r="AF592" s="182">
        <v>410</v>
      </c>
      <c r="AG592" s="5" t="b">
        <f t="shared" si="103"/>
        <v>0</v>
      </c>
      <c r="AH592" s="5">
        <v>25</v>
      </c>
      <c r="AI592" s="5">
        <f>IF(AG730&lt;=30,1,IF(AG730&lt;=60,2,IF(AG730&lt;=100,3,"bd")))</f>
        <v>1</v>
      </c>
      <c r="AJ592" s="5" t="b">
        <f>AND(A592&gt;=zakresy_produkcyjne!B$2,A592&lt;=zakresy_produkcyjne!B$3)</f>
        <v>1</v>
      </c>
      <c r="AK592" s="5" t="b">
        <f>AND(B592&gt;=zakresy_produkcyjne!C$2,B592&lt;=zakresy_produkcyjne!C$3)</f>
        <v>1</v>
      </c>
      <c r="AL592" s="5" t="b">
        <f>AND(D592&gt;=zakresy_produkcyjne!D$2,D592&lt;=zakresy_produkcyjne!D$3)</f>
        <v>1</v>
      </c>
      <c r="AM592" s="5" t="b">
        <f>AND(E592&gt;=zakresy_produkcyjne!E$2,E592&lt;=zakresy_produkcyjne!E$3)</f>
        <v>1</v>
      </c>
      <c r="AN592" s="5" t="b">
        <f>AND(F592&gt;=zakresy_produkcyjne!F$2,F592&lt;=zakresy_produkcyjne!F$3)</f>
        <v>0</v>
      </c>
      <c r="AO592" s="5" t="b">
        <f>AND(G592&gt;=zakresy_produkcyjne!G$2,G592&lt;=zakresy_produkcyjne!G$3)</f>
        <v>1</v>
      </c>
      <c r="AP592" s="5" t="b">
        <f>AND(H592&gt;=zakresy_produkcyjne!H$2,H592&lt;=zakresy_produkcyjne!H$3)</f>
        <v>1</v>
      </c>
      <c r="AQ592" s="5" t="b">
        <f>AND(P592&gt;=zakresy_produkcyjne!I$2,P592&lt;=zakresy_produkcyjne!I$3)</f>
        <v>1</v>
      </c>
      <c r="AR592" s="5" t="b">
        <f>AND(Q592&gt;=zakresy_produkcyjne!J$2,Q592&lt;=zakresy_produkcyjne!J$3)</f>
        <v>1</v>
      </c>
      <c r="AS592" s="5" t="b">
        <f>AND(R592&gt;=zakresy_produkcyjne!K$2,R592&lt;=zakresy_produkcyjne!K$3)</f>
        <v>1</v>
      </c>
      <c r="AT592" s="5" t="b">
        <f>AND(S592&gt;=zakresy_produkcyjne!L$2,S592&lt;=zakresy_produkcyjne!L$3)</f>
        <v>1</v>
      </c>
      <c r="AU592" s="5" t="b">
        <f t="shared" si="104"/>
        <v>0</v>
      </c>
      <c r="AV592" s="5" t="b">
        <f t="shared" si="105"/>
        <v>1</v>
      </c>
      <c r="AW592" s="5" t="b">
        <f t="shared" si="106"/>
        <v>0</v>
      </c>
      <c r="AX592" s="5">
        <f>AJ592*zakresy_produkcyjne!B$4+AK592*zakresy_produkcyjne!C$4+AL592*zakresy_produkcyjne!D$4+AM592*zakresy_produkcyjne!E$4+AN592*zakresy_produkcyjne!F$4+AO592*zakresy_produkcyjne!G$4+AP592*zakresy_produkcyjne!H$4+AQ592*zakresy_produkcyjne!I$4+AR592*zakresy_produkcyjne!J$4+AS592*zakresy_produkcyjne!K$4+AT592*zakresy_produkcyjne!L$4</f>
        <v>59</v>
      </c>
      <c r="BE592" s="5">
        <v>185</v>
      </c>
    </row>
    <row r="593" spans="1:57" ht="13.9" customHeight="1" x14ac:dyDescent="0.2">
      <c r="A593" s="182">
        <v>3.46</v>
      </c>
      <c r="B593" s="182">
        <v>2.41</v>
      </c>
      <c r="C593" s="182">
        <f t="shared" si="107"/>
        <v>4.2683333333333335</v>
      </c>
      <c r="D593" s="182">
        <v>0.25</v>
      </c>
      <c r="E593" s="182">
        <v>5.2999999999999999E-2</v>
      </c>
      <c r="F593" s="182">
        <v>1</v>
      </c>
      <c r="G593" s="182">
        <v>1</v>
      </c>
      <c r="H593" s="182">
        <v>0.1</v>
      </c>
      <c r="I593" s="182">
        <v>1.2999999999999999E-2</v>
      </c>
      <c r="J593" s="182">
        <v>1.4999999999999999E-2</v>
      </c>
      <c r="K593" s="182">
        <v>0</v>
      </c>
      <c r="L593" s="182">
        <v>0</v>
      </c>
      <c r="M593" s="182">
        <v>0</v>
      </c>
      <c r="N593" s="182">
        <v>0</v>
      </c>
      <c r="O593" s="182">
        <v>0</v>
      </c>
      <c r="P593" s="182">
        <v>900</v>
      </c>
      <c r="Q593" s="182">
        <v>90</v>
      </c>
      <c r="R593" s="182">
        <v>320</v>
      </c>
      <c r="S593" s="182">
        <v>90</v>
      </c>
      <c r="T593" s="182"/>
      <c r="U593" s="182"/>
      <c r="V593" s="182"/>
      <c r="W593" s="182">
        <v>385.05</v>
      </c>
      <c r="X593" s="182"/>
      <c r="Y593" s="182"/>
      <c r="Z593" s="183">
        <v>66</v>
      </c>
      <c r="AA593" s="182"/>
      <c r="AB593" s="182"/>
      <c r="AC593" s="182"/>
      <c r="AD593" s="182"/>
      <c r="AE593" s="182"/>
      <c r="AF593" s="182">
        <v>406.5</v>
      </c>
      <c r="AG593" s="5" t="b">
        <f t="shared" si="103"/>
        <v>0</v>
      </c>
      <c r="AH593" s="5">
        <v>25</v>
      </c>
      <c r="AI593" s="5">
        <f>IF(AG731&lt;=30,1,IF(AG731&lt;=60,2,IF(AG731&lt;=100,3,"bd")))</f>
        <v>1</v>
      </c>
      <c r="AJ593" s="5" t="b">
        <f>AND(A593&gt;=zakresy_produkcyjne!B$2,A593&lt;=zakresy_produkcyjne!B$3)</f>
        <v>1</v>
      </c>
      <c r="AK593" s="5" t="b">
        <f>AND(B593&gt;=zakresy_produkcyjne!C$2,B593&lt;=zakresy_produkcyjne!C$3)</f>
        <v>1</v>
      </c>
      <c r="AL593" s="5" t="b">
        <f>AND(D593&gt;=zakresy_produkcyjne!D$2,D593&lt;=zakresy_produkcyjne!D$3)</f>
        <v>1</v>
      </c>
      <c r="AM593" s="5" t="b">
        <f>AND(E593&gt;=zakresy_produkcyjne!E$2,E593&lt;=zakresy_produkcyjne!E$3)</f>
        <v>1</v>
      </c>
      <c r="AN593" s="5" t="b">
        <f>AND(F593&gt;=zakresy_produkcyjne!F$2,F593&lt;=zakresy_produkcyjne!F$3)</f>
        <v>0</v>
      </c>
      <c r="AO593" s="5" t="b">
        <f>AND(G593&gt;=zakresy_produkcyjne!G$2,G593&lt;=zakresy_produkcyjne!G$3)</f>
        <v>1</v>
      </c>
      <c r="AP593" s="5" t="b">
        <f>AND(H593&gt;=zakresy_produkcyjne!H$2,H593&lt;=zakresy_produkcyjne!H$3)</f>
        <v>1</v>
      </c>
      <c r="AQ593" s="5" t="b">
        <f>AND(P593&gt;=zakresy_produkcyjne!I$2,P593&lt;=zakresy_produkcyjne!I$3)</f>
        <v>1</v>
      </c>
      <c r="AR593" s="5" t="b">
        <f>AND(Q593&gt;=zakresy_produkcyjne!J$2,Q593&lt;=zakresy_produkcyjne!J$3)</f>
        <v>1</v>
      </c>
      <c r="AS593" s="5" t="b">
        <f>AND(R593&gt;=zakresy_produkcyjne!K$2,R593&lt;=zakresy_produkcyjne!K$3)</f>
        <v>1</v>
      </c>
      <c r="AT593" s="5" t="b">
        <f>AND(S593&gt;=zakresy_produkcyjne!L$2,S593&lt;=zakresy_produkcyjne!L$3)</f>
        <v>1</v>
      </c>
      <c r="AU593" s="5" t="b">
        <f t="shared" si="104"/>
        <v>0</v>
      </c>
      <c r="AV593" s="5" t="b">
        <f t="shared" si="105"/>
        <v>1</v>
      </c>
      <c r="AW593" s="5" t="b">
        <f t="shared" si="106"/>
        <v>0</v>
      </c>
      <c r="AX593" s="5">
        <f>AJ593*zakresy_produkcyjne!B$4+AK593*zakresy_produkcyjne!C$4+AL593*zakresy_produkcyjne!D$4+AM593*zakresy_produkcyjne!E$4+AN593*zakresy_produkcyjne!F$4+AO593*zakresy_produkcyjne!G$4+AP593*zakresy_produkcyjne!H$4+AQ593*zakresy_produkcyjne!I$4+AR593*zakresy_produkcyjne!J$4+AS593*zakresy_produkcyjne!K$4+AT593*zakresy_produkcyjne!L$4</f>
        <v>59</v>
      </c>
      <c r="BE593" s="5">
        <v>185</v>
      </c>
    </row>
    <row r="594" spans="1:57" ht="13.9" customHeight="1" x14ac:dyDescent="0.2">
      <c r="A594" s="182">
        <v>3.46</v>
      </c>
      <c r="B594" s="182">
        <v>2.41</v>
      </c>
      <c r="C594" s="182">
        <f t="shared" si="107"/>
        <v>4.2683333333333335</v>
      </c>
      <c r="D594" s="182">
        <v>0.25</v>
      </c>
      <c r="E594" s="182">
        <v>5.2999999999999999E-2</v>
      </c>
      <c r="F594" s="182">
        <v>1</v>
      </c>
      <c r="G594" s="182">
        <v>1</v>
      </c>
      <c r="H594" s="182">
        <v>0.1</v>
      </c>
      <c r="I594" s="182">
        <v>1.2999999999999999E-2</v>
      </c>
      <c r="J594" s="182">
        <v>1.4999999999999999E-2</v>
      </c>
      <c r="K594" s="182">
        <v>0</v>
      </c>
      <c r="L594" s="182">
        <v>0</v>
      </c>
      <c r="M594" s="182">
        <v>0</v>
      </c>
      <c r="N594" s="182">
        <v>0</v>
      </c>
      <c r="O594" s="182">
        <v>0</v>
      </c>
      <c r="P594" s="182">
        <v>900</v>
      </c>
      <c r="Q594" s="182">
        <v>90</v>
      </c>
      <c r="R594" s="182">
        <v>320</v>
      </c>
      <c r="S594" s="182">
        <v>120</v>
      </c>
      <c r="T594" s="182"/>
      <c r="U594" s="182"/>
      <c r="V594" s="182"/>
      <c r="W594" s="182">
        <v>387.27272727272702</v>
      </c>
      <c r="X594" s="182"/>
      <c r="Y594" s="182"/>
      <c r="Z594" s="183">
        <v>66</v>
      </c>
      <c r="AA594" s="182"/>
      <c r="AB594" s="182"/>
      <c r="AC594" s="182"/>
      <c r="AD594" s="182"/>
      <c r="AE594" s="182"/>
      <c r="AF594" s="182">
        <v>409</v>
      </c>
      <c r="AG594" s="5" t="b">
        <f t="shared" si="103"/>
        <v>0</v>
      </c>
      <c r="AH594" s="5">
        <v>25</v>
      </c>
      <c r="AI594" s="5">
        <f>IF(AG732&lt;=30,1,IF(AG732&lt;=60,2,IF(AG732&lt;=100,3,"bd")))</f>
        <v>1</v>
      </c>
      <c r="AJ594" s="5" t="b">
        <f>AND(A594&gt;=zakresy_produkcyjne!B$2,A594&lt;=zakresy_produkcyjne!B$3)</f>
        <v>1</v>
      </c>
      <c r="AK594" s="5" t="b">
        <f>AND(B594&gt;=zakresy_produkcyjne!C$2,B594&lt;=zakresy_produkcyjne!C$3)</f>
        <v>1</v>
      </c>
      <c r="AL594" s="5" t="b">
        <f>AND(D594&gt;=zakresy_produkcyjne!D$2,D594&lt;=zakresy_produkcyjne!D$3)</f>
        <v>1</v>
      </c>
      <c r="AM594" s="5" t="b">
        <f>AND(E594&gt;=zakresy_produkcyjne!E$2,E594&lt;=zakresy_produkcyjne!E$3)</f>
        <v>1</v>
      </c>
      <c r="AN594" s="5" t="b">
        <f>AND(F594&gt;=zakresy_produkcyjne!F$2,F594&lt;=zakresy_produkcyjne!F$3)</f>
        <v>0</v>
      </c>
      <c r="AO594" s="5" t="b">
        <f>AND(G594&gt;=zakresy_produkcyjne!G$2,G594&lt;=zakresy_produkcyjne!G$3)</f>
        <v>1</v>
      </c>
      <c r="AP594" s="5" t="b">
        <f>AND(H594&gt;=zakresy_produkcyjne!H$2,H594&lt;=zakresy_produkcyjne!H$3)</f>
        <v>1</v>
      </c>
      <c r="AQ594" s="5" t="b">
        <f>AND(P594&gt;=zakresy_produkcyjne!I$2,P594&lt;=zakresy_produkcyjne!I$3)</f>
        <v>1</v>
      </c>
      <c r="AR594" s="5" t="b">
        <f>AND(Q594&gt;=zakresy_produkcyjne!J$2,Q594&lt;=zakresy_produkcyjne!J$3)</f>
        <v>1</v>
      </c>
      <c r="AS594" s="5" t="b">
        <f>AND(R594&gt;=zakresy_produkcyjne!K$2,R594&lt;=zakresy_produkcyjne!K$3)</f>
        <v>1</v>
      </c>
      <c r="AT594" s="5" t="b">
        <f>AND(S594&gt;=zakresy_produkcyjne!L$2,S594&lt;=zakresy_produkcyjne!L$3)</f>
        <v>1</v>
      </c>
      <c r="AU594" s="5" t="b">
        <f t="shared" si="104"/>
        <v>0</v>
      </c>
      <c r="AV594" s="5" t="b">
        <f t="shared" si="105"/>
        <v>1</v>
      </c>
      <c r="AW594" s="5" t="b">
        <f t="shared" si="106"/>
        <v>0</v>
      </c>
      <c r="AX594" s="5">
        <f>AJ594*zakresy_produkcyjne!B$4+AK594*zakresy_produkcyjne!C$4+AL594*zakresy_produkcyjne!D$4+AM594*zakresy_produkcyjne!E$4+AN594*zakresy_produkcyjne!F$4+AO594*zakresy_produkcyjne!G$4+AP594*zakresy_produkcyjne!H$4+AQ594*zakresy_produkcyjne!I$4+AR594*zakresy_produkcyjne!J$4+AS594*zakresy_produkcyjne!K$4+AT594*zakresy_produkcyjne!L$4</f>
        <v>59</v>
      </c>
      <c r="BE594" s="5">
        <v>185</v>
      </c>
    </row>
    <row r="595" spans="1:57" ht="13.9" customHeight="1" x14ac:dyDescent="0.2">
      <c r="A595" s="182">
        <v>3.42</v>
      </c>
      <c r="B595" s="182">
        <v>2.3199999999999998</v>
      </c>
      <c r="C595" s="182">
        <f t="shared" si="107"/>
        <v>4.1983333333333333</v>
      </c>
      <c r="D595" s="182">
        <v>0.25</v>
      </c>
      <c r="E595" s="182">
        <v>5.2999999999999999E-2</v>
      </c>
      <c r="F595" s="182">
        <v>1.01</v>
      </c>
      <c r="G595" s="182">
        <v>1</v>
      </c>
      <c r="H595" s="182">
        <v>0.15</v>
      </c>
      <c r="I595" s="182">
        <v>1.2999999999999999E-2</v>
      </c>
      <c r="J595" s="182">
        <v>1.4999999999999999E-2</v>
      </c>
      <c r="K595" s="182">
        <v>0</v>
      </c>
      <c r="L595" s="182">
        <v>0</v>
      </c>
      <c r="M595" s="182">
        <v>0</v>
      </c>
      <c r="N595" s="182">
        <v>0</v>
      </c>
      <c r="O595" s="182">
        <v>0</v>
      </c>
      <c r="P595" s="182">
        <v>900</v>
      </c>
      <c r="Q595" s="182">
        <v>90</v>
      </c>
      <c r="R595" s="182">
        <v>260</v>
      </c>
      <c r="S595" s="182">
        <v>30</v>
      </c>
      <c r="T595" s="182"/>
      <c r="U595" s="182"/>
      <c r="V595" s="182"/>
      <c r="W595" s="182">
        <v>459.6</v>
      </c>
      <c r="X595" s="182"/>
      <c r="Y595" s="182"/>
      <c r="Z595" s="183">
        <v>66</v>
      </c>
      <c r="AA595" s="182"/>
      <c r="AB595" s="182"/>
      <c r="AC595" s="182"/>
      <c r="AD595" s="182"/>
      <c r="AE595" s="182"/>
      <c r="AF595" s="182">
        <v>492</v>
      </c>
      <c r="AG595" s="5" t="b">
        <f t="shared" si="103"/>
        <v>0</v>
      </c>
      <c r="AH595" s="5">
        <v>25</v>
      </c>
      <c r="AI595" s="5">
        <f>IF(AG733&lt;=30,1,IF(AG733&lt;=60,2,IF(AG733&lt;=100,3,"bd")))</f>
        <v>1</v>
      </c>
      <c r="AJ595" s="5" t="b">
        <f>AND(A595&gt;=zakresy_produkcyjne!B$2,A595&lt;=zakresy_produkcyjne!B$3)</f>
        <v>1</v>
      </c>
      <c r="AK595" s="5" t="b">
        <f>AND(B595&gt;=zakresy_produkcyjne!C$2,B595&lt;=zakresy_produkcyjne!C$3)</f>
        <v>1</v>
      </c>
      <c r="AL595" s="5" t="b">
        <f>AND(D595&gt;=zakresy_produkcyjne!D$2,D595&lt;=zakresy_produkcyjne!D$3)</f>
        <v>1</v>
      </c>
      <c r="AM595" s="5" t="b">
        <f>AND(E595&gt;=zakresy_produkcyjne!E$2,E595&lt;=zakresy_produkcyjne!E$3)</f>
        <v>1</v>
      </c>
      <c r="AN595" s="5" t="b">
        <f>AND(F595&gt;=zakresy_produkcyjne!F$2,F595&lt;=zakresy_produkcyjne!F$3)</f>
        <v>0</v>
      </c>
      <c r="AO595" s="5" t="b">
        <f>AND(G595&gt;=zakresy_produkcyjne!G$2,G595&lt;=zakresy_produkcyjne!G$3)</f>
        <v>1</v>
      </c>
      <c r="AP595" s="5" t="b">
        <f>AND(H595&gt;=zakresy_produkcyjne!H$2,H595&lt;=zakresy_produkcyjne!H$3)</f>
        <v>1</v>
      </c>
      <c r="AQ595" s="5" t="b">
        <f>AND(P595&gt;=zakresy_produkcyjne!I$2,P595&lt;=zakresy_produkcyjne!I$3)</f>
        <v>1</v>
      </c>
      <c r="AR595" s="5" t="b">
        <f>AND(Q595&gt;=zakresy_produkcyjne!J$2,Q595&lt;=zakresy_produkcyjne!J$3)</f>
        <v>1</v>
      </c>
      <c r="AS595" s="5" t="b">
        <f>AND(R595&gt;=zakresy_produkcyjne!K$2,R595&lt;=zakresy_produkcyjne!K$3)</f>
        <v>1</v>
      </c>
      <c r="AT595" s="5" t="b">
        <f>AND(S595&gt;=zakresy_produkcyjne!L$2,S595&lt;=zakresy_produkcyjne!L$3)</f>
        <v>1</v>
      </c>
      <c r="AU595" s="5" t="b">
        <f t="shared" si="104"/>
        <v>0</v>
      </c>
      <c r="AV595" s="5" t="b">
        <f t="shared" si="105"/>
        <v>1</v>
      </c>
      <c r="AW595" s="5" t="b">
        <f t="shared" si="106"/>
        <v>0</v>
      </c>
      <c r="AX595" s="5">
        <f>AJ595*zakresy_produkcyjne!B$4+AK595*zakresy_produkcyjne!C$4+AL595*zakresy_produkcyjne!D$4+AM595*zakresy_produkcyjne!E$4+AN595*zakresy_produkcyjne!F$4+AO595*zakresy_produkcyjne!G$4+AP595*zakresy_produkcyjne!H$4+AQ595*zakresy_produkcyjne!I$4+AR595*zakresy_produkcyjne!J$4+AS595*zakresy_produkcyjne!K$4+AT595*zakresy_produkcyjne!L$4</f>
        <v>59</v>
      </c>
      <c r="BE595" s="5">
        <v>185</v>
      </c>
    </row>
    <row r="596" spans="1:57" ht="13.9" customHeight="1" x14ac:dyDescent="0.2">
      <c r="A596" s="182">
        <v>3.42</v>
      </c>
      <c r="B596" s="182">
        <v>2.3199999999999998</v>
      </c>
      <c r="C596" s="182">
        <f t="shared" si="107"/>
        <v>4.1983333333333333</v>
      </c>
      <c r="D596" s="182">
        <v>0.25</v>
      </c>
      <c r="E596" s="182">
        <v>5.2999999999999999E-2</v>
      </c>
      <c r="F596" s="182">
        <v>1.01</v>
      </c>
      <c r="G596" s="182">
        <v>1</v>
      </c>
      <c r="H596" s="182">
        <v>0.15</v>
      </c>
      <c r="I596" s="182">
        <v>1.2999999999999999E-2</v>
      </c>
      <c r="J596" s="182">
        <v>1.4999999999999999E-2</v>
      </c>
      <c r="K596" s="182">
        <v>0</v>
      </c>
      <c r="L596" s="182">
        <v>0</v>
      </c>
      <c r="M596" s="182">
        <v>0</v>
      </c>
      <c r="N596" s="182">
        <v>0</v>
      </c>
      <c r="O596" s="182">
        <v>0</v>
      </c>
      <c r="P596" s="182">
        <v>900</v>
      </c>
      <c r="Q596" s="182">
        <v>90</v>
      </c>
      <c r="R596" s="182">
        <v>260</v>
      </c>
      <c r="S596" s="182">
        <v>60</v>
      </c>
      <c r="T596" s="182"/>
      <c r="U596" s="182"/>
      <c r="V596" s="182"/>
      <c r="W596" s="182">
        <v>441.65384615384602</v>
      </c>
      <c r="X596" s="182"/>
      <c r="Y596" s="182"/>
      <c r="Z596" s="183">
        <v>66</v>
      </c>
      <c r="AA596" s="182"/>
      <c r="AB596" s="182"/>
      <c r="AC596" s="182"/>
      <c r="AD596" s="182"/>
      <c r="AE596" s="182"/>
      <c r="AF596" s="182">
        <v>470.5</v>
      </c>
      <c r="AG596" s="5" t="b">
        <f t="shared" si="103"/>
        <v>0</v>
      </c>
      <c r="AH596" s="5">
        <v>25</v>
      </c>
      <c r="AI596" s="5">
        <f>IF(AG734&lt;=30,1,IF(AG734&lt;=60,2,IF(AG734&lt;=100,3,"bd")))</f>
        <v>1</v>
      </c>
      <c r="AJ596" s="5" t="b">
        <f>AND(A596&gt;=zakresy_produkcyjne!B$2,A596&lt;=zakresy_produkcyjne!B$3)</f>
        <v>1</v>
      </c>
      <c r="AK596" s="5" t="b">
        <f>AND(B596&gt;=zakresy_produkcyjne!C$2,B596&lt;=zakresy_produkcyjne!C$3)</f>
        <v>1</v>
      </c>
      <c r="AL596" s="5" t="b">
        <f>AND(D596&gt;=zakresy_produkcyjne!D$2,D596&lt;=zakresy_produkcyjne!D$3)</f>
        <v>1</v>
      </c>
      <c r="AM596" s="5" t="b">
        <f>AND(E596&gt;=zakresy_produkcyjne!E$2,E596&lt;=zakresy_produkcyjne!E$3)</f>
        <v>1</v>
      </c>
      <c r="AN596" s="5" t="b">
        <f>AND(F596&gt;=zakresy_produkcyjne!F$2,F596&lt;=zakresy_produkcyjne!F$3)</f>
        <v>0</v>
      </c>
      <c r="AO596" s="5" t="b">
        <f>AND(G596&gt;=zakresy_produkcyjne!G$2,G596&lt;=zakresy_produkcyjne!G$3)</f>
        <v>1</v>
      </c>
      <c r="AP596" s="5" t="b">
        <f>AND(H596&gt;=zakresy_produkcyjne!H$2,H596&lt;=zakresy_produkcyjne!H$3)</f>
        <v>1</v>
      </c>
      <c r="AQ596" s="5" t="b">
        <f>AND(P596&gt;=zakresy_produkcyjne!I$2,P596&lt;=zakresy_produkcyjne!I$3)</f>
        <v>1</v>
      </c>
      <c r="AR596" s="5" t="b">
        <f>AND(Q596&gt;=zakresy_produkcyjne!J$2,Q596&lt;=zakresy_produkcyjne!J$3)</f>
        <v>1</v>
      </c>
      <c r="AS596" s="5" t="b">
        <f>AND(R596&gt;=zakresy_produkcyjne!K$2,R596&lt;=zakresy_produkcyjne!K$3)</f>
        <v>1</v>
      </c>
      <c r="AT596" s="5" t="b">
        <f>AND(S596&gt;=zakresy_produkcyjne!L$2,S596&lt;=zakresy_produkcyjne!L$3)</f>
        <v>1</v>
      </c>
      <c r="AU596" s="5" t="b">
        <f t="shared" si="104"/>
        <v>0</v>
      </c>
      <c r="AV596" s="5" t="b">
        <f t="shared" si="105"/>
        <v>1</v>
      </c>
      <c r="AW596" s="5" t="b">
        <f t="shared" si="106"/>
        <v>0</v>
      </c>
      <c r="AX596" s="5">
        <f>AJ596*zakresy_produkcyjne!B$4+AK596*zakresy_produkcyjne!C$4+AL596*zakresy_produkcyjne!D$4+AM596*zakresy_produkcyjne!E$4+AN596*zakresy_produkcyjne!F$4+AO596*zakresy_produkcyjne!G$4+AP596*zakresy_produkcyjne!H$4+AQ596*zakresy_produkcyjne!I$4+AR596*zakresy_produkcyjne!J$4+AS596*zakresy_produkcyjne!K$4+AT596*zakresy_produkcyjne!L$4</f>
        <v>59</v>
      </c>
      <c r="BE596" s="5">
        <v>185</v>
      </c>
    </row>
    <row r="597" spans="1:57" ht="13.9" customHeight="1" x14ac:dyDescent="0.2">
      <c r="A597" s="182">
        <v>3.42</v>
      </c>
      <c r="B597" s="182">
        <v>2.3199999999999998</v>
      </c>
      <c r="C597" s="182">
        <f t="shared" si="107"/>
        <v>4.1983333333333333</v>
      </c>
      <c r="D597" s="182">
        <v>0.25</v>
      </c>
      <c r="E597" s="182">
        <v>5.2999999999999999E-2</v>
      </c>
      <c r="F597" s="182">
        <v>1.01</v>
      </c>
      <c r="G597" s="182">
        <v>1</v>
      </c>
      <c r="H597" s="182">
        <v>0.15</v>
      </c>
      <c r="I597" s="182">
        <v>1.2999999999999999E-2</v>
      </c>
      <c r="J597" s="182">
        <v>1.4999999999999999E-2</v>
      </c>
      <c r="K597" s="182">
        <v>0</v>
      </c>
      <c r="L597" s="182">
        <v>0</v>
      </c>
      <c r="M597" s="182">
        <v>0</v>
      </c>
      <c r="N597" s="182">
        <v>0</v>
      </c>
      <c r="O597" s="182">
        <v>0</v>
      </c>
      <c r="P597" s="182">
        <v>900</v>
      </c>
      <c r="Q597" s="182">
        <v>90</v>
      </c>
      <c r="R597" s="182">
        <v>260</v>
      </c>
      <c r="S597" s="182">
        <v>90</v>
      </c>
      <c r="T597" s="182"/>
      <c r="U597" s="182"/>
      <c r="V597" s="182"/>
      <c r="W597" s="182">
        <v>439.230769230769</v>
      </c>
      <c r="X597" s="182"/>
      <c r="Y597" s="182"/>
      <c r="Z597" s="183">
        <v>66</v>
      </c>
      <c r="AA597" s="182"/>
      <c r="AB597" s="182"/>
      <c r="AC597" s="182"/>
      <c r="AD597" s="182"/>
      <c r="AE597" s="182"/>
      <c r="AF597" s="182">
        <v>467</v>
      </c>
      <c r="AG597" s="5" t="b">
        <f t="shared" si="103"/>
        <v>0</v>
      </c>
      <c r="AH597" s="5">
        <v>25</v>
      </c>
      <c r="AI597" s="5">
        <f>IF(AG735&lt;=30,1,IF(AG735&lt;=60,2,IF(AG735&lt;=100,3,"bd")))</f>
        <v>1</v>
      </c>
      <c r="AJ597" s="5" t="b">
        <f>AND(A597&gt;=zakresy_produkcyjne!B$2,A597&lt;=zakresy_produkcyjne!B$3)</f>
        <v>1</v>
      </c>
      <c r="AK597" s="5" t="b">
        <f>AND(B597&gt;=zakresy_produkcyjne!C$2,B597&lt;=zakresy_produkcyjne!C$3)</f>
        <v>1</v>
      </c>
      <c r="AL597" s="5" t="b">
        <f>AND(D597&gt;=zakresy_produkcyjne!D$2,D597&lt;=zakresy_produkcyjne!D$3)</f>
        <v>1</v>
      </c>
      <c r="AM597" s="5" t="b">
        <f>AND(E597&gt;=zakresy_produkcyjne!E$2,E597&lt;=zakresy_produkcyjne!E$3)</f>
        <v>1</v>
      </c>
      <c r="AN597" s="5" t="b">
        <f>AND(F597&gt;=zakresy_produkcyjne!F$2,F597&lt;=zakresy_produkcyjne!F$3)</f>
        <v>0</v>
      </c>
      <c r="AO597" s="5" t="b">
        <f>AND(G597&gt;=zakresy_produkcyjne!G$2,G597&lt;=zakresy_produkcyjne!G$3)</f>
        <v>1</v>
      </c>
      <c r="AP597" s="5" t="b">
        <f>AND(H597&gt;=zakresy_produkcyjne!H$2,H597&lt;=zakresy_produkcyjne!H$3)</f>
        <v>1</v>
      </c>
      <c r="AQ597" s="5" t="b">
        <f>AND(P597&gt;=zakresy_produkcyjne!I$2,P597&lt;=zakresy_produkcyjne!I$3)</f>
        <v>1</v>
      </c>
      <c r="AR597" s="5" t="b">
        <f>AND(Q597&gt;=zakresy_produkcyjne!J$2,Q597&lt;=zakresy_produkcyjne!J$3)</f>
        <v>1</v>
      </c>
      <c r="AS597" s="5" t="b">
        <f>AND(R597&gt;=zakresy_produkcyjne!K$2,R597&lt;=zakresy_produkcyjne!K$3)</f>
        <v>1</v>
      </c>
      <c r="AT597" s="5" t="b">
        <f>AND(S597&gt;=zakresy_produkcyjne!L$2,S597&lt;=zakresy_produkcyjne!L$3)</f>
        <v>1</v>
      </c>
      <c r="AU597" s="5" t="b">
        <f t="shared" si="104"/>
        <v>0</v>
      </c>
      <c r="AV597" s="5" t="b">
        <f t="shared" si="105"/>
        <v>1</v>
      </c>
      <c r="AW597" s="5" t="b">
        <f t="shared" si="106"/>
        <v>0</v>
      </c>
      <c r="AX597" s="5">
        <f>AJ597*zakresy_produkcyjne!B$4+AK597*zakresy_produkcyjne!C$4+AL597*zakresy_produkcyjne!D$4+AM597*zakresy_produkcyjne!E$4+AN597*zakresy_produkcyjne!F$4+AO597*zakresy_produkcyjne!G$4+AP597*zakresy_produkcyjne!H$4+AQ597*zakresy_produkcyjne!I$4+AR597*zakresy_produkcyjne!J$4+AS597*zakresy_produkcyjne!K$4+AT597*zakresy_produkcyjne!L$4</f>
        <v>59</v>
      </c>
      <c r="BE597" s="5">
        <v>185</v>
      </c>
    </row>
    <row r="598" spans="1:57" ht="13.9" customHeight="1" x14ac:dyDescent="0.2">
      <c r="A598" s="182">
        <v>3.42</v>
      </c>
      <c r="B598" s="182">
        <v>2.3199999999999998</v>
      </c>
      <c r="C598" s="182">
        <f t="shared" si="107"/>
        <v>4.1983333333333333</v>
      </c>
      <c r="D598" s="182">
        <v>0.25</v>
      </c>
      <c r="E598" s="182">
        <v>5.2999999999999999E-2</v>
      </c>
      <c r="F598" s="182">
        <v>1.01</v>
      </c>
      <c r="G598" s="182">
        <v>1</v>
      </c>
      <c r="H598" s="182">
        <v>0.15</v>
      </c>
      <c r="I598" s="182">
        <v>1.2999999999999999E-2</v>
      </c>
      <c r="J598" s="182">
        <v>1.4999999999999999E-2</v>
      </c>
      <c r="K598" s="182">
        <v>0</v>
      </c>
      <c r="L598" s="182">
        <v>0</v>
      </c>
      <c r="M598" s="182">
        <v>0</v>
      </c>
      <c r="N598" s="182">
        <v>0</v>
      </c>
      <c r="O598" s="182">
        <v>0</v>
      </c>
      <c r="P598" s="182">
        <v>900</v>
      </c>
      <c r="Q598" s="182">
        <v>90</v>
      </c>
      <c r="R598" s="182">
        <v>260</v>
      </c>
      <c r="S598" s="182">
        <v>120</v>
      </c>
      <c r="T598" s="182"/>
      <c r="U598" s="182"/>
      <c r="V598" s="182"/>
      <c r="W598" s="182">
        <v>440.61538461538498</v>
      </c>
      <c r="X598" s="182"/>
      <c r="Y598" s="182"/>
      <c r="Z598" s="183">
        <v>66</v>
      </c>
      <c r="AA598" s="182"/>
      <c r="AB598" s="182"/>
      <c r="AC598" s="182"/>
      <c r="AD598" s="182"/>
      <c r="AE598" s="182"/>
      <c r="AF598" s="182">
        <v>469</v>
      </c>
      <c r="AG598" s="5" t="b">
        <f t="shared" si="103"/>
        <v>0</v>
      </c>
      <c r="AH598" s="5">
        <v>25</v>
      </c>
      <c r="AI598" s="5">
        <f>IF(AG736&lt;=30,1,IF(AG736&lt;=60,2,IF(AG736&lt;=100,3,"bd")))</f>
        <v>1</v>
      </c>
      <c r="AJ598" s="5" t="b">
        <f>AND(A598&gt;=zakresy_produkcyjne!B$2,A598&lt;=zakresy_produkcyjne!B$3)</f>
        <v>1</v>
      </c>
      <c r="AK598" s="5" t="b">
        <f>AND(B598&gt;=zakresy_produkcyjne!C$2,B598&lt;=zakresy_produkcyjne!C$3)</f>
        <v>1</v>
      </c>
      <c r="AL598" s="5" t="b">
        <f>AND(D598&gt;=zakresy_produkcyjne!D$2,D598&lt;=zakresy_produkcyjne!D$3)</f>
        <v>1</v>
      </c>
      <c r="AM598" s="5" t="b">
        <f>AND(E598&gt;=zakresy_produkcyjne!E$2,E598&lt;=zakresy_produkcyjne!E$3)</f>
        <v>1</v>
      </c>
      <c r="AN598" s="5" t="b">
        <f>AND(F598&gt;=zakresy_produkcyjne!F$2,F598&lt;=zakresy_produkcyjne!F$3)</f>
        <v>0</v>
      </c>
      <c r="AO598" s="5" t="b">
        <f>AND(G598&gt;=zakresy_produkcyjne!G$2,G598&lt;=zakresy_produkcyjne!G$3)</f>
        <v>1</v>
      </c>
      <c r="AP598" s="5" t="b">
        <f>AND(H598&gt;=zakresy_produkcyjne!H$2,H598&lt;=zakresy_produkcyjne!H$3)</f>
        <v>1</v>
      </c>
      <c r="AQ598" s="5" t="b">
        <f>AND(P598&gt;=zakresy_produkcyjne!I$2,P598&lt;=zakresy_produkcyjne!I$3)</f>
        <v>1</v>
      </c>
      <c r="AR598" s="5" t="b">
        <f>AND(Q598&gt;=zakresy_produkcyjne!J$2,Q598&lt;=zakresy_produkcyjne!J$3)</f>
        <v>1</v>
      </c>
      <c r="AS598" s="5" t="b">
        <f>AND(R598&gt;=zakresy_produkcyjne!K$2,R598&lt;=zakresy_produkcyjne!K$3)</f>
        <v>1</v>
      </c>
      <c r="AT598" s="5" t="b">
        <f>AND(S598&gt;=zakresy_produkcyjne!L$2,S598&lt;=zakresy_produkcyjne!L$3)</f>
        <v>1</v>
      </c>
      <c r="AU598" s="5" t="b">
        <f t="shared" si="104"/>
        <v>0</v>
      </c>
      <c r="AV598" s="5" t="b">
        <f t="shared" si="105"/>
        <v>1</v>
      </c>
      <c r="AW598" s="5" t="b">
        <f t="shared" si="106"/>
        <v>0</v>
      </c>
      <c r="AX598" s="5">
        <f>AJ598*zakresy_produkcyjne!B$4+AK598*zakresy_produkcyjne!C$4+AL598*zakresy_produkcyjne!D$4+AM598*zakresy_produkcyjne!E$4+AN598*zakresy_produkcyjne!F$4+AO598*zakresy_produkcyjne!G$4+AP598*zakresy_produkcyjne!H$4+AQ598*zakresy_produkcyjne!I$4+AR598*zakresy_produkcyjne!J$4+AS598*zakresy_produkcyjne!K$4+AT598*zakresy_produkcyjne!L$4</f>
        <v>59</v>
      </c>
      <c r="BE598" s="5">
        <v>185</v>
      </c>
    </row>
    <row r="599" spans="1:57" ht="13.9" customHeight="1" x14ac:dyDescent="0.2">
      <c r="A599" s="182">
        <v>3.42</v>
      </c>
      <c r="B599" s="182">
        <v>2.3199999999999998</v>
      </c>
      <c r="C599" s="182">
        <f t="shared" si="107"/>
        <v>4.1983333333333333</v>
      </c>
      <c r="D599" s="182">
        <v>0.25</v>
      </c>
      <c r="E599" s="182">
        <v>5.2999999999999999E-2</v>
      </c>
      <c r="F599" s="182">
        <v>1.01</v>
      </c>
      <c r="G599" s="182">
        <v>1</v>
      </c>
      <c r="H599" s="182">
        <v>0.15</v>
      </c>
      <c r="I599" s="182">
        <v>1.2999999999999999E-2</v>
      </c>
      <c r="J599" s="182">
        <v>1.4999999999999999E-2</v>
      </c>
      <c r="K599" s="182">
        <v>0</v>
      </c>
      <c r="L599" s="182">
        <v>0</v>
      </c>
      <c r="M599" s="182">
        <v>0</v>
      </c>
      <c r="N599" s="182">
        <v>0</v>
      </c>
      <c r="O599" s="182">
        <v>0</v>
      </c>
      <c r="P599" s="182">
        <v>900</v>
      </c>
      <c r="Q599" s="182">
        <v>90</v>
      </c>
      <c r="R599" s="182">
        <v>290</v>
      </c>
      <c r="S599" s="182">
        <v>30</v>
      </c>
      <c r="T599" s="182"/>
      <c r="U599" s="182"/>
      <c r="V599" s="182"/>
      <c r="W599" s="182">
        <v>432</v>
      </c>
      <c r="X599" s="182"/>
      <c r="Y599" s="182"/>
      <c r="Z599" s="183">
        <v>66</v>
      </c>
      <c r="AA599" s="182"/>
      <c r="AB599" s="182"/>
      <c r="AC599" s="182"/>
      <c r="AD599" s="182"/>
      <c r="AE599" s="182"/>
      <c r="AF599" s="182">
        <v>458</v>
      </c>
      <c r="AG599" s="5" t="b">
        <f t="shared" si="103"/>
        <v>0</v>
      </c>
      <c r="AH599" s="5">
        <v>25</v>
      </c>
      <c r="AI599" s="5">
        <f>IF(AG737&lt;=30,1,IF(AG737&lt;=60,2,IF(AG737&lt;=100,3,"bd")))</f>
        <v>1</v>
      </c>
      <c r="AJ599" s="5" t="b">
        <f>AND(A599&gt;=zakresy_produkcyjne!B$2,A599&lt;=zakresy_produkcyjne!B$3)</f>
        <v>1</v>
      </c>
      <c r="AK599" s="5" t="b">
        <f>AND(B599&gt;=zakresy_produkcyjne!C$2,B599&lt;=zakresy_produkcyjne!C$3)</f>
        <v>1</v>
      </c>
      <c r="AL599" s="5" t="b">
        <f>AND(D599&gt;=zakresy_produkcyjne!D$2,D599&lt;=zakresy_produkcyjne!D$3)</f>
        <v>1</v>
      </c>
      <c r="AM599" s="5" t="b">
        <f>AND(E599&gt;=zakresy_produkcyjne!E$2,E599&lt;=zakresy_produkcyjne!E$3)</f>
        <v>1</v>
      </c>
      <c r="AN599" s="5" t="b">
        <f>AND(F599&gt;=zakresy_produkcyjne!F$2,F599&lt;=zakresy_produkcyjne!F$3)</f>
        <v>0</v>
      </c>
      <c r="AO599" s="5" t="b">
        <f>AND(G599&gt;=zakresy_produkcyjne!G$2,G599&lt;=zakresy_produkcyjne!G$3)</f>
        <v>1</v>
      </c>
      <c r="AP599" s="5" t="b">
        <f>AND(H599&gt;=zakresy_produkcyjne!H$2,H599&lt;=zakresy_produkcyjne!H$3)</f>
        <v>1</v>
      </c>
      <c r="AQ599" s="5" t="b">
        <f>AND(P599&gt;=zakresy_produkcyjne!I$2,P599&lt;=zakresy_produkcyjne!I$3)</f>
        <v>1</v>
      </c>
      <c r="AR599" s="5" t="b">
        <f>AND(Q599&gt;=zakresy_produkcyjne!J$2,Q599&lt;=zakresy_produkcyjne!J$3)</f>
        <v>1</v>
      </c>
      <c r="AS599" s="5" t="b">
        <f>AND(R599&gt;=zakresy_produkcyjne!K$2,R599&lt;=zakresy_produkcyjne!K$3)</f>
        <v>1</v>
      </c>
      <c r="AT599" s="5" t="b">
        <f>AND(S599&gt;=zakresy_produkcyjne!L$2,S599&lt;=zakresy_produkcyjne!L$3)</f>
        <v>1</v>
      </c>
      <c r="AU599" s="5" t="b">
        <f t="shared" si="104"/>
        <v>0</v>
      </c>
      <c r="AV599" s="5" t="b">
        <f t="shared" si="105"/>
        <v>1</v>
      </c>
      <c r="AW599" s="5" t="b">
        <f t="shared" si="106"/>
        <v>0</v>
      </c>
      <c r="AX599" s="5">
        <f>AJ599*zakresy_produkcyjne!B$4+AK599*zakresy_produkcyjne!C$4+AL599*zakresy_produkcyjne!D$4+AM599*zakresy_produkcyjne!E$4+AN599*zakresy_produkcyjne!F$4+AO599*zakresy_produkcyjne!G$4+AP599*zakresy_produkcyjne!H$4+AQ599*zakresy_produkcyjne!I$4+AR599*zakresy_produkcyjne!J$4+AS599*zakresy_produkcyjne!K$4+AT599*zakresy_produkcyjne!L$4</f>
        <v>59</v>
      </c>
      <c r="BE599" s="5">
        <v>185</v>
      </c>
    </row>
    <row r="600" spans="1:57" ht="13.9" customHeight="1" x14ac:dyDescent="0.2">
      <c r="A600" s="182">
        <v>3.42</v>
      </c>
      <c r="B600" s="182">
        <v>2.3199999999999998</v>
      </c>
      <c r="C600" s="182">
        <f t="shared" si="107"/>
        <v>4.1983333333333333</v>
      </c>
      <c r="D600" s="182">
        <v>0.25</v>
      </c>
      <c r="E600" s="182">
        <v>5.2999999999999999E-2</v>
      </c>
      <c r="F600" s="182">
        <v>1.01</v>
      </c>
      <c r="G600" s="182">
        <v>1</v>
      </c>
      <c r="H600" s="182">
        <v>0.15</v>
      </c>
      <c r="I600" s="182">
        <v>1.2999999999999999E-2</v>
      </c>
      <c r="J600" s="182">
        <v>1.4999999999999999E-2</v>
      </c>
      <c r="K600" s="182">
        <v>0</v>
      </c>
      <c r="L600" s="182">
        <v>0</v>
      </c>
      <c r="M600" s="182">
        <v>0</v>
      </c>
      <c r="N600" s="182">
        <v>0</v>
      </c>
      <c r="O600" s="182">
        <v>0</v>
      </c>
      <c r="P600" s="182">
        <v>900</v>
      </c>
      <c r="Q600" s="182">
        <v>90</v>
      </c>
      <c r="R600" s="182">
        <v>290</v>
      </c>
      <c r="S600" s="182">
        <v>60</v>
      </c>
      <c r="T600" s="182"/>
      <c r="U600" s="182"/>
      <c r="V600" s="182"/>
      <c r="W600" s="182">
        <v>409.5</v>
      </c>
      <c r="X600" s="182"/>
      <c r="Y600" s="182"/>
      <c r="Z600" s="183">
        <v>66</v>
      </c>
      <c r="AA600" s="182"/>
      <c r="AB600" s="182"/>
      <c r="AC600" s="182"/>
      <c r="AD600" s="182"/>
      <c r="AE600" s="182"/>
      <c r="AF600" s="182">
        <v>434.5</v>
      </c>
      <c r="AG600" s="5" t="b">
        <f t="shared" si="103"/>
        <v>0</v>
      </c>
      <c r="AH600" s="5">
        <v>25</v>
      </c>
      <c r="AI600" s="5">
        <f>IF(AG738&lt;=30,1,IF(AG738&lt;=60,2,IF(AG738&lt;=100,3,"bd")))</f>
        <v>1</v>
      </c>
      <c r="AJ600" s="5" t="b">
        <f>AND(A600&gt;=zakresy_produkcyjne!B$2,A600&lt;=zakresy_produkcyjne!B$3)</f>
        <v>1</v>
      </c>
      <c r="AK600" s="5" t="b">
        <f>AND(B600&gt;=zakresy_produkcyjne!C$2,B600&lt;=zakresy_produkcyjne!C$3)</f>
        <v>1</v>
      </c>
      <c r="AL600" s="5" t="b">
        <f>AND(D600&gt;=zakresy_produkcyjne!D$2,D600&lt;=zakresy_produkcyjne!D$3)</f>
        <v>1</v>
      </c>
      <c r="AM600" s="5" t="b">
        <f>AND(E600&gt;=zakresy_produkcyjne!E$2,E600&lt;=zakresy_produkcyjne!E$3)</f>
        <v>1</v>
      </c>
      <c r="AN600" s="5" t="b">
        <f>AND(F600&gt;=zakresy_produkcyjne!F$2,F600&lt;=zakresy_produkcyjne!F$3)</f>
        <v>0</v>
      </c>
      <c r="AO600" s="5" t="b">
        <f>AND(G600&gt;=zakresy_produkcyjne!G$2,G600&lt;=zakresy_produkcyjne!G$3)</f>
        <v>1</v>
      </c>
      <c r="AP600" s="5" t="b">
        <f>AND(H600&gt;=zakresy_produkcyjne!H$2,H600&lt;=zakresy_produkcyjne!H$3)</f>
        <v>1</v>
      </c>
      <c r="AQ600" s="5" t="b">
        <f>AND(P600&gt;=zakresy_produkcyjne!I$2,P600&lt;=zakresy_produkcyjne!I$3)</f>
        <v>1</v>
      </c>
      <c r="AR600" s="5" t="b">
        <f>AND(Q600&gt;=zakresy_produkcyjne!J$2,Q600&lt;=zakresy_produkcyjne!J$3)</f>
        <v>1</v>
      </c>
      <c r="AS600" s="5" t="b">
        <f>AND(R600&gt;=zakresy_produkcyjne!K$2,R600&lt;=zakresy_produkcyjne!K$3)</f>
        <v>1</v>
      </c>
      <c r="AT600" s="5" t="b">
        <f>AND(S600&gt;=zakresy_produkcyjne!L$2,S600&lt;=zakresy_produkcyjne!L$3)</f>
        <v>1</v>
      </c>
      <c r="AU600" s="5" t="b">
        <f t="shared" si="104"/>
        <v>0</v>
      </c>
      <c r="AV600" s="5" t="b">
        <f t="shared" si="105"/>
        <v>1</v>
      </c>
      <c r="AW600" s="5" t="b">
        <f t="shared" si="106"/>
        <v>0</v>
      </c>
      <c r="AX600" s="5">
        <f>AJ600*zakresy_produkcyjne!B$4+AK600*zakresy_produkcyjne!C$4+AL600*zakresy_produkcyjne!D$4+AM600*zakresy_produkcyjne!E$4+AN600*zakresy_produkcyjne!F$4+AO600*zakresy_produkcyjne!G$4+AP600*zakresy_produkcyjne!H$4+AQ600*zakresy_produkcyjne!I$4+AR600*zakresy_produkcyjne!J$4+AS600*zakresy_produkcyjne!K$4+AT600*zakresy_produkcyjne!L$4</f>
        <v>59</v>
      </c>
      <c r="BE600" s="5">
        <v>185</v>
      </c>
    </row>
    <row r="601" spans="1:57" ht="13.9" customHeight="1" x14ac:dyDescent="0.2">
      <c r="A601" s="182">
        <v>3.42</v>
      </c>
      <c r="B601" s="182">
        <v>2.3199999999999998</v>
      </c>
      <c r="C601" s="182">
        <f t="shared" si="107"/>
        <v>4.1983333333333333</v>
      </c>
      <c r="D601" s="182">
        <v>0.25</v>
      </c>
      <c r="E601" s="182">
        <v>5.2999999999999999E-2</v>
      </c>
      <c r="F601" s="182">
        <v>1.01</v>
      </c>
      <c r="G601" s="182">
        <v>1</v>
      </c>
      <c r="H601" s="182">
        <v>0.15</v>
      </c>
      <c r="I601" s="182">
        <v>1.2999999999999999E-2</v>
      </c>
      <c r="J601" s="182">
        <v>1.4999999999999999E-2</v>
      </c>
      <c r="K601" s="182">
        <v>0</v>
      </c>
      <c r="L601" s="182">
        <v>0</v>
      </c>
      <c r="M601" s="182">
        <v>0</v>
      </c>
      <c r="N601" s="182">
        <v>0</v>
      </c>
      <c r="O601" s="182">
        <v>0</v>
      </c>
      <c r="P601" s="182">
        <v>900</v>
      </c>
      <c r="Q601" s="182">
        <v>90</v>
      </c>
      <c r="R601" s="182">
        <v>290</v>
      </c>
      <c r="S601" s="182">
        <v>90</v>
      </c>
      <c r="T601" s="182"/>
      <c r="U601" s="182"/>
      <c r="V601" s="182"/>
      <c r="W601" s="182">
        <v>406</v>
      </c>
      <c r="X601" s="182"/>
      <c r="Y601" s="182"/>
      <c r="Z601" s="183">
        <v>66</v>
      </c>
      <c r="AA601" s="182"/>
      <c r="AB601" s="182"/>
      <c r="AC601" s="182"/>
      <c r="AD601" s="182"/>
      <c r="AE601" s="182"/>
      <c r="AF601" s="182">
        <v>431</v>
      </c>
      <c r="AG601" s="5" t="b">
        <f t="shared" si="103"/>
        <v>0</v>
      </c>
      <c r="AH601" s="5">
        <v>25</v>
      </c>
      <c r="AI601" s="5">
        <f>IF(AG739&lt;=30,1,IF(AG739&lt;=60,2,IF(AG739&lt;=100,3,"bd")))</f>
        <v>1</v>
      </c>
      <c r="AJ601" s="5" t="b">
        <f>AND(A601&gt;=zakresy_produkcyjne!B$2,A601&lt;=zakresy_produkcyjne!B$3)</f>
        <v>1</v>
      </c>
      <c r="AK601" s="5" t="b">
        <f>AND(B601&gt;=zakresy_produkcyjne!C$2,B601&lt;=zakresy_produkcyjne!C$3)</f>
        <v>1</v>
      </c>
      <c r="AL601" s="5" t="b">
        <f>AND(D601&gt;=zakresy_produkcyjne!D$2,D601&lt;=zakresy_produkcyjne!D$3)</f>
        <v>1</v>
      </c>
      <c r="AM601" s="5" t="b">
        <f>AND(E601&gt;=zakresy_produkcyjne!E$2,E601&lt;=zakresy_produkcyjne!E$3)</f>
        <v>1</v>
      </c>
      <c r="AN601" s="5" t="b">
        <f>AND(F601&gt;=zakresy_produkcyjne!F$2,F601&lt;=zakresy_produkcyjne!F$3)</f>
        <v>0</v>
      </c>
      <c r="AO601" s="5" t="b">
        <f>AND(G601&gt;=zakresy_produkcyjne!G$2,G601&lt;=zakresy_produkcyjne!G$3)</f>
        <v>1</v>
      </c>
      <c r="AP601" s="5" t="b">
        <f>AND(H601&gt;=zakresy_produkcyjne!H$2,H601&lt;=zakresy_produkcyjne!H$3)</f>
        <v>1</v>
      </c>
      <c r="AQ601" s="5" t="b">
        <f>AND(P601&gt;=zakresy_produkcyjne!I$2,P601&lt;=zakresy_produkcyjne!I$3)</f>
        <v>1</v>
      </c>
      <c r="AR601" s="5" t="b">
        <f>AND(Q601&gt;=zakresy_produkcyjne!J$2,Q601&lt;=zakresy_produkcyjne!J$3)</f>
        <v>1</v>
      </c>
      <c r="AS601" s="5" t="b">
        <f>AND(R601&gt;=zakresy_produkcyjne!K$2,R601&lt;=zakresy_produkcyjne!K$3)</f>
        <v>1</v>
      </c>
      <c r="AT601" s="5" t="b">
        <f>AND(S601&gt;=zakresy_produkcyjne!L$2,S601&lt;=zakresy_produkcyjne!L$3)</f>
        <v>1</v>
      </c>
      <c r="AU601" s="5" t="b">
        <f t="shared" si="104"/>
        <v>0</v>
      </c>
      <c r="AV601" s="5" t="b">
        <f t="shared" si="105"/>
        <v>1</v>
      </c>
      <c r="AW601" s="5" t="b">
        <f t="shared" si="106"/>
        <v>0</v>
      </c>
      <c r="AX601" s="5">
        <f>AJ601*zakresy_produkcyjne!B$4+AK601*zakresy_produkcyjne!C$4+AL601*zakresy_produkcyjne!D$4+AM601*zakresy_produkcyjne!E$4+AN601*zakresy_produkcyjne!F$4+AO601*zakresy_produkcyjne!G$4+AP601*zakresy_produkcyjne!H$4+AQ601*zakresy_produkcyjne!I$4+AR601*zakresy_produkcyjne!J$4+AS601*zakresy_produkcyjne!K$4+AT601*zakresy_produkcyjne!L$4</f>
        <v>59</v>
      </c>
      <c r="BE601" s="5">
        <v>185</v>
      </c>
    </row>
    <row r="602" spans="1:57" ht="13.9" customHeight="1" x14ac:dyDescent="0.2">
      <c r="A602" s="182">
        <v>3.42</v>
      </c>
      <c r="B602" s="182">
        <v>2.3199999999999998</v>
      </c>
      <c r="C602" s="182">
        <f t="shared" si="107"/>
        <v>4.1983333333333333</v>
      </c>
      <c r="D602" s="182">
        <v>0.25</v>
      </c>
      <c r="E602" s="182">
        <v>5.2999999999999999E-2</v>
      </c>
      <c r="F602" s="182">
        <v>1.01</v>
      </c>
      <c r="G602" s="182">
        <v>1</v>
      </c>
      <c r="H602" s="182">
        <v>0.15</v>
      </c>
      <c r="I602" s="182">
        <v>1.2999999999999999E-2</v>
      </c>
      <c r="J602" s="182">
        <v>1.4999999999999999E-2</v>
      </c>
      <c r="K602" s="182">
        <v>0</v>
      </c>
      <c r="L602" s="182">
        <v>0</v>
      </c>
      <c r="M602" s="182">
        <v>0</v>
      </c>
      <c r="N602" s="182">
        <v>0</v>
      </c>
      <c r="O602" s="182">
        <v>0</v>
      </c>
      <c r="P602" s="182">
        <v>900</v>
      </c>
      <c r="Q602" s="182">
        <v>90</v>
      </c>
      <c r="R602" s="182">
        <v>290</v>
      </c>
      <c r="S602" s="182">
        <v>120</v>
      </c>
      <c r="T602" s="182"/>
      <c r="U602" s="182"/>
      <c r="V602" s="182"/>
      <c r="W602" s="182">
        <v>408.5</v>
      </c>
      <c r="X602" s="182"/>
      <c r="Y602" s="182"/>
      <c r="Z602" s="183">
        <v>66</v>
      </c>
      <c r="AA602" s="182"/>
      <c r="AB602" s="182"/>
      <c r="AC602" s="182"/>
      <c r="AD602" s="182"/>
      <c r="AE602" s="182"/>
      <c r="AF602" s="182">
        <v>433.5</v>
      </c>
      <c r="AG602" s="5" t="b">
        <f t="shared" si="103"/>
        <v>0</v>
      </c>
      <c r="AH602" s="5">
        <v>25</v>
      </c>
      <c r="AI602" s="5">
        <f>IF(AG740&lt;=30,1,IF(AG740&lt;=60,2,IF(AG740&lt;=100,3,"bd")))</f>
        <v>1</v>
      </c>
      <c r="AJ602" s="5" t="b">
        <f>AND(A602&gt;=zakresy_produkcyjne!B$2,A602&lt;=zakresy_produkcyjne!B$3)</f>
        <v>1</v>
      </c>
      <c r="AK602" s="5" t="b">
        <f>AND(B602&gt;=zakresy_produkcyjne!C$2,B602&lt;=zakresy_produkcyjne!C$3)</f>
        <v>1</v>
      </c>
      <c r="AL602" s="5" t="b">
        <f>AND(D602&gt;=zakresy_produkcyjne!D$2,D602&lt;=zakresy_produkcyjne!D$3)</f>
        <v>1</v>
      </c>
      <c r="AM602" s="5" t="b">
        <f>AND(E602&gt;=zakresy_produkcyjne!E$2,E602&lt;=zakresy_produkcyjne!E$3)</f>
        <v>1</v>
      </c>
      <c r="AN602" s="5" t="b">
        <f>AND(F602&gt;=zakresy_produkcyjne!F$2,F602&lt;=zakresy_produkcyjne!F$3)</f>
        <v>0</v>
      </c>
      <c r="AO602" s="5" t="b">
        <f>AND(G602&gt;=zakresy_produkcyjne!G$2,G602&lt;=zakresy_produkcyjne!G$3)</f>
        <v>1</v>
      </c>
      <c r="AP602" s="5" t="b">
        <f>AND(H602&gt;=zakresy_produkcyjne!H$2,H602&lt;=zakresy_produkcyjne!H$3)</f>
        <v>1</v>
      </c>
      <c r="AQ602" s="5" t="b">
        <f>AND(P602&gt;=zakresy_produkcyjne!I$2,P602&lt;=zakresy_produkcyjne!I$3)</f>
        <v>1</v>
      </c>
      <c r="AR602" s="5" t="b">
        <f>AND(Q602&gt;=zakresy_produkcyjne!J$2,Q602&lt;=zakresy_produkcyjne!J$3)</f>
        <v>1</v>
      </c>
      <c r="AS602" s="5" t="b">
        <f>AND(R602&gt;=zakresy_produkcyjne!K$2,R602&lt;=zakresy_produkcyjne!K$3)</f>
        <v>1</v>
      </c>
      <c r="AT602" s="5" t="b">
        <f>AND(S602&gt;=zakresy_produkcyjne!L$2,S602&lt;=zakresy_produkcyjne!L$3)</f>
        <v>1</v>
      </c>
      <c r="AU602" s="5" t="b">
        <f t="shared" si="104"/>
        <v>0</v>
      </c>
      <c r="AV602" s="5" t="b">
        <f t="shared" si="105"/>
        <v>1</v>
      </c>
      <c r="AW602" s="5" t="b">
        <f t="shared" si="106"/>
        <v>0</v>
      </c>
      <c r="AX602" s="5">
        <f>AJ602*zakresy_produkcyjne!B$4+AK602*zakresy_produkcyjne!C$4+AL602*zakresy_produkcyjne!D$4+AM602*zakresy_produkcyjne!E$4+AN602*zakresy_produkcyjne!F$4+AO602*zakresy_produkcyjne!G$4+AP602*zakresy_produkcyjne!H$4+AQ602*zakresy_produkcyjne!I$4+AR602*zakresy_produkcyjne!J$4+AS602*zakresy_produkcyjne!K$4+AT602*zakresy_produkcyjne!L$4</f>
        <v>59</v>
      </c>
      <c r="BE602" s="5">
        <v>185</v>
      </c>
    </row>
    <row r="603" spans="1:57" ht="13.9" customHeight="1" x14ac:dyDescent="0.2">
      <c r="A603" s="182">
        <v>3.42</v>
      </c>
      <c r="B603" s="182">
        <v>2.3199999999999998</v>
      </c>
      <c r="C603" s="182">
        <f t="shared" si="107"/>
        <v>4.1983333333333333</v>
      </c>
      <c r="D603" s="182">
        <v>0.25</v>
      </c>
      <c r="E603" s="182">
        <v>5.2999999999999999E-2</v>
      </c>
      <c r="F603" s="182">
        <v>1.01</v>
      </c>
      <c r="G603" s="182">
        <v>1</v>
      </c>
      <c r="H603" s="182">
        <v>0.15</v>
      </c>
      <c r="I603" s="182">
        <v>1.2999999999999999E-2</v>
      </c>
      <c r="J603" s="182">
        <v>1.4999999999999999E-2</v>
      </c>
      <c r="K603" s="182">
        <v>0</v>
      </c>
      <c r="L603" s="182">
        <v>0</v>
      </c>
      <c r="M603" s="182">
        <v>0</v>
      </c>
      <c r="N603" s="182">
        <v>0</v>
      </c>
      <c r="O603" s="182">
        <v>0</v>
      </c>
      <c r="P603" s="182">
        <v>900</v>
      </c>
      <c r="Q603" s="182">
        <v>90</v>
      </c>
      <c r="R603" s="182">
        <v>320</v>
      </c>
      <c r="S603" s="182">
        <v>30</v>
      </c>
      <c r="T603" s="182"/>
      <c r="U603" s="182"/>
      <c r="V603" s="182"/>
      <c r="W603" s="182">
        <v>392.72727272727298</v>
      </c>
      <c r="X603" s="182"/>
      <c r="Y603" s="182"/>
      <c r="Z603" s="183">
        <v>66</v>
      </c>
      <c r="AA603" s="182"/>
      <c r="AB603" s="182"/>
      <c r="AC603" s="182"/>
      <c r="AD603" s="182"/>
      <c r="AE603" s="182"/>
      <c r="AF603" s="182">
        <v>415</v>
      </c>
      <c r="AG603" s="5" t="b">
        <f t="shared" si="103"/>
        <v>0</v>
      </c>
      <c r="AH603" s="5">
        <v>25</v>
      </c>
      <c r="AI603" s="5">
        <f>IF(AG741&lt;=30,1,IF(AG741&lt;=60,2,IF(AG741&lt;=100,3,"bd")))</f>
        <v>1</v>
      </c>
      <c r="AJ603" s="5" t="b">
        <f>AND(A603&gt;=zakresy_produkcyjne!B$2,A603&lt;=zakresy_produkcyjne!B$3)</f>
        <v>1</v>
      </c>
      <c r="AK603" s="5" t="b">
        <f>AND(B603&gt;=zakresy_produkcyjne!C$2,B603&lt;=zakresy_produkcyjne!C$3)</f>
        <v>1</v>
      </c>
      <c r="AL603" s="5" t="b">
        <f>AND(D603&gt;=zakresy_produkcyjne!D$2,D603&lt;=zakresy_produkcyjne!D$3)</f>
        <v>1</v>
      </c>
      <c r="AM603" s="5" t="b">
        <f>AND(E603&gt;=zakresy_produkcyjne!E$2,E603&lt;=zakresy_produkcyjne!E$3)</f>
        <v>1</v>
      </c>
      <c r="AN603" s="5" t="b">
        <f>AND(F603&gt;=zakresy_produkcyjne!F$2,F603&lt;=zakresy_produkcyjne!F$3)</f>
        <v>0</v>
      </c>
      <c r="AO603" s="5" t="b">
        <f>AND(G603&gt;=zakresy_produkcyjne!G$2,G603&lt;=zakresy_produkcyjne!G$3)</f>
        <v>1</v>
      </c>
      <c r="AP603" s="5" t="b">
        <f>AND(H603&gt;=zakresy_produkcyjne!H$2,H603&lt;=zakresy_produkcyjne!H$3)</f>
        <v>1</v>
      </c>
      <c r="AQ603" s="5" t="b">
        <f>AND(P603&gt;=zakresy_produkcyjne!I$2,P603&lt;=zakresy_produkcyjne!I$3)</f>
        <v>1</v>
      </c>
      <c r="AR603" s="5" t="b">
        <f>AND(Q603&gt;=zakresy_produkcyjne!J$2,Q603&lt;=zakresy_produkcyjne!J$3)</f>
        <v>1</v>
      </c>
      <c r="AS603" s="5" t="b">
        <f>AND(R603&gt;=zakresy_produkcyjne!K$2,R603&lt;=zakresy_produkcyjne!K$3)</f>
        <v>1</v>
      </c>
      <c r="AT603" s="5" t="b">
        <f>AND(S603&gt;=zakresy_produkcyjne!L$2,S603&lt;=zakresy_produkcyjne!L$3)</f>
        <v>1</v>
      </c>
      <c r="AU603" s="5" t="b">
        <f t="shared" si="104"/>
        <v>0</v>
      </c>
      <c r="AV603" s="5" t="b">
        <f t="shared" si="105"/>
        <v>1</v>
      </c>
      <c r="AW603" s="5" t="b">
        <f t="shared" si="106"/>
        <v>0</v>
      </c>
      <c r="AX603" s="5">
        <f>AJ603*zakresy_produkcyjne!B$4+AK603*zakresy_produkcyjne!C$4+AL603*zakresy_produkcyjne!D$4+AM603*zakresy_produkcyjne!E$4+AN603*zakresy_produkcyjne!F$4+AO603*zakresy_produkcyjne!G$4+AP603*zakresy_produkcyjne!H$4+AQ603*zakresy_produkcyjne!I$4+AR603*zakresy_produkcyjne!J$4+AS603*zakresy_produkcyjne!K$4+AT603*zakresy_produkcyjne!L$4</f>
        <v>59</v>
      </c>
      <c r="BE603" s="5">
        <v>185</v>
      </c>
    </row>
    <row r="604" spans="1:57" ht="13.9" customHeight="1" x14ac:dyDescent="0.2">
      <c r="A604" s="182">
        <v>3.42</v>
      </c>
      <c r="B604" s="182">
        <v>2.3199999999999998</v>
      </c>
      <c r="C604" s="182">
        <f t="shared" si="107"/>
        <v>4.1983333333333333</v>
      </c>
      <c r="D604" s="182">
        <v>0.25</v>
      </c>
      <c r="E604" s="182">
        <v>5.2999999999999999E-2</v>
      </c>
      <c r="F604" s="182">
        <v>1.01</v>
      </c>
      <c r="G604" s="182">
        <v>1</v>
      </c>
      <c r="H604" s="182">
        <v>0.15</v>
      </c>
      <c r="I604" s="182">
        <v>1.2999999999999999E-2</v>
      </c>
      <c r="J604" s="182">
        <v>1.4999999999999999E-2</v>
      </c>
      <c r="K604" s="182">
        <v>0</v>
      </c>
      <c r="L604" s="182">
        <v>0</v>
      </c>
      <c r="M604" s="182">
        <v>0</v>
      </c>
      <c r="N604" s="182">
        <v>0</v>
      </c>
      <c r="O604" s="182">
        <v>0</v>
      </c>
      <c r="P604" s="182">
        <v>900</v>
      </c>
      <c r="Q604" s="182">
        <v>90</v>
      </c>
      <c r="R604" s="182">
        <v>320</v>
      </c>
      <c r="S604" s="182">
        <v>60</v>
      </c>
      <c r="T604" s="182"/>
      <c r="U604" s="182"/>
      <c r="V604" s="182"/>
      <c r="W604" s="182">
        <v>375.5</v>
      </c>
      <c r="X604" s="182"/>
      <c r="Y604" s="182"/>
      <c r="Z604" s="183">
        <v>66</v>
      </c>
      <c r="AA604" s="182"/>
      <c r="AB604" s="182"/>
      <c r="AC604" s="182"/>
      <c r="AD604" s="182"/>
      <c r="AE604" s="182"/>
      <c r="AF604" s="182">
        <v>396.5</v>
      </c>
      <c r="AG604" s="5" t="b">
        <f t="shared" si="103"/>
        <v>0</v>
      </c>
      <c r="AH604" s="5">
        <v>25</v>
      </c>
      <c r="AI604" s="5">
        <f>IF(AG742&lt;=30,1,IF(AG742&lt;=60,2,IF(AG742&lt;=100,3,"bd")))</f>
        <v>1</v>
      </c>
      <c r="AJ604" s="5" t="b">
        <f>AND(A604&gt;=zakresy_produkcyjne!B$2,A604&lt;=zakresy_produkcyjne!B$3)</f>
        <v>1</v>
      </c>
      <c r="AK604" s="5" t="b">
        <f>AND(B604&gt;=zakresy_produkcyjne!C$2,B604&lt;=zakresy_produkcyjne!C$3)</f>
        <v>1</v>
      </c>
      <c r="AL604" s="5" t="b">
        <f>AND(D604&gt;=zakresy_produkcyjne!D$2,D604&lt;=zakresy_produkcyjne!D$3)</f>
        <v>1</v>
      </c>
      <c r="AM604" s="5" t="b">
        <f>AND(E604&gt;=zakresy_produkcyjne!E$2,E604&lt;=zakresy_produkcyjne!E$3)</f>
        <v>1</v>
      </c>
      <c r="AN604" s="5" t="b">
        <f>AND(F604&gt;=zakresy_produkcyjne!F$2,F604&lt;=zakresy_produkcyjne!F$3)</f>
        <v>0</v>
      </c>
      <c r="AO604" s="5" t="b">
        <f>AND(G604&gt;=zakresy_produkcyjne!G$2,G604&lt;=zakresy_produkcyjne!G$3)</f>
        <v>1</v>
      </c>
      <c r="AP604" s="5" t="b">
        <f>AND(H604&gt;=zakresy_produkcyjne!H$2,H604&lt;=zakresy_produkcyjne!H$3)</f>
        <v>1</v>
      </c>
      <c r="AQ604" s="5" t="b">
        <f>AND(P604&gt;=zakresy_produkcyjne!I$2,P604&lt;=zakresy_produkcyjne!I$3)</f>
        <v>1</v>
      </c>
      <c r="AR604" s="5" t="b">
        <f>AND(Q604&gt;=zakresy_produkcyjne!J$2,Q604&lt;=zakresy_produkcyjne!J$3)</f>
        <v>1</v>
      </c>
      <c r="AS604" s="5" t="b">
        <f>AND(R604&gt;=zakresy_produkcyjne!K$2,R604&lt;=zakresy_produkcyjne!K$3)</f>
        <v>1</v>
      </c>
      <c r="AT604" s="5" t="b">
        <f>AND(S604&gt;=zakresy_produkcyjne!L$2,S604&lt;=zakresy_produkcyjne!L$3)</f>
        <v>1</v>
      </c>
      <c r="AU604" s="5" t="b">
        <f t="shared" si="104"/>
        <v>0</v>
      </c>
      <c r="AV604" s="5" t="b">
        <f t="shared" si="105"/>
        <v>1</v>
      </c>
      <c r="AW604" s="5" t="b">
        <f t="shared" si="106"/>
        <v>0</v>
      </c>
      <c r="AX604" s="5">
        <f>AJ604*zakresy_produkcyjne!B$4+AK604*zakresy_produkcyjne!C$4+AL604*zakresy_produkcyjne!D$4+AM604*zakresy_produkcyjne!E$4+AN604*zakresy_produkcyjne!F$4+AO604*zakresy_produkcyjne!G$4+AP604*zakresy_produkcyjne!H$4+AQ604*zakresy_produkcyjne!I$4+AR604*zakresy_produkcyjne!J$4+AS604*zakresy_produkcyjne!K$4+AT604*zakresy_produkcyjne!L$4</f>
        <v>59</v>
      </c>
      <c r="BE604" s="5">
        <v>185</v>
      </c>
    </row>
    <row r="605" spans="1:57" ht="13.9" customHeight="1" x14ac:dyDescent="0.2">
      <c r="A605" s="182">
        <v>3.42</v>
      </c>
      <c r="B605" s="182">
        <v>2.3199999999999998</v>
      </c>
      <c r="C605" s="182">
        <f t="shared" si="107"/>
        <v>4.1983333333333333</v>
      </c>
      <c r="D605" s="182">
        <v>0.25</v>
      </c>
      <c r="E605" s="182">
        <v>5.2999999999999999E-2</v>
      </c>
      <c r="F605" s="182">
        <v>1.01</v>
      </c>
      <c r="G605" s="182">
        <v>1</v>
      </c>
      <c r="H605" s="182">
        <v>0.15</v>
      </c>
      <c r="I605" s="182">
        <v>1.2999999999999999E-2</v>
      </c>
      <c r="J605" s="182">
        <v>1.4999999999999999E-2</v>
      </c>
      <c r="K605" s="182">
        <v>0</v>
      </c>
      <c r="L605" s="182">
        <v>0</v>
      </c>
      <c r="M605" s="182">
        <v>0</v>
      </c>
      <c r="N605" s="182">
        <v>0</v>
      </c>
      <c r="O605" s="182">
        <v>0</v>
      </c>
      <c r="P605" s="182">
        <v>900</v>
      </c>
      <c r="Q605" s="182">
        <v>90</v>
      </c>
      <c r="R605" s="182">
        <v>320</v>
      </c>
      <c r="S605" s="182">
        <v>90</v>
      </c>
      <c r="T605" s="182"/>
      <c r="U605" s="182"/>
      <c r="V605" s="182"/>
      <c r="W605" s="182">
        <v>371.5</v>
      </c>
      <c r="X605" s="182"/>
      <c r="Y605" s="182"/>
      <c r="Z605" s="183">
        <v>66</v>
      </c>
      <c r="AA605" s="182"/>
      <c r="AB605" s="182"/>
      <c r="AC605" s="182"/>
      <c r="AD605" s="182"/>
      <c r="AE605" s="182"/>
      <c r="AF605" s="182">
        <v>392.5</v>
      </c>
      <c r="AG605" s="5" t="b">
        <f t="shared" si="103"/>
        <v>0</v>
      </c>
      <c r="AH605" s="5">
        <v>25</v>
      </c>
      <c r="AI605" s="5">
        <f>IF(AG743&lt;=30,1,IF(AG743&lt;=60,2,IF(AG743&lt;=100,3,"bd")))</f>
        <v>1</v>
      </c>
      <c r="AJ605" s="5" t="b">
        <f>AND(A605&gt;=zakresy_produkcyjne!B$2,A605&lt;=zakresy_produkcyjne!B$3)</f>
        <v>1</v>
      </c>
      <c r="AK605" s="5" t="b">
        <f>AND(B605&gt;=zakresy_produkcyjne!C$2,B605&lt;=zakresy_produkcyjne!C$3)</f>
        <v>1</v>
      </c>
      <c r="AL605" s="5" t="b">
        <f>AND(D605&gt;=zakresy_produkcyjne!D$2,D605&lt;=zakresy_produkcyjne!D$3)</f>
        <v>1</v>
      </c>
      <c r="AM605" s="5" t="b">
        <f>AND(E605&gt;=zakresy_produkcyjne!E$2,E605&lt;=zakresy_produkcyjne!E$3)</f>
        <v>1</v>
      </c>
      <c r="AN605" s="5" t="b">
        <f>AND(F605&gt;=zakresy_produkcyjne!F$2,F605&lt;=zakresy_produkcyjne!F$3)</f>
        <v>0</v>
      </c>
      <c r="AO605" s="5" t="b">
        <f>AND(G605&gt;=zakresy_produkcyjne!G$2,G605&lt;=zakresy_produkcyjne!G$3)</f>
        <v>1</v>
      </c>
      <c r="AP605" s="5" t="b">
        <f>AND(H605&gt;=zakresy_produkcyjne!H$2,H605&lt;=zakresy_produkcyjne!H$3)</f>
        <v>1</v>
      </c>
      <c r="AQ605" s="5" t="b">
        <f>AND(P605&gt;=zakresy_produkcyjne!I$2,P605&lt;=zakresy_produkcyjne!I$3)</f>
        <v>1</v>
      </c>
      <c r="AR605" s="5" t="b">
        <f>AND(Q605&gt;=zakresy_produkcyjne!J$2,Q605&lt;=zakresy_produkcyjne!J$3)</f>
        <v>1</v>
      </c>
      <c r="AS605" s="5" t="b">
        <f>AND(R605&gt;=zakresy_produkcyjne!K$2,R605&lt;=zakresy_produkcyjne!K$3)</f>
        <v>1</v>
      </c>
      <c r="AT605" s="5" t="b">
        <f>AND(S605&gt;=zakresy_produkcyjne!L$2,S605&lt;=zakresy_produkcyjne!L$3)</f>
        <v>1</v>
      </c>
      <c r="AU605" s="5" t="b">
        <f t="shared" si="104"/>
        <v>0</v>
      </c>
      <c r="AV605" s="5" t="b">
        <f t="shared" si="105"/>
        <v>1</v>
      </c>
      <c r="AW605" s="5" t="b">
        <f t="shared" si="106"/>
        <v>0</v>
      </c>
      <c r="AX605" s="5">
        <f>AJ605*zakresy_produkcyjne!B$4+AK605*zakresy_produkcyjne!C$4+AL605*zakresy_produkcyjne!D$4+AM605*zakresy_produkcyjne!E$4+AN605*zakresy_produkcyjne!F$4+AO605*zakresy_produkcyjne!G$4+AP605*zakresy_produkcyjne!H$4+AQ605*zakresy_produkcyjne!I$4+AR605*zakresy_produkcyjne!J$4+AS605*zakresy_produkcyjne!K$4+AT605*zakresy_produkcyjne!L$4</f>
        <v>59</v>
      </c>
      <c r="BE605" s="5">
        <v>185</v>
      </c>
    </row>
    <row r="606" spans="1:57" ht="13.9" customHeight="1" x14ac:dyDescent="0.2">
      <c r="A606" s="182">
        <v>3.42</v>
      </c>
      <c r="B606" s="182">
        <v>2.3199999999999998</v>
      </c>
      <c r="C606" s="182">
        <f t="shared" si="107"/>
        <v>4.1983333333333333</v>
      </c>
      <c r="D606" s="182">
        <v>0.25</v>
      </c>
      <c r="E606" s="182">
        <v>5.2999999999999999E-2</v>
      </c>
      <c r="F606" s="182">
        <v>1.01</v>
      </c>
      <c r="G606" s="182">
        <v>1</v>
      </c>
      <c r="H606" s="182">
        <v>0.15</v>
      </c>
      <c r="I606" s="182">
        <v>1.2999999999999999E-2</v>
      </c>
      <c r="J606" s="182">
        <v>1.4999999999999999E-2</v>
      </c>
      <c r="K606" s="182">
        <v>0</v>
      </c>
      <c r="L606" s="182">
        <v>0</v>
      </c>
      <c r="M606" s="182">
        <v>0</v>
      </c>
      <c r="N606" s="182">
        <v>0</v>
      </c>
      <c r="O606" s="182">
        <v>0</v>
      </c>
      <c r="P606" s="182">
        <v>900</v>
      </c>
      <c r="Q606" s="182">
        <v>90</v>
      </c>
      <c r="R606" s="182">
        <v>320</v>
      </c>
      <c r="S606" s="182">
        <v>120</v>
      </c>
      <c r="T606" s="182"/>
      <c r="U606" s="182"/>
      <c r="V606" s="182"/>
      <c r="W606" s="182">
        <v>375.5</v>
      </c>
      <c r="X606" s="182"/>
      <c r="Y606" s="182"/>
      <c r="Z606" s="183">
        <v>66</v>
      </c>
      <c r="AA606" s="182"/>
      <c r="AB606" s="182"/>
      <c r="AC606" s="182"/>
      <c r="AD606" s="182"/>
      <c r="AE606" s="182"/>
      <c r="AF606" s="182">
        <v>396.5</v>
      </c>
      <c r="AG606" s="5" t="b">
        <f t="shared" si="103"/>
        <v>0</v>
      </c>
      <c r="AH606" s="5">
        <v>25</v>
      </c>
      <c r="AI606" s="5">
        <f>IF(AG744&lt;=30,1,IF(AG744&lt;=60,2,IF(AG744&lt;=100,3,"bd")))</f>
        <v>1</v>
      </c>
      <c r="AJ606" s="5" t="b">
        <f>AND(A606&gt;=zakresy_produkcyjne!B$2,A606&lt;=zakresy_produkcyjne!B$3)</f>
        <v>1</v>
      </c>
      <c r="AK606" s="5" t="b">
        <f>AND(B606&gt;=zakresy_produkcyjne!C$2,B606&lt;=zakresy_produkcyjne!C$3)</f>
        <v>1</v>
      </c>
      <c r="AL606" s="5" t="b">
        <f>AND(D606&gt;=zakresy_produkcyjne!D$2,D606&lt;=zakresy_produkcyjne!D$3)</f>
        <v>1</v>
      </c>
      <c r="AM606" s="5" t="b">
        <f>AND(E606&gt;=zakresy_produkcyjne!E$2,E606&lt;=zakresy_produkcyjne!E$3)</f>
        <v>1</v>
      </c>
      <c r="AN606" s="5" t="b">
        <f>AND(F606&gt;=zakresy_produkcyjne!F$2,F606&lt;=zakresy_produkcyjne!F$3)</f>
        <v>0</v>
      </c>
      <c r="AO606" s="5" t="b">
        <f>AND(G606&gt;=zakresy_produkcyjne!G$2,G606&lt;=zakresy_produkcyjne!G$3)</f>
        <v>1</v>
      </c>
      <c r="AP606" s="5" t="b">
        <f>AND(H606&gt;=zakresy_produkcyjne!H$2,H606&lt;=zakresy_produkcyjne!H$3)</f>
        <v>1</v>
      </c>
      <c r="AQ606" s="5" t="b">
        <f>AND(P606&gt;=zakresy_produkcyjne!I$2,P606&lt;=zakresy_produkcyjne!I$3)</f>
        <v>1</v>
      </c>
      <c r="AR606" s="5" t="b">
        <f>AND(Q606&gt;=zakresy_produkcyjne!J$2,Q606&lt;=zakresy_produkcyjne!J$3)</f>
        <v>1</v>
      </c>
      <c r="AS606" s="5" t="b">
        <f>AND(R606&gt;=zakresy_produkcyjne!K$2,R606&lt;=zakresy_produkcyjne!K$3)</f>
        <v>1</v>
      </c>
      <c r="AT606" s="5" t="b">
        <f>AND(S606&gt;=zakresy_produkcyjne!L$2,S606&lt;=zakresy_produkcyjne!L$3)</f>
        <v>1</v>
      </c>
      <c r="AU606" s="5" t="b">
        <f t="shared" si="104"/>
        <v>0</v>
      </c>
      <c r="AV606" s="5" t="b">
        <f t="shared" si="105"/>
        <v>1</v>
      </c>
      <c r="AW606" s="5" t="b">
        <f t="shared" si="106"/>
        <v>0</v>
      </c>
      <c r="AX606" s="5">
        <f>AJ606*zakresy_produkcyjne!B$4+AK606*zakresy_produkcyjne!C$4+AL606*zakresy_produkcyjne!D$4+AM606*zakresy_produkcyjne!E$4+AN606*zakresy_produkcyjne!F$4+AO606*zakresy_produkcyjne!G$4+AP606*zakresy_produkcyjne!H$4+AQ606*zakresy_produkcyjne!I$4+AR606*zakresy_produkcyjne!J$4+AS606*zakresy_produkcyjne!K$4+AT606*zakresy_produkcyjne!L$4</f>
        <v>59</v>
      </c>
      <c r="BE606" s="5">
        <v>185</v>
      </c>
    </row>
    <row r="607" spans="1:57" ht="13.9" customHeight="1" x14ac:dyDescent="0.2">
      <c r="A607" s="182">
        <v>3.45</v>
      </c>
      <c r="B607" s="182">
        <v>2.41</v>
      </c>
      <c r="C607" s="182">
        <f t="shared" si="107"/>
        <v>4.2583333333333337</v>
      </c>
      <c r="D607" s="182">
        <v>0.26</v>
      </c>
      <c r="E607" s="182">
        <v>4.9000000000000002E-2</v>
      </c>
      <c r="F607" s="182">
        <v>1.01</v>
      </c>
      <c r="G607" s="182">
        <v>1.02</v>
      </c>
      <c r="H607" s="182">
        <v>0.2</v>
      </c>
      <c r="I607" s="182">
        <v>1.2999999999999999E-2</v>
      </c>
      <c r="J607" s="182">
        <v>1.4999999999999999E-2</v>
      </c>
      <c r="K607" s="182">
        <v>0</v>
      </c>
      <c r="L607" s="182">
        <v>0</v>
      </c>
      <c r="M607" s="182">
        <v>0</v>
      </c>
      <c r="N607" s="182">
        <v>0</v>
      </c>
      <c r="O607" s="182">
        <v>0</v>
      </c>
      <c r="P607" s="182">
        <v>900</v>
      </c>
      <c r="Q607" s="182">
        <v>90</v>
      </c>
      <c r="R607" s="182">
        <v>260</v>
      </c>
      <c r="S607" s="182">
        <v>30</v>
      </c>
      <c r="T607" s="182"/>
      <c r="U607" s="182"/>
      <c r="V607" s="182"/>
      <c r="W607" s="182">
        <v>441.65384615384602</v>
      </c>
      <c r="X607" s="182"/>
      <c r="Y607" s="182"/>
      <c r="Z607" s="183">
        <v>66</v>
      </c>
      <c r="AA607" s="182"/>
      <c r="AB607" s="182"/>
      <c r="AC607" s="182"/>
      <c r="AD607" s="182"/>
      <c r="AE607" s="182"/>
      <c r="AF607" s="182">
        <v>470.5</v>
      </c>
      <c r="AG607" s="5" t="b">
        <f t="shared" si="103"/>
        <v>0</v>
      </c>
      <c r="AH607" s="5">
        <v>25</v>
      </c>
      <c r="AI607" s="5">
        <f>IF(AG745&lt;=30,1,IF(AG745&lt;=60,2,IF(AG745&lt;=100,3,"bd")))</f>
        <v>1</v>
      </c>
      <c r="AJ607" s="5" t="b">
        <f>AND(A607&gt;=zakresy_produkcyjne!B$2,A607&lt;=zakresy_produkcyjne!B$3)</f>
        <v>1</v>
      </c>
      <c r="AK607" s="5" t="b">
        <f>AND(B607&gt;=zakresy_produkcyjne!C$2,B607&lt;=zakresy_produkcyjne!C$3)</f>
        <v>1</v>
      </c>
      <c r="AL607" s="5" t="b">
        <f>AND(D607&gt;=zakresy_produkcyjne!D$2,D607&lt;=zakresy_produkcyjne!D$3)</f>
        <v>1</v>
      </c>
      <c r="AM607" s="5" t="b">
        <f>AND(E607&gt;=zakresy_produkcyjne!E$2,E607&lt;=zakresy_produkcyjne!E$3)</f>
        <v>1</v>
      </c>
      <c r="AN607" s="5" t="b">
        <f>AND(F607&gt;=zakresy_produkcyjne!F$2,F607&lt;=zakresy_produkcyjne!F$3)</f>
        <v>0</v>
      </c>
      <c r="AO607" s="5" t="b">
        <f>AND(G607&gt;=zakresy_produkcyjne!G$2,G607&lt;=zakresy_produkcyjne!G$3)</f>
        <v>1</v>
      </c>
      <c r="AP607" s="5" t="b">
        <f>AND(H607&gt;=zakresy_produkcyjne!H$2,H607&lt;=zakresy_produkcyjne!H$3)</f>
        <v>1</v>
      </c>
      <c r="AQ607" s="5" t="b">
        <f>AND(P607&gt;=zakresy_produkcyjne!I$2,P607&lt;=zakresy_produkcyjne!I$3)</f>
        <v>1</v>
      </c>
      <c r="AR607" s="5" t="b">
        <f>AND(Q607&gt;=zakresy_produkcyjne!J$2,Q607&lt;=zakresy_produkcyjne!J$3)</f>
        <v>1</v>
      </c>
      <c r="AS607" s="5" t="b">
        <f>AND(R607&gt;=zakresy_produkcyjne!K$2,R607&lt;=zakresy_produkcyjne!K$3)</f>
        <v>1</v>
      </c>
      <c r="AT607" s="5" t="b">
        <f>AND(S607&gt;=zakresy_produkcyjne!L$2,S607&lt;=zakresy_produkcyjne!L$3)</f>
        <v>1</v>
      </c>
      <c r="AU607" s="5" t="b">
        <f t="shared" si="104"/>
        <v>0</v>
      </c>
      <c r="AV607" s="5" t="b">
        <f t="shared" si="105"/>
        <v>1</v>
      </c>
      <c r="AW607" s="5" t="b">
        <f t="shared" si="106"/>
        <v>0</v>
      </c>
      <c r="AX607" s="5">
        <f>AJ607*zakresy_produkcyjne!B$4+AK607*zakresy_produkcyjne!C$4+AL607*zakresy_produkcyjne!D$4+AM607*zakresy_produkcyjne!E$4+AN607*zakresy_produkcyjne!F$4+AO607*zakresy_produkcyjne!G$4+AP607*zakresy_produkcyjne!H$4+AQ607*zakresy_produkcyjne!I$4+AR607*zakresy_produkcyjne!J$4+AS607*zakresy_produkcyjne!K$4+AT607*zakresy_produkcyjne!L$4</f>
        <v>59</v>
      </c>
      <c r="BE607" s="5">
        <v>185</v>
      </c>
    </row>
    <row r="608" spans="1:57" ht="13.9" customHeight="1" x14ac:dyDescent="0.2">
      <c r="A608" s="182">
        <v>3.45</v>
      </c>
      <c r="B608" s="182">
        <v>2.41</v>
      </c>
      <c r="C608" s="182">
        <f t="shared" si="107"/>
        <v>4.2583333333333337</v>
      </c>
      <c r="D608" s="182">
        <v>0.26</v>
      </c>
      <c r="E608" s="182">
        <v>4.9000000000000002E-2</v>
      </c>
      <c r="F608" s="182">
        <v>1.01</v>
      </c>
      <c r="G608" s="182">
        <v>1.02</v>
      </c>
      <c r="H608" s="182">
        <v>0.2</v>
      </c>
      <c r="I608" s="182">
        <v>1.2999999999999999E-2</v>
      </c>
      <c r="J608" s="182">
        <v>1.4999999999999999E-2</v>
      </c>
      <c r="K608" s="182">
        <v>0</v>
      </c>
      <c r="L608" s="182">
        <v>0</v>
      </c>
      <c r="M608" s="182">
        <v>0</v>
      </c>
      <c r="N608" s="182">
        <v>0</v>
      </c>
      <c r="O608" s="182">
        <v>0</v>
      </c>
      <c r="P608" s="182">
        <v>900</v>
      </c>
      <c r="Q608" s="182">
        <v>90</v>
      </c>
      <c r="R608" s="182">
        <v>260</v>
      </c>
      <c r="S608" s="182">
        <v>60</v>
      </c>
      <c r="T608" s="182"/>
      <c r="U608" s="182"/>
      <c r="V608" s="182"/>
      <c r="W608" s="182">
        <v>428.15384615384602</v>
      </c>
      <c r="X608" s="182"/>
      <c r="Y608" s="182"/>
      <c r="Z608" s="183">
        <v>66</v>
      </c>
      <c r="AA608" s="182"/>
      <c r="AB608" s="182"/>
      <c r="AC608" s="182"/>
      <c r="AD608" s="182"/>
      <c r="AE608" s="182"/>
      <c r="AF608" s="182">
        <v>453</v>
      </c>
      <c r="AG608" s="5" t="b">
        <f t="shared" si="103"/>
        <v>0</v>
      </c>
      <c r="AH608" s="5">
        <v>25</v>
      </c>
      <c r="AI608" s="5">
        <f>IF(AG746&lt;=30,1,IF(AG746&lt;=60,2,IF(AG746&lt;=100,3,"bd")))</f>
        <v>1</v>
      </c>
      <c r="AJ608" s="5" t="b">
        <f>AND(A608&gt;=zakresy_produkcyjne!B$2,A608&lt;=zakresy_produkcyjne!B$3)</f>
        <v>1</v>
      </c>
      <c r="AK608" s="5" t="b">
        <f>AND(B608&gt;=zakresy_produkcyjne!C$2,B608&lt;=zakresy_produkcyjne!C$3)</f>
        <v>1</v>
      </c>
      <c r="AL608" s="5" t="b">
        <f>AND(D608&gt;=zakresy_produkcyjne!D$2,D608&lt;=zakresy_produkcyjne!D$3)</f>
        <v>1</v>
      </c>
      <c r="AM608" s="5" t="b">
        <f>AND(E608&gt;=zakresy_produkcyjne!E$2,E608&lt;=zakresy_produkcyjne!E$3)</f>
        <v>1</v>
      </c>
      <c r="AN608" s="5" t="b">
        <f>AND(F608&gt;=zakresy_produkcyjne!F$2,F608&lt;=zakresy_produkcyjne!F$3)</f>
        <v>0</v>
      </c>
      <c r="AO608" s="5" t="b">
        <f>AND(G608&gt;=zakresy_produkcyjne!G$2,G608&lt;=zakresy_produkcyjne!G$3)</f>
        <v>1</v>
      </c>
      <c r="AP608" s="5" t="b">
        <f>AND(H608&gt;=zakresy_produkcyjne!H$2,H608&lt;=zakresy_produkcyjne!H$3)</f>
        <v>1</v>
      </c>
      <c r="AQ608" s="5" t="b">
        <f>AND(P608&gt;=zakresy_produkcyjne!I$2,P608&lt;=zakresy_produkcyjne!I$3)</f>
        <v>1</v>
      </c>
      <c r="AR608" s="5" t="b">
        <f>AND(Q608&gt;=zakresy_produkcyjne!J$2,Q608&lt;=zakresy_produkcyjne!J$3)</f>
        <v>1</v>
      </c>
      <c r="AS608" s="5" t="b">
        <f>AND(R608&gt;=zakresy_produkcyjne!K$2,R608&lt;=zakresy_produkcyjne!K$3)</f>
        <v>1</v>
      </c>
      <c r="AT608" s="5" t="b">
        <f>AND(S608&gt;=zakresy_produkcyjne!L$2,S608&lt;=zakresy_produkcyjne!L$3)</f>
        <v>1</v>
      </c>
      <c r="AU608" s="5" t="b">
        <f t="shared" si="104"/>
        <v>0</v>
      </c>
      <c r="AV608" s="5" t="b">
        <f t="shared" si="105"/>
        <v>1</v>
      </c>
      <c r="AW608" s="5" t="b">
        <f t="shared" si="106"/>
        <v>0</v>
      </c>
      <c r="AX608" s="5">
        <f>AJ608*zakresy_produkcyjne!B$4+AK608*zakresy_produkcyjne!C$4+AL608*zakresy_produkcyjne!D$4+AM608*zakresy_produkcyjne!E$4+AN608*zakresy_produkcyjne!F$4+AO608*zakresy_produkcyjne!G$4+AP608*zakresy_produkcyjne!H$4+AQ608*zakresy_produkcyjne!I$4+AR608*zakresy_produkcyjne!J$4+AS608*zakresy_produkcyjne!K$4+AT608*zakresy_produkcyjne!L$4</f>
        <v>59</v>
      </c>
      <c r="BE608" s="5">
        <v>185</v>
      </c>
    </row>
    <row r="609" spans="1:57" ht="13.9" customHeight="1" x14ac:dyDescent="0.2">
      <c r="A609" s="182">
        <v>3.45</v>
      </c>
      <c r="B609" s="182">
        <v>2.41</v>
      </c>
      <c r="C609" s="182">
        <f t="shared" si="107"/>
        <v>4.2583333333333337</v>
      </c>
      <c r="D609" s="182">
        <v>0.26</v>
      </c>
      <c r="E609" s="182">
        <v>4.9000000000000002E-2</v>
      </c>
      <c r="F609" s="182">
        <v>1.01</v>
      </c>
      <c r="G609" s="182">
        <v>1.02</v>
      </c>
      <c r="H609" s="182">
        <v>0.2</v>
      </c>
      <c r="I609" s="182">
        <v>1.2999999999999999E-2</v>
      </c>
      <c r="J609" s="182">
        <v>1.4999999999999999E-2</v>
      </c>
      <c r="K609" s="182">
        <v>0</v>
      </c>
      <c r="L609" s="182">
        <v>0</v>
      </c>
      <c r="M609" s="182">
        <v>0</v>
      </c>
      <c r="N609" s="182">
        <v>0</v>
      </c>
      <c r="O609" s="182">
        <v>0</v>
      </c>
      <c r="P609" s="182">
        <v>900</v>
      </c>
      <c r="Q609" s="182">
        <v>90</v>
      </c>
      <c r="R609" s="182">
        <v>260</v>
      </c>
      <c r="S609" s="182">
        <v>90</v>
      </c>
      <c r="T609" s="182"/>
      <c r="U609" s="182"/>
      <c r="V609" s="182"/>
      <c r="W609" s="182">
        <v>424.66666666666703</v>
      </c>
      <c r="X609" s="182"/>
      <c r="Y609" s="182"/>
      <c r="Z609" s="183">
        <v>66</v>
      </c>
      <c r="AA609" s="182"/>
      <c r="AB609" s="182"/>
      <c r="AC609" s="182"/>
      <c r="AD609" s="182"/>
      <c r="AE609" s="182"/>
      <c r="AF609" s="182">
        <v>450</v>
      </c>
      <c r="AG609" s="5" t="b">
        <f t="shared" si="103"/>
        <v>0</v>
      </c>
      <c r="AH609" s="5">
        <v>25</v>
      </c>
      <c r="AI609" s="5">
        <f>IF(AG747&lt;=30,1,IF(AG747&lt;=60,2,IF(AG747&lt;=100,3,"bd")))</f>
        <v>1</v>
      </c>
      <c r="AJ609" s="5" t="b">
        <f>AND(A609&gt;=zakresy_produkcyjne!B$2,A609&lt;=zakresy_produkcyjne!B$3)</f>
        <v>1</v>
      </c>
      <c r="AK609" s="5" t="b">
        <f>AND(B609&gt;=zakresy_produkcyjne!C$2,B609&lt;=zakresy_produkcyjne!C$3)</f>
        <v>1</v>
      </c>
      <c r="AL609" s="5" t="b">
        <f>AND(D609&gt;=zakresy_produkcyjne!D$2,D609&lt;=zakresy_produkcyjne!D$3)</f>
        <v>1</v>
      </c>
      <c r="AM609" s="5" t="b">
        <f>AND(E609&gt;=zakresy_produkcyjne!E$2,E609&lt;=zakresy_produkcyjne!E$3)</f>
        <v>1</v>
      </c>
      <c r="AN609" s="5" t="b">
        <f>AND(F609&gt;=zakresy_produkcyjne!F$2,F609&lt;=zakresy_produkcyjne!F$3)</f>
        <v>0</v>
      </c>
      <c r="AO609" s="5" t="b">
        <f>AND(G609&gt;=zakresy_produkcyjne!G$2,G609&lt;=zakresy_produkcyjne!G$3)</f>
        <v>1</v>
      </c>
      <c r="AP609" s="5" t="b">
        <f>AND(H609&gt;=zakresy_produkcyjne!H$2,H609&lt;=zakresy_produkcyjne!H$3)</f>
        <v>1</v>
      </c>
      <c r="AQ609" s="5" t="b">
        <f>AND(P609&gt;=zakresy_produkcyjne!I$2,P609&lt;=zakresy_produkcyjne!I$3)</f>
        <v>1</v>
      </c>
      <c r="AR609" s="5" t="b">
        <f>AND(Q609&gt;=zakresy_produkcyjne!J$2,Q609&lt;=zakresy_produkcyjne!J$3)</f>
        <v>1</v>
      </c>
      <c r="AS609" s="5" t="b">
        <f>AND(R609&gt;=zakresy_produkcyjne!K$2,R609&lt;=zakresy_produkcyjne!K$3)</f>
        <v>1</v>
      </c>
      <c r="AT609" s="5" t="b">
        <f>AND(S609&gt;=zakresy_produkcyjne!L$2,S609&lt;=zakresy_produkcyjne!L$3)</f>
        <v>1</v>
      </c>
      <c r="AU609" s="5" t="b">
        <f t="shared" si="104"/>
        <v>0</v>
      </c>
      <c r="AV609" s="5" t="b">
        <f t="shared" si="105"/>
        <v>1</v>
      </c>
      <c r="AW609" s="5" t="b">
        <f t="shared" si="106"/>
        <v>0</v>
      </c>
      <c r="AX609" s="5">
        <f>AJ609*zakresy_produkcyjne!B$4+AK609*zakresy_produkcyjne!C$4+AL609*zakresy_produkcyjne!D$4+AM609*zakresy_produkcyjne!E$4+AN609*zakresy_produkcyjne!F$4+AO609*zakresy_produkcyjne!G$4+AP609*zakresy_produkcyjne!H$4+AQ609*zakresy_produkcyjne!I$4+AR609*zakresy_produkcyjne!J$4+AS609*zakresy_produkcyjne!K$4+AT609*zakresy_produkcyjne!L$4</f>
        <v>59</v>
      </c>
      <c r="BE609" s="5">
        <v>185</v>
      </c>
    </row>
    <row r="610" spans="1:57" ht="13.9" customHeight="1" x14ac:dyDescent="0.2">
      <c r="A610" s="182">
        <v>3.45</v>
      </c>
      <c r="B610" s="182">
        <v>2.41</v>
      </c>
      <c r="C610" s="182">
        <f t="shared" si="107"/>
        <v>4.2583333333333337</v>
      </c>
      <c r="D610" s="182">
        <v>0.26</v>
      </c>
      <c r="E610" s="182">
        <v>4.9000000000000002E-2</v>
      </c>
      <c r="F610" s="182">
        <v>1.01</v>
      </c>
      <c r="G610" s="182">
        <v>1.02</v>
      </c>
      <c r="H610" s="182">
        <v>0.2</v>
      </c>
      <c r="I610" s="182">
        <v>1.2999999999999999E-2</v>
      </c>
      <c r="J610" s="182">
        <v>1.4999999999999999E-2</v>
      </c>
      <c r="K610" s="182">
        <v>0</v>
      </c>
      <c r="L610" s="182">
        <v>0</v>
      </c>
      <c r="M610" s="182">
        <v>0</v>
      </c>
      <c r="N610" s="182">
        <v>0</v>
      </c>
      <c r="O610" s="182">
        <v>0</v>
      </c>
      <c r="P610" s="182">
        <v>900</v>
      </c>
      <c r="Q610" s="182">
        <v>90</v>
      </c>
      <c r="R610" s="182">
        <v>260</v>
      </c>
      <c r="S610" s="182">
        <v>120</v>
      </c>
      <c r="T610" s="182"/>
      <c r="U610" s="182"/>
      <c r="V610" s="182"/>
      <c r="W610" s="182">
        <v>427.769230769231</v>
      </c>
      <c r="X610" s="182"/>
      <c r="Y610" s="182"/>
      <c r="Z610" s="183">
        <v>66</v>
      </c>
      <c r="AA610" s="182"/>
      <c r="AB610" s="182"/>
      <c r="AC610" s="182"/>
      <c r="AD610" s="182"/>
      <c r="AE610" s="182"/>
      <c r="AF610" s="182">
        <v>452.5</v>
      </c>
      <c r="AG610" s="5" t="b">
        <f t="shared" si="103"/>
        <v>0</v>
      </c>
      <c r="AH610" s="5">
        <v>25</v>
      </c>
      <c r="AI610" s="5">
        <f>IF(AG748&lt;=30,1,IF(AG748&lt;=60,2,IF(AG748&lt;=100,3,"bd")))</f>
        <v>1</v>
      </c>
      <c r="AJ610" s="5" t="b">
        <f>AND(A610&gt;=zakresy_produkcyjne!B$2,A610&lt;=zakresy_produkcyjne!B$3)</f>
        <v>1</v>
      </c>
      <c r="AK610" s="5" t="b">
        <f>AND(B610&gt;=zakresy_produkcyjne!C$2,B610&lt;=zakresy_produkcyjne!C$3)</f>
        <v>1</v>
      </c>
      <c r="AL610" s="5" t="b">
        <f>AND(D610&gt;=zakresy_produkcyjne!D$2,D610&lt;=zakresy_produkcyjne!D$3)</f>
        <v>1</v>
      </c>
      <c r="AM610" s="5" t="b">
        <f>AND(E610&gt;=zakresy_produkcyjne!E$2,E610&lt;=zakresy_produkcyjne!E$3)</f>
        <v>1</v>
      </c>
      <c r="AN610" s="5" t="b">
        <f>AND(F610&gt;=zakresy_produkcyjne!F$2,F610&lt;=zakresy_produkcyjne!F$3)</f>
        <v>0</v>
      </c>
      <c r="AO610" s="5" t="b">
        <f>AND(G610&gt;=zakresy_produkcyjne!G$2,G610&lt;=zakresy_produkcyjne!G$3)</f>
        <v>1</v>
      </c>
      <c r="AP610" s="5" t="b">
        <f>AND(H610&gt;=zakresy_produkcyjne!H$2,H610&lt;=zakresy_produkcyjne!H$3)</f>
        <v>1</v>
      </c>
      <c r="AQ610" s="5" t="b">
        <f>AND(P610&gt;=zakresy_produkcyjne!I$2,P610&lt;=zakresy_produkcyjne!I$3)</f>
        <v>1</v>
      </c>
      <c r="AR610" s="5" t="b">
        <f>AND(Q610&gt;=zakresy_produkcyjne!J$2,Q610&lt;=zakresy_produkcyjne!J$3)</f>
        <v>1</v>
      </c>
      <c r="AS610" s="5" t="b">
        <f>AND(R610&gt;=zakresy_produkcyjne!K$2,R610&lt;=zakresy_produkcyjne!K$3)</f>
        <v>1</v>
      </c>
      <c r="AT610" s="5" t="b">
        <f>AND(S610&gt;=zakresy_produkcyjne!L$2,S610&lt;=zakresy_produkcyjne!L$3)</f>
        <v>1</v>
      </c>
      <c r="AU610" s="5" t="b">
        <f t="shared" si="104"/>
        <v>0</v>
      </c>
      <c r="AV610" s="5" t="b">
        <f t="shared" si="105"/>
        <v>1</v>
      </c>
      <c r="AW610" s="5" t="b">
        <f t="shared" si="106"/>
        <v>0</v>
      </c>
      <c r="AX610" s="5">
        <f>AJ610*zakresy_produkcyjne!B$4+AK610*zakresy_produkcyjne!C$4+AL610*zakresy_produkcyjne!D$4+AM610*zakresy_produkcyjne!E$4+AN610*zakresy_produkcyjne!F$4+AO610*zakresy_produkcyjne!G$4+AP610*zakresy_produkcyjne!H$4+AQ610*zakresy_produkcyjne!I$4+AR610*zakresy_produkcyjne!J$4+AS610*zakresy_produkcyjne!K$4+AT610*zakresy_produkcyjne!L$4</f>
        <v>59</v>
      </c>
      <c r="BE610" s="5">
        <v>185</v>
      </c>
    </row>
    <row r="611" spans="1:57" ht="13.9" customHeight="1" x14ac:dyDescent="0.2">
      <c r="A611" s="182">
        <v>3.45</v>
      </c>
      <c r="B611" s="182">
        <v>2.41</v>
      </c>
      <c r="C611" s="182">
        <f t="shared" si="107"/>
        <v>4.2583333333333337</v>
      </c>
      <c r="D611" s="182">
        <v>0.26</v>
      </c>
      <c r="E611" s="182">
        <v>4.9000000000000002E-2</v>
      </c>
      <c r="F611" s="182">
        <v>1.01</v>
      </c>
      <c r="G611" s="182">
        <v>1.02</v>
      </c>
      <c r="H611" s="182">
        <v>0.2</v>
      </c>
      <c r="I611" s="182">
        <v>1.2999999999999999E-2</v>
      </c>
      <c r="J611" s="182">
        <v>1.4999999999999999E-2</v>
      </c>
      <c r="K611" s="182">
        <v>0</v>
      </c>
      <c r="L611" s="182">
        <v>0</v>
      </c>
      <c r="M611" s="182">
        <v>0</v>
      </c>
      <c r="N611" s="182">
        <v>0</v>
      </c>
      <c r="O611" s="182">
        <v>0</v>
      </c>
      <c r="P611" s="182">
        <v>900</v>
      </c>
      <c r="Q611" s="182">
        <v>90</v>
      </c>
      <c r="R611" s="182">
        <v>290</v>
      </c>
      <c r="S611" s="182">
        <v>30</v>
      </c>
      <c r="T611" s="182"/>
      <c r="U611" s="182"/>
      <c r="V611" s="182"/>
      <c r="W611" s="182">
        <v>412</v>
      </c>
      <c r="X611" s="182"/>
      <c r="Y611" s="182"/>
      <c r="Z611" s="183">
        <v>66</v>
      </c>
      <c r="AA611" s="182"/>
      <c r="AB611" s="182"/>
      <c r="AC611" s="182"/>
      <c r="AD611" s="182"/>
      <c r="AE611" s="182"/>
      <c r="AF611" s="182">
        <v>437</v>
      </c>
      <c r="AG611" s="5" t="b">
        <f t="shared" si="103"/>
        <v>0</v>
      </c>
      <c r="AH611" s="5">
        <v>25</v>
      </c>
      <c r="AI611" s="5">
        <f>IF(AG749&lt;=30,1,IF(AG749&lt;=60,2,IF(AG749&lt;=100,3,"bd")))</f>
        <v>1</v>
      </c>
      <c r="AJ611" s="5" t="b">
        <f>AND(A611&gt;=zakresy_produkcyjne!B$2,A611&lt;=zakresy_produkcyjne!B$3)</f>
        <v>1</v>
      </c>
      <c r="AK611" s="5" t="b">
        <f>AND(B611&gt;=zakresy_produkcyjne!C$2,B611&lt;=zakresy_produkcyjne!C$3)</f>
        <v>1</v>
      </c>
      <c r="AL611" s="5" t="b">
        <f>AND(D611&gt;=zakresy_produkcyjne!D$2,D611&lt;=zakresy_produkcyjne!D$3)</f>
        <v>1</v>
      </c>
      <c r="AM611" s="5" t="b">
        <f>AND(E611&gt;=zakresy_produkcyjne!E$2,E611&lt;=zakresy_produkcyjne!E$3)</f>
        <v>1</v>
      </c>
      <c r="AN611" s="5" t="b">
        <f>AND(F611&gt;=zakresy_produkcyjne!F$2,F611&lt;=zakresy_produkcyjne!F$3)</f>
        <v>0</v>
      </c>
      <c r="AO611" s="5" t="b">
        <f>AND(G611&gt;=zakresy_produkcyjne!G$2,G611&lt;=zakresy_produkcyjne!G$3)</f>
        <v>1</v>
      </c>
      <c r="AP611" s="5" t="b">
        <f>AND(H611&gt;=zakresy_produkcyjne!H$2,H611&lt;=zakresy_produkcyjne!H$3)</f>
        <v>1</v>
      </c>
      <c r="AQ611" s="5" t="b">
        <f>AND(P611&gt;=zakresy_produkcyjne!I$2,P611&lt;=zakresy_produkcyjne!I$3)</f>
        <v>1</v>
      </c>
      <c r="AR611" s="5" t="b">
        <f>AND(Q611&gt;=zakresy_produkcyjne!J$2,Q611&lt;=zakresy_produkcyjne!J$3)</f>
        <v>1</v>
      </c>
      <c r="AS611" s="5" t="b">
        <f>AND(R611&gt;=zakresy_produkcyjne!K$2,R611&lt;=zakresy_produkcyjne!K$3)</f>
        <v>1</v>
      </c>
      <c r="AT611" s="5" t="b">
        <f>AND(S611&gt;=zakresy_produkcyjne!L$2,S611&lt;=zakresy_produkcyjne!L$3)</f>
        <v>1</v>
      </c>
      <c r="AU611" s="5" t="b">
        <f t="shared" si="104"/>
        <v>0</v>
      </c>
      <c r="AV611" s="5" t="b">
        <f t="shared" si="105"/>
        <v>1</v>
      </c>
      <c r="AW611" s="5" t="b">
        <f t="shared" si="106"/>
        <v>0</v>
      </c>
      <c r="AX611" s="5">
        <f>AJ611*zakresy_produkcyjne!B$4+AK611*zakresy_produkcyjne!C$4+AL611*zakresy_produkcyjne!D$4+AM611*zakresy_produkcyjne!E$4+AN611*zakresy_produkcyjne!F$4+AO611*zakresy_produkcyjne!G$4+AP611*zakresy_produkcyjne!H$4+AQ611*zakresy_produkcyjne!I$4+AR611*zakresy_produkcyjne!J$4+AS611*zakresy_produkcyjne!K$4+AT611*zakresy_produkcyjne!L$4</f>
        <v>59</v>
      </c>
      <c r="BE611" s="5">
        <v>185</v>
      </c>
    </row>
    <row r="612" spans="1:57" ht="13.9" customHeight="1" x14ac:dyDescent="0.2">
      <c r="A612" s="182">
        <v>3.45</v>
      </c>
      <c r="B612" s="182">
        <v>2.41</v>
      </c>
      <c r="C612" s="182">
        <f t="shared" si="107"/>
        <v>4.2583333333333337</v>
      </c>
      <c r="D612" s="182">
        <v>0.26</v>
      </c>
      <c r="E612" s="182">
        <v>4.9000000000000002E-2</v>
      </c>
      <c r="F612" s="182">
        <v>1.01</v>
      </c>
      <c r="G612" s="182">
        <v>1.02</v>
      </c>
      <c r="H612" s="182">
        <v>0.2</v>
      </c>
      <c r="I612" s="182">
        <v>1.2999999999999999E-2</v>
      </c>
      <c r="J612" s="182">
        <v>1.4999999999999999E-2</v>
      </c>
      <c r="K612" s="182">
        <v>0</v>
      </c>
      <c r="L612" s="182">
        <v>0</v>
      </c>
      <c r="M612" s="182">
        <v>0</v>
      </c>
      <c r="N612" s="182">
        <v>0</v>
      </c>
      <c r="O612" s="182">
        <v>0</v>
      </c>
      <c r="P612" s="182">
        <v>900</v>
      </c>
      <c r="Q612" s="182">
        <v>90</v>
      </c>
      <c r="R612" s="182">
        <v>290</v>
      </c>
      <c r="S612" s="182">
        <v>60</v>
      </c>
      <c r="T612" s="182"/>
      <c r="U612" s="182"/>
      <c r="V612" s="182"/>
      <c r="W612" s="182">
        <v>395.90909090909099</v>
      </c>
      <c r="X612" s="182"/>
      <c r="Y612" s="182"/>
      <c r="Z612" s="183">
        <v>66</v>
      </c>
      <c r="AA612" s="182"/>
      <c r="AB612" s="182"/>
      <c r="AC612" s="182"/>
      <c r="AD612" s="182"/>
      <c r="AE612" s="182"/>
      <c r="AF612" s="182">
        <v>418</v>
      </c>
      <c r="AG612" s="5" t="b">
        <f t="shared" si="103"/>
        <v>0</v>
      </c>
      <c r="AH612" s="5">
        <v>25</v>
      </c>
      <c r="AI612" s="5">
        <f>IF(AG750&lt;=30,1,IF(AG750&lt;=60,2,IF(AG750&lt;=100,3,"bd")))</f>
        <v>1</v>
      </c>
      <c r="AJ612" s="5" t="b">
        <f>AND(A612&gt;=zakresy_produkcyjne!B$2,A612&lt;=zakresy_produkcyjne!B$3)</f>
        <v>1</v>
      </c>
      <c r="AK612" s="5" t="b">
        <f>AND(B612&gt;=zakresy_produkcyjne!C$2,B612&lt;=zakresy_produkcyjne!C$3)</f>
        <v>1</v>
      </c>
      <c r="AL612" s="5" t="b">
        <f>AND(D612&gt;=zakresy_produkcyjne!D$2,D612&lt;=zakresy_produkcyjne!D$3)</f>
        <v>1</v>
      </c>
      <c r="AM612" s="5" t="b">
        <f>AND(E612&gt;=zakresy_produkcyjne!E$2,E612&lt;=zakresy_produkcyjne!E$3)</f>
        <v>1</v>
      </c>
      <c r="AN612" s="5" t="b">
        <f>AND(F612&gt;=zakresy_produkcyjne!F$2,F612&lt;=zakresy_produkcyjne!F$3)</f>
        <v>0</v>
      </c>
      <c r="AO612" s="5" t="b">
        <f>AND(G612&gt;=zakresy_produkcyjne!G$2,G612&lt;=zakresy_produkcyjne!G$3)</f>
        <v>1</v>
      </c>
      <c r="AP612" s="5" t="b">
        <f>AND(H612&gt;=zakresy_produkcyjne!H$2,H612&lt;=zakresy_produkcyjne!H$3)</f>
        <v>1</v>
      </c>
      <c r="AQ612" s="5" t="b">
        <f>AND(P612&gt;=zakresy_produkcyjne!I$2,P612&lt;=zakresy_produkcyjne!I$3)</f>
        <v>1</v>
      </c>
      <c r="AR612" s="5" t="b">
        <f>AND(Q612&gt;=zakresy_produkcyjne!J$2,Q612&lt;=zakresy_produkcyjne!J$3)</f>
        <v>1</v>
      </c>
      <c r="AS612" s="5" t="b">
        <f>AND(R612&gt;=zakresy_produkcyjne!K$2,R612&lt;=zakresy_produkcyjne!K$3)</f>
        <v>1</v>
      </c>
      <c r="AT612" s="5" t="b">
        <f>AND(S612&gt;=zakresy_produkcyjne!L$2,S612&lt;=zakresy_produkcyjne!L$3)</f>
        <v>1</v>
      </c>
      <c r="AU612" s="5" t="b">
        <f t="shared" si="104"/>
        <v>0</v>
      </c>
      <c r="AV612" s="5" t="b">
        <f t="shared" si="105"/>
        <v>1</v>
      </c>
      <c r="AW612" s="5" t="b">
        <f t="shared" si="106"/>
        <v>0</v>
      </c>
      <c r="AX612" s="5">
        <f>AJ612*zakresy_produkcyjne!B$4+AK612*zakresy_produkcyjne!C$4+AL612*zakresy_produkcyjne!D$4+AM612*zakresy_produkcyjne!E$4+AN612*zakresy_produkcyjne!F$4+AO612*zakresy_produkcyjne!G$4+AP612*zakresy_produkcyjne!H$4+AQ612*zakresy_produkcyjne!I$4+AR612*zakresy_produkcyjne!J$4+AS612*zakresy_produkcyjne!K$4+AT612*zakresy_produkcyjne!L$4</f>
        <v>59</v>
      </c>
      <c r="BE612" s="5">
        <v>185</v>
      </c>
    </row>
    <row r="613" spans="1:57" ht="13.9" customHeight="1" x14ac:dyDescent="0.2">
      <c r="A613" s="182">
        <v>3.45</v>
      </c>
      <c r="B613" s="182">
        <v>2.41</v>
      </c>
      <c r="C613" s="182">
        <f t="shared" si="107"/>
        <v>4.2583333333333337</v>
      </c>
      <c r="D613" s="182">
        <v>0.26</v>
      </c>
      <c r="E613" s="182">
        <v>4.9000000000000002E-2</v>
      </c>
      <c r="F613" s="182">
        <v>1.01</v>
      </c>
      <c r="G613" s="182">
        <v>1.02</v>
      </c>
      <c r="H613" s="182">
        <v>0.2</v>
      </c>
      <c r="I613" s="182">
        <v>1.2999999999999999E-2</v>
      </c>
      <c r="J613" s="182">
        <v>1.4999999999999999E-2</v>
      </c>
      <c r="K613" s="182">
        <v>0</v>
      </c>
      <c r="L613" s="182">
        <v>0</v>
      </c>
      <c r="M613" s="182">
        <v>0</v>
      </c>
      <c r="N613" s="182">
        <v>0</v>
      </c>
      <c r="O613" s="182">
        <v>0</v>
      </c>
      <c r="P613" s="182">
        <v>900</v>
      </c>
      <c r="Q613" s="182">
        <v>90</v>
      </c>
      <c r="R613" s="182">
        <v>290</v>
      </c>
      <c r="S613" s="182">
        <v>90</v>
      </c>
      <c r="T613" s="182"/>
      <c r="U613" s="182"/>
      <c r="V613" s="182"/>
      <c r="W613" s="182">
        <v>391.81818181818198</v>
      </c>
      <c r="X613" s="182"/>
      <c r="Y613" s="182"/>
      <c r="Z613" s="183">
        <v>66</v>
      </c>
      <c r="AA613" s="182"/>
      <c r="AB613" s="182"/>
      <c r="AC613" s="182"/>
      <c r="AD613" s="182"/>
      <c r="AE613" s="182"/>
      <c r="AF613" s="182">
        <v>414</v>
      </c>
      <c r="AG613" s="5" t="b">
        <f t="shared" si="103"/>
        <v>0</v>
      </c>
      <c r="AH613" s="5">
        <v>25</v>
      </c>
      <c r="AI613" s="5">
        <f>IF(AG751&lt;=30,1,IF(AG751&lt;=60,2,IF(AG751&lt;=100,3,"bd")))</f>
        <v>1</v>
      </c>
      <c r="AJ613" s="5" t="b">
        <f>AND(A613&gt;=zakresy_produkcyjne!B$2,A613&lt;=zakresy_produkcyjne!B$3)</f>
        <v>1</v>
      </c>
      <c r="AK613" s="5" t="b">
        <f>AND(B613&gt;=zakresy_produkcyjne!C$2,B613&lt;=zakresy_produkcyjne!C$3)</f>
        <v>1</v>
      </c>
      <c r="AL613" s="5" t="b">
        <f>AND(D613&gt;=zakresy_produkcyjne!D$2,D613&lt;=zakresy_produkcyjne!D$3)</f>
        <v>1</v>
      </c>
      <c r="AM613" s="5" t="b">
        <f>AND(E613&gt;=zakresy_produkcyjne!E$2,E613&lt;=zakresy_produkcyjne!E$3)</f>
        <v>1</v>
      </c>
      <c r="AN613" s="5" t="b">
        <f>AND(F613&gt;=zakresy_produkcyjne!F$2,F613&lt;=zakresy_produkcyjne!F$3)</f>
        <v>0</v>
      </c>
      <c r="AO613" s="5" t="b">
        <f>AND(G613&gt;=zakresy_produkcyjne!G$2,G613&lt;=zakresy_produkcyjne!G$3)</f>
        <v>1</v>
      </c>
      <c r="AP613" s="5" t="b">
        <f>AND(H613&gt;=zakresy_produkcyjne!H$2,H613&lt;=zakresy_produkcyjne!H$3)</f>
        <v>1</v>
      </c>
      <c r="AQ613" s="5" t="b">
        <f>AND(P613&gt;=zakresy_produkcyjne!I$2,P613&lt;=zakresy_produkcyjne!I$3)</f>
        <v>1</v>
      </c>
      <c r="AR613" s="5" t="b">
        <f>AND(Q613&gt;=zakresy_produkcyjne!J$2,Q613&lt;=zakresy_produkcyjne!J$3)</f>
        <v>1</v>
      </c>
      <c r="AS613" s="5" t="b">
        <f>AND(R613&gt;=zakresy_produkcyjne!K$2,R613&lt;=zakresy_produkcyjne!K$3)</f>
        <v>1</v>
      </c>
      <c r="AT613" s="5" t="b">
        <f>AND(S613&gt;=zakresy_produkcyjne!L$2,S613&lt;=zakresy_produkcyjne!L$3)</f>
        <v>1</v>
      </c>
      <c r="AU613" s="5" t="b">
        <f t="shared" si="104"/>
        <v>0</v>
      </c>
      <c r="AV613" s="5" t="b">
        <f t="shared" si="105"/>
        <v>1</v>
      </c>
      <c r="AW613" s="5" t="b">
        <f t="shared" si="106"/>
        <v>0</v>
      </c>
      <c r="AX613" s="5">
        <f>AJ613*zakresy_produkcyjne!B$4+AK613*zakresy_produkcyjne!C$4+AL613*zakresy_produkcyjne!D$4+AM613*zakresy_produkcyjne!E$4+AN613*zakresy_produkcyjne!F$4+AO613*zakresy_produkcyjne!G$4+AP613*zakresy_produkcyjne!H$4+AQ613*zakresy_produkcyjne!I$4+AR613*zakresy_produkcyjne!J$4+AS613*zakresy_produkcyjne!K$4+AT613*zakresy_produkcyjne!L$4</f>
        <v>59</v>
      </c>
      <c r="BE613" s="5">
        <v>185</v>
      </c>
    </row>
    <row r="614" spans="1:57" ht="13.9" customHeight="1" x14ac:dyDescent="0.2">
      <c r="A614" s="182">
        <v>3.45</v>
      </c>
      <c r="B614" s="182">
        <v>2.41</v>
      </c>
      <c r="C614" s="182">
        <f t="shared" si="107"/>
        <v>4.2583333333333337</v>
      </c>
      <c r="D614" s="182">
        <v>0.26</v>
      </c>
      <c r="E614" s="182">
        <v>4.9000000000000002E-2</v>
      </c>
      <c r="F614" s="182">
        <v>1.01</v>
      </c>
      <c r="G614" s="182">
        <v>1.02</v>
      </c>
      <c r="H614" s="182">
        <v>0.2</v>
      </c>
      <c r="I614" s="182">
        <v>1.2999999999999999E-2</v>
      </c>
      <c r="J614" s="182">
        <v>1.4999999999999999E-2</v>
      </c>
      <c r="K614" s="182">
        <v>0</v>
      </c>
      <c r="L614" s="182">
        <v>0</v>
      </c>
      <c r="M614" s="182">
        <v>0</v>
      </c>
      <c r="N614" s="182">
        <v>0</v>
      </c>
      <c r="O614" s="182">
        <v>0</v>
      </c>
      <c r="P614" s="182">
        <v>900</v>
      </c>
      <c r="Q614" s="182">
        <v>90</v>
      </c>
      <c r="R614" s="182">
        <v>290</v>
      </c>
      <c r="S614" s="182">
        <v>120</v>
      </c>
      <c r="T614" s="182"/>
      <c r="U614" s="182"/>
      <c r="V614" s="182"/>
      <c r="W614" s="182">
        <v>394.09090909090901</v>
      </c>
      <c r="X614" s="182"/>
      <c r="Y614" s="182"/>
      <c r="Z614" s="183">
        <v>66</v>
      </c>
      <c r="AA614" s="182"/>
      <c r="AB614" s="182"/>
      <c r="AC614" s="182"/>
      <c r="AD614" s="182"/>
      <c r="AE614" s="182"/>
      <c r="AF614" s="182">
        <v>416.5</v>
      </c>
      <c r="AG614" s="5" t="b">
        <f t="shared" si="103"/>
        <v>0</v>
      </c>
      <c r="AH614" s="5">
        <v>25</v>
      </c>
      <c r="AI614" s="5">
        <f>IF(AG752&lt;=30,1,IF(AG752&lt;=60,2,IF(AG752&lt;=100,3,"bd")))</f>
        <v>1</v>
      </c>
      <c r="AJ614" s="5" t="b">
        <f>AND(A614&gt;=zakresy_produkcyjne!B$2,A614&lt;=zakresy_produkcyjne!B$3)</f>
        <v>1</v>
      </c>
      <c r="AK614" s="5" t="b">
        <f>AND(B614&gt;=zakresy_produkcyjne!C$2,B614&lt;=zakresy_produkcyjne!C$3)</f>
        <v>1</v>
      </c>
      <c r="AL614" s="5" t="b">
        <f>AND(D614&gt;=zakresy_produkcyjne!D$2,D614&lt;=zakresy_produkcyjne!D$3)</f>
        <v>1</v>
      </c>
      <c r="AM614" s="5" t="b">
        <f>AND(E614&gt;=zakresy_produkcyjne!E$2,E614&lt;=zakresy_produkcyjne!E$3)</f>
        <v>1</v>
      </c>
      <c r="AN614" s="5" t="b">
        <f>AND(F614&gt;=zakresy_produkcyjne!F$2,F614&lt;=zakresy_produkcyjne!F$3)</f>
        <v>0</v>
      </c>
      <c r="AO614" s="5" t="b">
        <f>AND(G614&gt;=zakresy_produkcyjne!G$2,G614&lt;=zakresy_produkcyjne!G$3)</f>
        <v>1</v>
      </c>
      <c r="AP614" s="5" t="b">
        <f>AND(H614&gt;=zakresy_produkcyjne!H$2,H614&lt;=zakresy_produkcyjne!H$3)</f>
        <v>1</v>
      </c>
      <c r="AQ614" s="5" t="b">
        <f>AND(P614&gt;=zakresy_produkcyjne!I$2,P614&lt;=zakresy_produkcyjne!I$3)</f>
        <v>1</v>
      </c>
      <c r="AR614" s="5" t="b">
        <f>AND(Q614&gt;=zakresy_produkcyjne!J$2,Q614&lt;=zakresy_produkcyjne!J$3)</f>
        <v>1</v>
      </c>
      <c r="AS614" s="5" t="b">
        <f>AND(R614&gt;=zakresy_produkcyjne!K$2,R614&lt;=zakresy_produkcyjne!K$3)</f>
        <v>1</v>
      </c>
      <c r="AT614" s="5" t="b">
        <f>AND(S614&gt;=zakresy_produkcyjne!L$2,S614&lt;=zakresy_produkcyjne!L$3)</f>
        <v>1</v>
      </c>
      <c r="AU614" s="5" t="b">
        <f t="shared" si="104"/>
        <v>0</v>
      </c>
      <c r="AV614" s="5" t="b">
        <f t="shared" si="105"/>
        <v>1</v>
      </c>
      <c r="AW614" s="5" t="b">
        <f t="shared" si="106"/>
        <v>0</v>
      </c>
      <c r="AX614" s="5">
        <f>AJ614*zakresy_produkcyjne!B$4+AK614*zakresy_produkcyjne!C$4+AL614*zakresy_produkcyjne!D$4+AM614*zakresy_produkcyjne!E$4+AN614*zakresy_produkcyjne!F$4+AO614*zakresy_produkcyjne!G$4+AP614*zakresy_produkcyjne!H$4+AQ614*zakresy_produkcyjne!I$4+AR614*zakresy_produkcyjne!J$4+AS614*zakresy_produkcyjne!K$4+AT614*zakresy_produkcyjne!L$4</f>
        <v>59</v>
      </c>
      <c r="BE614" s="5">
        <v>185</v>
      </c>
    </row>
    <row r="615" spans="1:57" ht="13.9" customHeight="1" x14ac:dyDescent="0.2">
      <c r="A615" s="182">
        <v>3.45</v>
      </c>
      <c r="B615" s="182">
        <v>2.41</v>
      </c>
      <c r="C615" s="182">
        <f t="shared" si="107"/>
        <v>4.2583333333333337</v>
      </c>
      <c r="D615" s="182">
        <v>0.26</v>
      </c>
      <c r="E615" s="182">
        <v>4.9000000000000002E-2</v>
      </c>
      <c r="F615" s="182">
        <v>1.01</v>
      </c>
      <c r="G615" s="182">
        <v>1.02</v>
      </c>
      <c r="H615" s="182">
        <v>0.2</v>
      </c>
      <c r="I615" s="182">
        <v>1.2999999999999999E-2</v>
      </c>
      <c r="J615" s="182">
        <v>1.4999999999999999E-2</v>
      </c>
      <c r="K615" s="182">
        <v>0</v>
      </c>
      <c r="L615" s="182">
        <v>0</v>
      </c>
      <c r="M615" s="182">
        <v>0</v>
      </c>
      <c r="N615" s="182">
        <v>0</v>
      </c>
      <c r="O615" s="182">
        <v>0</v>
      </c>
      <c r="P615" s="182">
        <v>900</v>
      </c>
      <c r="Q615" s="182">
        <v>90</v>
      </c>
      <c r="R615" s="182">
        <v>320</v>
      </c>
      <c r="S615" s="182">
        <v>30</v>
      </c>
      <c r="T615" s="182"/>
      <c r="U615" s="182"/>
      <c r="V615" s="182"/>
      <c r="W615" s="182">
        <v>372.5</v>
      </c>
      <c r="X615" s="182"/>
      <c r="Y615" s="182"/>
      <c r="Z615" s="183">
        <v>66</v>
      </c>
      <c r="AA615" s="182"/>
      <c r="AB615" s="182"/>
      <c r="AC615" s="182"/>
      <c r="AD615" s="182"/>
      <c r="AE615" s="182"/>
      <c r="AF615" s="182">
        <v>393.5</v>
      </c>
      <c r="AG615" s="5" t="b">
        <f t="shared" si="103"/>
        <v>0</v>
      </c>
      <c r="AH615" s="5">
        <v>25</v>
      </c>
      <c r="AI615" s="5">
        <f>IF(AG753&lt;=30,1,IF(AG753&lt;=60,2,IF(AG753&lt;=100,3,"bd")))</f>
        <v>1</v>
      </c>
      <c r="AJ615" s="5" t="b">
        <f>AND(A615&gt;=zakresy_produkcyjne!B$2,A615&lt;=zakresy_produkcyjne!B$3)</f>
        <v>1</v>
      </c>
      <c r="AK615" s="5" t="b">
        <f>AND(B615&gt;=zakresy_produkcyjne!C$2,B615&lt;=zakresy_produkcyjne!C$3)</f>
        <v>1</v>
      </c>
      <c r="AL615" s="5" t="b">
        <f>AND(D615&gt;=zakresy_produkcyjne!D$2,D615&lt;=zakresy_produkcyjne!D$3)</f>
        <v>1</v>
      </c>
      <c r="AM615" s="5" t="b">
        <f>AND(E615&gt;=zakresy_produkcyjne!E$2,E615&lt;=zakresy_produkcyjne!E$3)</f>
        <v>1</v>
      </c>
      <c r="AN615" s="5" t="b">
        <f>AND(F615&gt;=zakresy_produkcyjne!F$2,F615&lt;=zakresy_produkcyjne!F$3)</f>
        <v>0</v>
      </c>
      <c r="AO615" s="5" t="b">
        <f>AND(G615&gt;=zakresy_produkcyjne!G$2,G615&lt;=zakresy_produkcyjne!G$3)</f>
        <v>1</v>
      </c>
      <c r="AP615" s="5" t="b">
        <f>AND(H615&gt;=zakresy_produkcyjne!H$2,H615&lt;=zakresy_produkcyjne!H$3)</f>
        <v>1</v>
      </c>
      <c r="AQ615" s="5" t="b">
        <f>AND(P615&gt;=zakresy_produkcyjne!I$2,P615&lt;=zakresy_produkcyjne!I$3)</f>
        <v>1</v>
      </c>
      <c r="AR615" s="5" t="b">
        <f>AND(Q615&gt;=zakresy_produkcyjne!J$2,Q615&lt;=zakresy_produkcyjne!J$3)</f>
        <v>1</v>
      </c>
      <c r="AS615" s="5" t="b">
        <f>AND(R615&gt;=zakresy_produkcyjne!K$2,R615&lt;=zakresy_produkcyjne!K$3)</f>
        <v>1</v>
      </c>
      <c r="AT615" s="5" t="b">
        <f>AND(S615&gt;=zakresy_produkcyjne!L$2,S615&lt;=zakresy_produkcyjne!L$3)</f>
        <v>1</v>
      </c>
      <c r="AU615" s="5" t="b">
        <f t="shared" si="104"/>
        <v>0</v>
      </c>
      <c r="AV615" s="5" t="b">
        <f t="shared" si="105"/>
        <v>1</v>
      </c>
      <c r="AW615" s="5" t="b">
        <f t="shared" si="106"/>
        <v>0</v>
      </c>
      <c r="AX615" s="5">
        <f>AJ615*zakresy_produkcyjne!B$4+AK615*zakresy_produkcyjne!C$4+AL615*zakresy_produkcyjne!D$4+AM615*zakresy_produkcyjne!E$4+AN615*zakresy_produkcyjne!F$4+AO615*zakresy_produkcyjne!G$4+AP615*zakresy_produkcyjne!H$4+AQ615*zakresy_produkcyjne!I$4+AR615*zakresy_produkcyjne!J$4+AS615*zakresy_produkcyjne!K$4+AT615*zakresy_produkcyjne!L$4</f>
        <v>59</v>
      </c>
      <c r="BE615" s="5">
        <v>185</v>
      </c>
    </row>
    <row r="616" spans="1:57" ht="13.9" customHeight="1" x14ac:dyDescent="0.2">
      <c r="A616" s="182">
        <v>3.45</v>
      </c>
      <c r="B616" s="182">
        <v>2.41</v>
      </c>
      <c r="C616" s="182">
        <f t="shared" si="107"/>
        <v>4.2583333333333337</v>
      </c>
      <c r="D616" s="182">
        <v>0.26</v>
      </c>
      <c r="E616" s="182">
        <v>4.9000000000000002E-2</v>
      </c>
      <c r="F616" s="182">
        <v>1.01</v>
      </c>
      <c r="G616" s="182">
        <v>1.02</v>
      </c>
      <c r="H616" s="182">
        <v>0.2</v>
      </c>
      <c r="I616" s="182">
        <v>1.2999999999999999E-2</v>
      </c>
      <c r="J616" s="182">
        <v>1.4999999999999999E-2</v>
      </c>
      <c r="K616" s="182">
        <v>0</v>
      </c>
      <c r="L616" s="182">
        <v>0</v>
      </c>
      <c r="M616" s="182">
        <v>0</v>
      </c>
      <c r="N616" s="182">
        <v>0</v>
      </c>
      <c r="O616" s="182">
        <v>0</v>
      </c>
      <c r="P616" s="182">
        <v>900</v>
      </c>
      <c r="Q616" s="182">
        <v>90</v>
      </c>
      <c r="R616" s="182">
        <v>320</v>
      </c>
      <c r="S616" s="182">
        <v>60</v>
      </c>
      <c r="T616" s="182"/>
      <c r="U616" s="182"/>
      <c r="V616" s="182"/>
      <c r="W616" s="182">
        <v>357.05</v>
      </c>
      <c r="X616" s="182"/>
      <c r="Y616" s="182"/>
      <c r="Z616" s="183">
        <v>66</v>
      </c>
      <c r="AA616" s="182"/>
      <c r="AB616" s="182"/>
      <c r="AC616" s="182"/>
      <c r="AD616" s="182"/>
      <c r="AE616" s="182"/>
      <c r="AF616" s="182">
        <v>376.5</v>
      </c>
      <c r="AG616" s="5" t="b">
        <f t="shared" si="103"/>
        <v>0</v>
      </c>
      <c r="AH616" s="5">
        <v>25</v>
      </c>
      <c r="AI616" s="5">
        <f>IF(AG754&lt;=30,1,IF(AG754&lt;=60,2,IF(AG754&lt;=100,3,"bd")))</f>
        <v>1</v>
      </c>
      <c r="AJ616" s="5" t="b">
        <f>AND(A616&gt;=zakresy_produkcyjne!B$2,A616&lt;=zakresy_produkcyjne!B$3)</f>
        <v>1</v>
      </c>
      <c r="AK616" s="5" t="b">
        <f>AND(B616&gt;=zakresy_produkcyjne!C$2,B616&lt;=zakresy_produkcyjne!C$3)</f>
        <v>1</v>
      </c>
      <c r="AL616" s="5" t="b">
        <f>AND(D616&gt;=zakresy_produkcyjne!D$2,D616&lt;=zakresy_produkcyjne!D$3)</f>
        <v>1</v>
      </c>
      <c r="AM616" s="5" t="b">
        <f>AND(E616&gt;=zakresy_produkcyjne!E$2,E616&lt;=zakresy_produkcyjne!E$3)</f>
        <v>1</v>
      </c>
      <c r="AN616" s="5" t="b">
        <f>AND(F616&gt;=zakresy_produkcyjne!F$2,F616&lt;=zakresy_produkcyjne!F$3)</f>
        <v>0</v>
      </c>
      <c r="AO616" s="5" t="b">
        <f>AND(G616&gt;=zakresy_produkcyjne!G$2,G616&lt;=zakresy_produkcyjne!G$3)</f>
        <v>1</v>
      </c>
      <c r="AP616" s="5" t="b">
        <f>AND(H616&gt;=zakresy_produkcyjne!H$2,H616&lt;=zakresy_produkcyjne!H$3)</f>
        <v>1</v>
      </c>
      <c r="AQ616" s="5" t="b">
        <f>AND(P616&gt;=zakresy_produkcyjne!I$2,P616&lt;=zakresy_produkcyjne!I$3)</f>
        <v>1</v>
      </c>
      <c r="AR616" s="5" t="b">
        <f>AND(Q616&gt;=zakresy_produkcyjne!J$2,Q616&lt;=zakresy_produkcyjne!J$3)</f>
        <v>1</v>
      </c>
      <c r="AS616" s="5" t="b">
        <f>AND(R616&gt;=zakresy_produkcyjne!K$2,R616&lt;=zakresy_produkcyjne!K$3)</f>
        <v>1</v>
      </c>
      <c r="AT616" s="5" t="b">
        <f>AND(S616&gt;=zakresy_produkcyjne!L$2,S616&lt;=zakresy_produkcyjne!L$3)</f>
        <v>1</v>
      </c>
      <c r="AU616" s="5" t="b">
        <f t="shared" si="104"/>
        <v>0</v>
      </c>
      <c r="AV616" s="5" t="b">
        <f t="shared" si="105"/>
        <v>1</v>
      </c>
      <c r="AW616" s="5" t="b">
        <f t="shared" si="106"/>
        <v>0</v>
      </c>
      <c r="AX616" s="5">
        <f>AJ616*zakresy_produkcyjne!B$4+AK616*zakresy_produkcyjne!C$4+AL616*zakresy_produkcyjne!D$4+AM616*zakresy_produkcyjne!E$4+AN616*zakresy_produkcyjne!F$4+AO616*zakresy_produkcyjne!G$4+AP616*zakresy_produkcyjne!H$4+AQ616*zakresy_produkcyjne!I$4+AR616*zakresy_produkcyjne!J$4+AS616*zakresy_produkcyjne!K$4+AT616*zakresy_produkcyjne!L$4</f>
        <v>59</v>
      </c>
      <c r="BE616" s="5">
        <v>185</v>
      </c>
    </row>
    <row r="617" spans="1:57" ht="13.9" customHeight="1" x14ac:dyDescent="0.2">
      <c r="A617" s="182">
        <v>3.45</v>
      </c>
      <c r="B617" s="182">
        <v>2.41</v>
      </c>
      <c r="C617" s="182">
        <f t="shared" si="107"/>
        <v>4.2583333333333337</v>
      </c>
      <c r="D617" s="182">
        <v>0.26</v>
      </c>
      <c r="E617" s="182">
        <v>4.9000000000000002E-2</v>
      </c>
      <c r="F617" s="182">
        <v>1.01</v>
      </c>
      <c r="G617" s="182">
        <v>1.02</v>
      </c>
      <c r="H617" s="182">
        <v>0.2</v>
      </c>
      <c r="I617" s="182">
        <v>1.2999999999999999E-2</v>
      </c>
      <c r="J617" s="182">
        <v>1.4999999999999999E-2</v>
      </c>
      <c r="K617" s="182">
        <v>0</v>
      </c>
      <c r="L617" s="182">
        <v>0</v>
      </c>
      <c r="M617" s="182">
        <v>0</v>
      </c>
      <c r="N617" s="182">
        <v>0</v>
      </c>
      <c r="O617" s="182">
        <v>0</v>
      </c>
      <c r="P617" s="182">
        <v>900</v>
      </c>
      <c r="Q617" s="182">
        <v>90</v>
      </c>
      <c r="R617" s="182">
        <v>320</v>
      </c>
      <c r="S617" s="182">
        <v>90</v>
      </c>
      <c r="T617" s="182"/>
      <c r="U617" s="182"/>
      <c r="V617" s="182"/>
      <c r="W617" s="182">
        <v>353.45</v>
      </c>
      <c r="X617" s="182"/>
      <c r="Y617" s="182"/>
      <c r="Z617" s="183">
        <v>66</v>
      </c>
      <c r="AA617" s="182"/>
      <c r="AB617" s="182"/>
      <c r="AC617" s="182"/>
      <c r="AD617" s="182"/>
      <c r="AE617" s="182"/>
      <c r="AF617" s="182">
        <v>372.5</v>
      </c>
      <c r="AG617" s="5" t="b">
        <f t="shared" si="103"/>
        <v>0</v>
      </c>
      <c r="AH617" s="5">
        <v>25</v>
      </c>
      <c r="AI617" s="5">
        <f>IF(AG755&lt;=30,1,IF(AG755&lt;=60,2,IF(AG755&lt;=100,3,"bd")))</f>
        <v>1</v>
      </c>
      <c r="AJ617" s="5" t="b">
        <f>AND(A617&gt;=zakresy_produkcyjne!B$2,A617&lt;=zakresy_produkcyjne!B$3)</f>
        <v>1</v>
      </c>
      <c r="AK617" s="5" t="b">
        <f>AND(B617&gt;=zakresy_produkcyjne!C$2,B617&lt;=zakresy_produkcyjne!C$3)</f>
        <v>1</v>
      </c>
      <c r="AL617" s="5" t="b">
        <f>AND(D617&gt;=zakresy_produkcyjne!D$2,D617&lt;=zakresy_produkcyjne!D$3)</f>
        <v>1</v>
      </c>
      <c r="AM617" s="5" t="b">
        <f>AND(E617&gt;=zakresy_produkcyjne!E$2,E617&lt;=zakresy_produkcyjne!E$3)</f>
        <v>1</v>
      </c>
      <c r="AN617" s="5" t="b">
        <f>AND(F617&gt;=zakresy_produkcyjne!F$2,F617&lt;=zakresy_produkcyjne!F$3)</f>
        <v>0</v>
      </c>
      <c r="AO617" s="5" t="b">
        <f>AND(G617&gt;=zakresy_produkcyjne!G$2,G617&lt;=zakresy_produkcyjne!G$3)</f>
        <v>1</v>
      </c>
      <c r="AP617" s="5" t="b">
        <f>AND(H617&gt;=zakresy_produkcyjne!H$2,H617&lt;=zakresy_produkcyjne!H$3)</f>
        <v>1</v>
      </c>
      <c r="AQ617" s="5" t="b">
        <f>AND(P617&gt;=zakresy_produkcyjne!I$2,P617&lt;=zakresy_produkcyjne!I$3)</f>
        <v>1</v>
      </c>
      <c r="AR617" s="5" t="b">
        <f>AND(Q617&gt;=zakresy_produkcyjne!J$2,Q617&lt;=zakresy_produkcyjne!J$3)</f>
        <v>1</v>
      </c>
      <c r="AS617" s="5" t="b">
        <f>AND(R617&gt;=zakresy_produkcyjne!K$2,R617&lt;=zakresy_produkcyjne!K$3)</f>
        <v>1</v>
      </c>
      <c r="AT617" s="5" t="b">
        <f>AND(S617&gt;=zakresy_produkcyjne!L$2,S617&lt;=zakresy_produkcyjne!L$3)</f>
        <v>1</v>
      </c>
      <c r="AU617" s="5" t="b">
        <f t="shared" si="104"/>
        <v>0</v>
      </c>
      <c r="AV617" s="5" t="b">
        <f t="shared" si="105"/>
        <v>1</v>
      </c>
      <c r="AW617" s="5" t="b">
        <f t="shared" si="106"/>
        <v>0</v>
      </c>
      <c r="AX617" s="5">
        <f>AJ617*zakresy_produkcyjne!B$4+AK617*zakresy_produkcyjne!C$4+AL617*zakresy_produkcyjne!D$4+AM617*zakresy_produkcyjne!E$4+AN617*zakresy_produkcyjne!F$4+AO617*zakresy_produkcyjne!G$4+AP617*zakresy_produkcyjne!H$4+AQ617*zakresy_produkcyjne!I$4+AR617*zakresy_produkcyjne!J$4+AS617*zakresy_produkcyjne!K$4+AT617*zakresy_produkcyjne!L$4</f>
        <v>59</v>
      </c>
      <c r="BE617" s="5">
        <v>185</v>
      </c>
    </row>
    <row r="618" spans="1:57" ht="13.9" customHeight="1" x14ac:dyDescent="0.2">
      <c r="A618" s="182">
        <v>3.45</v>
      </c>
      <c r="B618" s="182">
        <v>2.41</v>
      </c>
      <c r="C618" s="182">
        <f t="shared" si="107"/>
        <v>4.2583333333333337</v>
      </c>
      <c r="D618" s="182">
        <v>0.26</v>
      </c>
      <c r="E618" s="182">
        <v>4.9000000000000002E-2</v>
      </c>
      <c r="F618" s="182">
        <v>1.01</v>
      </c>
      <c r="G618" s="182">
        <v>1.02</v>
      </c>
      <c r="H618" s="182">
        <v>0.2</v>
      </c>
      <c r="I618" s="182">
        <v>1.2999999999999999E-2</v>
      </c>
      <c r="J618" s="182">
        <v>1.4999999999999999E-2</v>
      </c>
      <c r="K618" s="182">
        <v>0</v>
      </c>
      <c r="L618" s="182">
        <v>0</v>
      </c>
      <c r="M618" s="182">
        <v>0</v>
      </c>
      <c r="N618" s="182">
        <v>0</v>
      </c>
      <c r="O618" s="182">
        <v>0</v>
      </c>
      <c r="P618" s="182">
        <v>900</v>
      </c>
      <c r="Q618" s="182">
        <v>90</v>
      </c>
      <c r="R618" s="182">
        <v>320</v>
      </c>
      <c r="S618" s="182">
        <v>120</v>
      </c>
      <c r="T618" s="182"/>
      <c r="U618" s="182"/>
      <c r="V618" s="182"/>
      <c r="W618" s="182">
        <v>356.6</v>
      </c>
      <c r="X618" s="182"/>
      <c r="Y618" s="182"/>
      <c r="Z618" s="183">
        <v>66</v>
      </c>
      <c r="AA618" s="182"/>
      <c r="AB618" s="182"/>
      <c r="AC618" s="182"/>
      <c r="AD618" s="182"/>
      <c r="AE618" s="182"/>
      <c r="AF618" s="182">
        <v>376</v>
      </c>
      <c r="AG618" s="5" t="b">
        <f t="shared" si="103"/>
        <v>0</v>
      </c>
      <c r="AH618" s="5">
        <v>25</v>
      </c>
      <c r="AI618" s="5">
        <f>IF(AG756&lt;=30,1,IF(AG756&lt;=60,2,IF(AG756&lt;=100,3,"bd")))</f>
        <v>1</v>
      </c>
      <c r="AJ618" s="5" t="b">
        <f>AND(A618&gt;=zakresy_produkcyjne!B$2,A618&lt;=zakresy_produkcyjne!B$3)</f>
        <v>1</v>
      </c>
      <c r="AK618" s="5" t="b">
        <f>AND(B618&gt;=zakresy_produkcyjne!C$2,B618&lt;=zakresy_produkcyjne!C$3)</f>
        <v>1</v>
      </c>
      <c r="AL618" s="5" t="b">
        <f>AND(D618&gt;=zakresy_produkcyjne!D$2,D618&lt;=zakresy_produkcyjne!D$3)</f>
        <v>1</v>
      </c>
      <c r="AM618" s="5" t="b">
        <f>AND(E618&gt;=zakresy_produkcyjne!E$2,E618&lt;=zakresy_produkcyjne!E$3)</f>
        <v>1</v>
      </c>
      <c r="AN618" s="5" t="b">
        <f>AND(F618&gt;=zakresy_produkcyjne!F$2,F618&lt;=zakresy_produkcyjne!F$3)</f>
        <v>0</v>
      </c>
      <c r="AO618" s="5" t="b">
        <f>AND(G618&gt;=zakresy_produkcyjne!G$2,G618&lt;=zakresy_produkcyjne!G$3)</f>
        <v>1</v>
      </c>
      <c r="AP618" s="5" t="b">
        <f>AND(H618&gt;=zakresy_produkcyjne!H$2,H618&lt;=zakresy_produkcyjne!H$3)</f>
        <v>1</v>
      </c>
      <c r="AQ618" s="5" t="b">
        <f>AND(P618&gt;=zakresy_produkcyjne!I$2,P618&lt;=zakresy_produkcyjne!I$3)</f>
        <v>1</v>
      </c>
      <c r="AR618" s="5" t="b">
        <f>AND(Q618&gt;=zakresy_produkcyjne!J$2,Q618&lt;=zakresy_produkcyjne!J$3)</f>
        <v>1</v>
      </c>
      <c r="AS618" s="5" t="b">
        <f>AND(R618&gt;=zakresy_produkcyjne!K$2,R618&lt;=zakresy_produkcyjne!K$3)</f>
        <v>1</v>
      </c>
      <c r="AT618" s="5" t="b">
        <f>AND(S618&gt;=zakresy_produkcyjne!L$2,S618&lt;=zakresy_produkcyjne!L$3)</f>
        <v>1</v>
      </c>
      <c r="AU618" s="5" t="b">
        <f t="shared" si="104"/>
        <v>0</v>
      </c>
      <c r="AV618" s="5" t="b">
        <f t="shared" si="105"/>
        <v>1</v>
      </c>
      <c r="AW618" s="5" t="b">
        <f t="shared" si="106"/>
        <v>0</v>
      </c>
      <c r="AX618" s="5">
        <f>AJ618*zakresy_produkcyjne!B$4+AK618*zakresy_produkcyjne!C$4+AL618*zakresy_produkcyjne!D$4+AM618*zakresy_produkcyjne!E$4+AN618*zakresy_produkcyjne!F$4+AO618*zakresy_produkcyjne!G$4+AP618*zakresy_produkcyjne!H$4+AQ618*zakresy_produkcyjne!I$4+AR618*zakresy_produkcyjne!J$4+AS618*zakresy_produkcyjne!K$4+AT618*zakresy_produkcyjne!L$4</f>
        <v>59</v>
      </c>
      <c r="BE618" s="5">
        <v>185</v>
      </c>
    </row>
    <row r="619" spans="1:57" ht="13.9" customHeight="1" x14ac:dyDescent="0.2">
      <c r="A619" s="182">
        <v>3.46</v>
      </c>
      <c r="B619" s="182">
        <v>2.42</v>
      </c>
      <c r="C619" s="182">
        <f t="shared" si="107"/>
        <v>4.2716666666666665</v>
      </c>
      <c r="D619" s="182">
        <v>0.26</v>
      </c>
      <c r="E619" s="182">
        <v>5.3999999999999999E-2</v>
      </c>
      <c r="F619" s="182">
        <v>1</v>
      </c>
      <c r="G619" s="182">
        <v>1.02</v>
      </c>
      <c r="H619" s="182">
        <v>0.25</v>
      </c>
      <c r="I619" s="182">
        <v>1.2999999999999999E-2</v>
      </c>
      <c r="J619" s="182">
        <v>1.4999999999999999E-2</v>
      </c>
      <c r="K619" s="182">
        <v>0</v>
      </c>
      <c r="L619" s="182">
        <v>0</v>
      </c>
      <c r="M619" s="182">
        <v>0</v>
      </c>
      <c r="N619" s="182">
        <v>0</v>
      </c>
      <c r="O619" s="182">
        <v>0</v>
      </c>
      <c r="P619" s="182">
        <v>900</v>
      </c>
      <c r="Q619" s="182">
        <v>90</v>
      </c>
      <c r="R619" s="182">
        <v>260</v>
      </c>
      <c r="S619" s="182">
        <v>30</v>
      </c>
      <c r="T619" s="182"/>
      <c r="U619" s="182"/>
      <c r="V619" s="182"/>
      <c r="W619" s="182">
        <v>418.25</v>
      </c>
      <c r="X619" s="182"/>
      <c r="Y619" s="182"/>
      <c r="Z619" s="183">
        <v>66</v>
      </c>
      <c r="AA619" s="182"/>
      <c r="AB619" s="182"/>
      <c r="AC619" s="182"/>
      <c r="AD619" s="182"/>
      <c r="AE619" s="182"/>
      <c r="AF619" s="182">
        <v>443</v>
      </c>
      <c r="AG619" s="5" t="b">
        <f t="shared" si="103"/>
        <v>0</v>
      </c>
      <c r="AH619" s="5">
        <v>25</v>
      </c>
      <c r="AI619" s="5">
        <f>IF(AG757&lt;=30,1,IF(AG757&lt;=60,2,IF(AG757&lt;=100,3,"bd")))</f>
        <v>1</v>
      </c>
      <c r="AJ619" s="5" t="b">
        <f>AND(A619&gt;=zakresy_produkcyjne!B$2,A619&lt;=zakresy_produkcyjne!B$3)</f>
        <v>1</v>
      </c>
      <c r="AK619" s="5" t="b">
        <f>AND(B619&gt;=zakresy_produkcyjne!C$2,B619&lt;=zakresy_produkcyjne!C$3)</f>
        <v>1</v>
      </c>
      <c r="AL619" s="5" t="b">
        <f>AND(D619&gt;=zakresy_produkcyjne!D$2,D619&lt;=zakresy_produkcyjne!D$3)</f>
        <v>1</v>
      </c>
      <c r="AM619" s="5" t="b">
        <f>AND(E619&gt;=zakresy_produkcyjne!E$2,E619&lt;=zakresy_produkcyjne!E$3)</f>
        <v>1</v>
      </c>
      <c r="AN619" s="5" t="b">
        <f>AND(F619&gt;=zakresy_produkcyjne!F$2,F619&lt;=zakresy_produkcyjne!F$3)</f>
        <v>0</v>
      </c>
      <c r="AO619" s="5" t="b">
        <f>AND(G619&gt;=zakresy_produkcyjne!G$2,G619&lt;=zakresy_produkcyjne!G$3)</f>
        <v>1</v>
      </c>
      <c r="AP619" s="5" t="b">
        <f>AND(H619&gt;=zakresy_produkcyjne!H$2,H619&lt;=zakresy_produkcyjne!H$3)</f>
        <v>1</v>
      </c>
      <c r="AQ619" s="5" t="b">
        <f>AND(P619&gt;=zakresy_produkcyjne!I$2,P619&lt;=zakresy_produkcyjne!I$3)</f>
        <v>1</v>
      </c>
      <c r="AR619" s="5" t="b">
        <f>AND(Q619&gt;=zakresy_produkcyjne!J$2,Q619&lt;=zakresy_produkcyjne!J$3)</f>
        <v>1</v>
      </c>
      <c r="AS619" s="5" t="b">
        <f>AND(R619&gt;=zakresy_produkcyjne!K$2,R619&lt;=zakresy_produkcyjne!K$3)</f>
        <v>1</v>
      </c>
      <c r="AT619" s="5" t="b">
        <f>AND(S619&gt;=zakresy_produkcyjne!L$2,S619&lt;=zakresy_produkcyjne!L$3)</f>
        <v>1</v>
      </c>
      <c r="AU619" s="5" t="b">
        <f t="shared" si="104"/>
        <v>0</v>
      </c>
      <c r="AV619" s="5" t="b">
        <f t="shared" si="105"/>
        <v>1</v>
      </c>
      <c r="AW619" s="5" t="b">
        <f t="shared" si="106"/>
        <v>0</v>
      </c>
      <c r="AX619" s="5">
        <f>AJ619*zakresy_produkcyjne!B$4+AK619*zakresy_produkcyjne!C$4+AL619*zakresy_produkcyjne!D$4+AM619*zakresy_produkcyjne!E$4+AN619*zakresy_produkcyjne!F$4+AO619*zakresy_produkcyjne!G$4+AP619*zakresy_produkcyjne!H$4+AQ619*zakresy_produkcyjne!I$4+AR619*zakresy_produkcyjne!J$4+AS619*zakresy_produkcyjne!K$4+AT619*zakresy_produkcyjne!L$4</f>
        <v>59</v>
      </c>
      <c r="BE619" s="5">
        <v>185</v>
      </c>
    </row>
    <row r="620" spans="1:57" ht="13.9" customHeight="1" x14ac:dyDescent="0.2">
      <c r="A620" s="182">
        <v>3.46</v>
      </c>
      <c r="B620" s="182">
        <v>2.42</v>
      </c>
      <c r="C620" s="182">
        <f t="shared" si="107"/>
        <v>4.2716666666666665</v>
      </c>
      <c r="D620" s="182">
        <v>0.26</v>
      </c>
      <c r="E620" s="182">
        <v>5.3999999999999999E-2</v>
      </c>
      <c r="F620" s="182">
        <v>1</v>
      </c>
      <c r="G620" s="182">
        <v>1.02</v>
      </c>
      <c r="H620" s="182">
        <v>0.25</v>
      </c>
      <c r="I620" s="182">
        <v>1.2999999999999999E-2</v>
      </c>
      <c r="J620" s="182">
        <v>1.4999999999999999E-2</v>
      </c>
      <c r="K620" s="182">
        <v>0</v>
      </c>
      <c r="L620" s="182">
        <v>0</v>
      </c>
      <c r="M620" s="182">
        <v>0</v>
      </c>
      <c r="N620" s="182">
        <v>0</v>
      </c>
      <c r="O620" s="182">
        <v>0</v>
      </c>
      <c r="P620" s="182">
        <v>900</v>
      </c>
      <c r="Q620" s="182">
        <v>90</v>
      </c>
      <c r="R620" s="182">
        <v>260</v>
      </c>
      <c r="S620" s="182">
        <v>60</v>
      </c>
      <c r="T620" s="182"/>
      <c r="U620" s="182"/>
      <c r="V620" s="182"/>
      <c r="W620" s="182">
        <v>403.68181818181802</v>
      </c>
      <c r="X620" s="182"/>
      <c r="Y620" s="182"/>
      <c r="Z620" s="183">
        <v>66</v>
      </c>
      <c r="AA620" s="182"/>
      <c r="AB620" s="182"/>
      <c r="AC620" s="182"/>
      <c r="AD620" s="182"/>
      <c r="AE620" s="182"/>
      <c r="AF620" s="182">
        <v>427.5</v>
      </c>
      <c r="AG620" s="5" t="b">
        <f t="shared" si="103"/>
        <v>0</v>
      </c>
      <c r="AH620" s="5">
        <v>25</v>
      </c>
      <c r="AI620" s="5">
        <f>IF(AG758&lt;=30,1,IF(AG758&lt;=60,2,IF(AG758&lt;=100,3,"bd")))</f>
        <v>1</v>
      </c>
      <c r="AJ620" s="5" t="b">
        <f>AND(A620&gt;=zakresy_produkcyjne!B$2,A620&lt;=zakresy_produkcyjne!B$3)</f>
        <v>1</v>
      </c>
      <c r="AK620" s="5" t="b">
        <f>AND(B620&gt;=zakresy_produkcyjne!C$2,B620&lt;=zakresy_produkcyjne!C$3)</f>
        <v>1</v>
      </c>
      <c r="AL620" s="5" t="b">
        <f>AND(D620&gt;=zakresy_produkcyjne!D$2,D620&lt;=zakresy_produkcyjne!D$3)</f>
        <v>1</v>
      </c>
      <c r="AM620" s="5" t="b">
        <f>AND(E620&gt;=zakresy_produkcyjne!E$2,E620&lt;=zakresy_produkcyjne!E$3)</f>
        <v>1</v>
      </c>
      <c r="AN620" s="5" t="b">
        <f>AND(F620&gt;=zakresy_produkcyjne!F$2,F620&lt;=zakresy_produkcyjne!F$3)</f>
        <v>0</v>
      </c>
      <c r="AO620" s="5" t="b">
        <f>AND(G620&gt;=zakresy_produkcyjne!G$2,G620&lt;=zakresy_produkcyjne!G$3)</f>
        <v>1</v>
      </c>
      <c r="AP620" s="5" t="b">
        <f>AND(H620&gt;=zakresy_produkcyjne!H$2,H620&lt;=zakresy_produkcyjne!H$3)</f>
        <v>1</v>
      </c>
      <c r="AQ620" s="5" t="b">
        <f>AND(P620&gt;=zakresy_produkcyjne!I$2,P620&lt;=zakresy_produkcyjne!I$3)</f>
        <v>1</v>
      </c>
      <c r="AR620" s="5" t="b">
        <f>AND(Q620&gt;=zakresy_produkcyjne!J$2,Q620&lt;=zakresy_produkcyjne!J$3)</f>
        <v>1</v>
      </c>
      <c r="AS620" s="5" t="b">
        <f>AND(R620&gt;=zakresy_produkcyjne!K$2,R620&lt;=zakresy_produkcyjne!K$3)</f>
        <v>1</v>
      </c>
      <c r="AT620" s="5" t="b">
        <f>AND(S620&gt;=zakresy_produkcyjne!L$2,S620&lt;=zakresy_produkcyjne!L$3)</f>
        <v>1</v>
      </c>
      <c r="AU620" s="5" t="b">
        <f t="shared" si="104"/>
        <v>0</v>
      </c>
      <c r="AV620" s="5" t="b">
        <f t="shared" si="105"/>
        <v>1</v>
      </c>
      <c r="AW620" s="5" t="b">
        <f t="shared" si="106"/>
        <v>0</v>
      </c>
      <c r="AX620" s="5">
        <f>AJ620*zakresy_produkcyjne!B$4+AK620*zakresy_produkcyjne!C$4+AL620*zakresy_produkcyjne!D$4+AM620*zakresy_produkcyjne!E$4+AN620*zakresy_produkcyjne!F$4+AO620*zakresy_produkcyjne!G$4+AP620*zakresy_produkcyjne!H$4+AQ620*zakresy_produkcyjne!I$4+AR620*zakresy_produkcyjne!J$4+AS620*zakresy_produkcyjne!K$4+AT620*zakresy_produkcyjne!L$4</f>
        <v>59</v>
      </c>
      <c r="BE620" s="5">
        <v>185</v>
      </c>
    </row>
    <row r="621" spans="1:57" ht="13.9" customHeight="1" x14ac:dyDescent="0.2">
      <c r="A621" s="182">
        <v>3.46</v>
      </c>
      <c r="B621" s="182">
        <v>2.42</v>
      </c>
      <c r="C621" s="182">
        <f t="shared" si="107"/>
        <v>4.2716666666666665</v>
      </c>
      <c r="D621" s="182">
        <v>0.26</v>
      </c>
      <c r="E621" s="182">
        <v>5.3999999999999999E-2</v>
      </c>
      <c r="F621" s="182">
        <v>1</v>
      </c>
      <c r="G621" s="182">
        <v>1.02</v>
      </c>
      <c r="H621" s="182">
        <v>0.25</v>
      </c>
      <c r="I621" s="182">
        <v>1.2999999999999999E-2</v>
      </c>
      <c r="J621" s="182">
        <v>1.4999999999999999E-2</v>
      </c>
      <c r="K621" s="182">
        <v>0</v>
      </c>
      <c r="L621" s="182">
        <v>0</v>
      </c>
      <c r="M621" s="182">
        <v>0</v>
      </c>
      <c r="N621" s="182">
        <v>0</v>
      </c>
      <c r="O621" s="182">
        <v>0</v>
      </c>
      <c r="P621" s="182">
        <v>900</v>
      </c>
      <c r="Q621" s="182">
        <v>90</v>
      </c>
      <c r="R621" s="182">
        <v>260</v>
      </c>
      <c r="S621" s="182">
        <v>90</v>
      </c>
      <c r="T621" s="182"/>
      <c r="U621" s="182"/>
      <c r="V621" s="182"/>
      <c r="W621" s="182">
        <v>399.59090909090901</v>
      </c>
      <c r="X621" s="182"/>
      <c r="Y621" s="182"/>
      <c r="Z621" s="183">
        <v>66</v>
      </c>
      <c r="AA621" s="182"/>
      <c r="AB621" s="182"/>
      <c r="AC621" s="182"/>
      <c r="AD621" s="182"/>
      <c r="AE621" s="182"/>
      <c r="AF621" s="182">
        <v>422.5</v>
      </c>
      <c r="AG621" s="5" t="b">
        <f t="shared" si="103"/>
        <v>0</v>
      </c>
      <c r="AH621" s="5">
        <v>25</v>
      </c>
      <c r="AI621" s="5">
        <f>IF(AG759&lt;=30,1,IF(AG759&lt;=60,2,IF(AG759&lt;=100,3,"bd")))</f>
        <v>1</v>
      </c>
      <c r="AJ621" s="5" t="b">
        <f>AND(A621&gt;=zakresy_produkcyjne!B$2,A621&lt;=zakresy_produkcyjne!B$3)</f>
        <v>1</v>
      </c>
      <c r="AK621" s="5" t="b">
        <f>AND(B621&gt;=zakresy_produkcyjne!C$2,B621&lt;=zakresy_produkcyjne!C$3)</f>
        <v>1</v>
      </c>
      <c r="AL621" s="5" t="b">
        <f>AND(D621&gt;=zakresy_produkcyjne!D$2,D621&lt;=zakresy_produkcyjne!D$3)</f>
        <v>1</v>
      </c>
      <c r="AM621" s="5" t="b">
        <f>AND(E621&gt;=zakresy_produkcyjne!E$2,E621&lt;=zakresy_produkcyjne!E$3)</f>
        <v>1</v>
      </c>
      <c r="AN621" s="5" t="b">
        <f>AND(F621&gt;=zakresy_produkcyjne!F$2,F621&lt;=zakresy_produkcyjne!F$3)</f>
        <v>0</v>
      </c>
      <c r="AO621" s="5" t="b">
        <f>AND(G621&gt;=zakresy_produkcyjne!G$2,G621&lt;=zakresy_produkcyjne!G$3)</f>
        <v>1</v>
      </c>
      <c r="AP621" s="5" t="b">
        <f>AND(H621&gt;=zakresy_produkcyjne!H$2,H621&lt;=zakresy_produkcyjne!H$3)</f>
        <v>1</v>
      </c>
      <c r="AQ621" s="5" t="b">
        <f>AND(P621&gt;=zakresy_produkcyjne!I$2,P621&lt;=zakresy_produkcyjne!I$3)</f>
        <v>1</v>
      </c>
      <c r="AR621" s="5" t="b">
        <f>AND(Q621&gt;=zakresy_produkcyjne!J$2,Q621&lt;=zakresy_produkcyjne!J$3)</f>
        <v>1</v>
      </c>
      <c r="AS621" s="5" t="b">
        <f>AND(R621&gt;=zakresy_produkcyjne!K$2,R621&lt;=zakresy_produkcyjne!K$3)</f>
        <v>1</v>
      </c>
      <c r="AT621" s="5" t="b">
        <f>AND(S621&gt;=zakresy_produkcyjne!L$2,S621&lt;=zakresy_produkcyjne!L$3)</f>
        <v>1</v>
      </c>
      <c r="AU621" s="5" t="b">
        <f t="shared" si="104"/>
        <v>0</v>
      </c>
      <c r="AV621" s="5" t="b">
        <f t="shared" si="105"/>
        <v>1</v>
      </c>
      <c r="AW621" s="5" t="b">
        <f t="shared" si="106"/>
        <v>0</v>
      </c>
      <c r="AX621" s="5">
        <f>AJ621*zakresy_produkcyjne!B$4+AK621*zakresy_produkcyjne!C$4+AL621*zakresy_produkcyjne!D$4+AM621*zakresy_produkcyjne!E$4+AN621*zakresy_produkcyjne!F$4+AO621*zakresy_produkcyjne!G$4+AP621*zakresy_produkcyjne!H$4+AQ621*zakresy_produkcyjne!I$4+AR621*zakresy_produkcyjne!J$4+AS621*zakresy_produkcyjne!K$4+AT621*zakresy_produkcyjne!L$4</f>
        <v>59</v>
      </c>
      <c r="BE621" s="5">
        <v>185</v>
      </c>
    </row>
    <row r="622" spans="1:57" ht="13.9" customHeight="1" x14ac:dyDescent="0.2">
      <c r="A622" s="182">
        <v>3.46</v>
      </c>
      <c r="B622" s="182">
        <v>2.42</v>
      </c>
      <c r="C622" s="182">
        <f t="shared" si="107"/>
        <v>4.2716666666666665</v>
      </c>
      <c r="D622" s="182">
        <v>0.26</v>
      </c>
      <c r="E622" s="182">
        <v>5.3999999999999999E-2</v>
      </c>
      <c r="F622" s="182">
        <v>1</v>
      </c>
      <c r="G622" s="182">
        <v>1.02</v>
      </c>
      <c r="H622" s="182">
        <v>0.25</v>
      </c>
      <c r="I622" s="182">
        <v>1.2999999999999999E-2</v>
      </c>
      <c r="J622" s="182">
        <v>1.4999999999999999E-2</v>
      </c>
      <c r="K622" s="182">
        <v>0</v>
      </c>
      <c r="L622" s="182">
        <v>0</v>
      </c>
      <c r="M622" s="182">
        <v>0</v>
      </c>
      <c r="N622" s="182">
        <v>0</v>
      </c>
      <c r="O622" s="182">
        <v>0</v>
      </c>
      <c r="P622" s="182">
        <v>900</v>
      </c>
      <c r="Q622" s="182">
        <v>90</v>
      </c>
      <c r="R622" s="182">
        <v>260</v>
      </c>
      <c r="S622" s="182">
        <v>120</v>
      </c>
      <c r="T622" s="182"/>
      <c r="U622" s="182"/>
      <c r="V622" s="182"/>
      <c r="W622" s="182">
        <v>403.27272727272702</v>
      </c>
      <c r="X622" s="182"/>
      <c r="Y622" s="182"/>
      <c r="Z622" s="183">
        <v>66</v>
      </c>
      <c r="AA622" s="182"/>
      <c r="AB622" s="182"/>
      <c r="AC622" s="182"/>
      <c r="AD622" s="182"/>
      <c r="AE622" s="182"/>
      <c r="AF622" s="182">
        <v>427</v>
      </c>
      <c r="AG622" s="5" t="b">
        <f t="shared" si="103"/>
        <v>0</v>
      </c>
      <c r="AH622" s="5">
        <v>25</v>
      </c>
      <c r="AI622" s="5">
        <f>IF(AG760&lt;=30,1,IF(AG760&lt;=60,2,IF(AG760&lt;=100,3,"bd")))</f>
        <v>1</v>
      </c>
      <c r="AJ622" s="5" t="b">
        <f>AND(A622&gt;=zakresy_produkcyjne!B$2,A622&lt;=zakresy_produkcyjne!B$3)</f>
        <v>1</v>
      </c>
      <c r="AK622" s="5" t="b">
        <f>AND(B622&gt;=zakresy_produkcyjne!C$2,B622&lt;=zakresy_produkcyjne!C$3)</f>
        <v>1</v>
      </c>
      <c r="AL622" s="5" t="b">
        <f>AND(D622&gt;=zakresy_produkcyjne!D$2,D622&lt;=zakresy_produkcyjne!D$3)</f>
        <v>1</v>
      </c>
      <c r="AM622" s="5" t="b">
        <f>AND(E622&gt;=zakresy_produkcyjne!E$2,E622&lt;=zakresy_produkcyjne!E$3)</f>
        <v>1</v>
      </c>
      <c r="AN622" s="5" t="b">
        <f>AND(F622&gt;=zakresy_produkcyjne!F$2,F622&lt;=zakresy_produkcyjne!F$3)</f>
        <v>0</v>
      </c>
      <c r="AO622" s="5" t="b">
        <f>AND(G622&gt;=zakresy_produkcyjne!G$2,G622&lt;=zakresy_produkcyjne!G$3)</f>
        <v>1</v>
      </c>
      <c r="AP622" s="5" t="b">
        <f>AND(H622&gt;=zakresy_produkcyjne!H$2,H622&lt;=zakresy_produkcyjne!H$3)</f>
        <v>1</v>
      </c>
      <c r="AQ622" s="5" t="b">
        <f>AND(P622&gt;=zakresy_produkcyjne!I$2,P622&lt;=zakresy_produkcyjne!I$3)</f>
        <v>1</v>
      </c>
      <c r="AR622" s="5" t="b">
        <f>AND(Q622&gt;=zakresy_produkcyjne!J$2,Q622&lt;=zakresy_produkcyjne!J$3)</f>
        <v>1</v>
      </c>
      <c r="AS622" s="5" t="b">
        <f>AND(R622&gt;=zakresy_produkcyjne!K$2,R622&lt;=zakresy_produkcyjne!K$3)</f>
        <v>1</v>
      </c>
      <c r="AT622" s="5" t="b">
        <f>AND(S622&gt;=zakresy_produkcyjne!L$2,S622&lt;=zakresy_produkcyjne!L$3)</f>
        <v>1</v>
      </c>
      <c r="AU622" s="5" t="b">
        <f t="shared" si="104"/>
        <v>0</v>
      </c>
      <c r="AV622" s="5" t="b">
        <f t="shared" si="105"/>
        <v>1</v>
      </c>
      <c r="AW622" s="5" t="b">
        <f t="shared" si="106"/>
        <v>0</v>
      </c>
      <c r="AX622" s="5">
        <f>AJ622*zakresy_produkcyjne!B$4+AK622*zakresy_produkcyjne!C$4+AL622*zakresy_produkcyjne!D$4+AM622*zakresy_produkcyjne!E$4+AN622*zakresy_produkcyjne!F$4+AO622*zakresy_produkcyjne!G$4+AP622*zakresy_produkcyjne!H$4+AQ622*zakresy_produkcyjne!I$4+AR622*zakresy_produkcyjne!J$4+AS622*zakresy_produkcyjne!K$4+AT622*zakresy_produkcyjne!L$4</f>
        <v>59</v>
      </c>
      <c r="BE622" s="5">
        <v>185</v>
      </c>
    </row>
    <row r="623" spans="1:57" ht="13.9" customHeight="1" x14ac:dyDescent="0.2">
      <c r="A623" s="182">
        <v>3.46</v>
      </c>
      <c r="B623" s="182">
        <v>2.42</v>
      </c>
      <c r="C623" s="182">
        <f t="shared" si="107"/>
        <v>4.2716666666666665</v>
      </c>
      <c r="D623" s="182">
        <v>0.26</v>
      </c>
      <c r="E623" s="182">
        <v>5.3999999999999999E-2</v>
      </c>
      <c r="F623" s="182">
        <v>1</v>
      </c>
      <c r="G623" s="182">
        <v>1.02</v>
      </c>
      <c r="H623" s="182">
        <v>0.25</v>
      </c>
      <c r="I623" s="182">
        <v>1.2999999999999999E-2</v>
      </c>
      <c r="J623" s="182">
        <v>1.4999999999999999E-2</v>
      </c>
      <c r="K623" s="182">
        <v>0</v>
      </c>
      <c r="L623" s="182">
        <v>0</v>
      </c>
      <c r="M623" s="182">
        <v>0</v>
      </c>
      <c r="N623" s="182">
        <v>0</v>
      </c>
      <c r="O623" s="182">
        <v>0</v>
      </c>
      <c r="P623" s="182">
        <v>900</v>
      </c>
      <c r="Q623" s="182">
        <v>90</v>
      </c>
      <c r="R623" s="182">
        <v>290</v>
      </c>
      <c r="S623" s="182">
        <v>30</v>
      </c>
      <c r="T623" s="182"/>
      <c r="U623" s="182"/>
      <c r="V623" s="182"/>
      <c r="W623" s="182">
        <v>385.90909090909099</v>
      </c>
      <c r="X623" s="182"/>
      <c r="Y623" s="182"/>
      <c r="Z623" s="183">
        <v>66</v>
      </c>
      <c r="AA623" s="182"/>
      <c r="AB623" s="182"/>
      <c r="AC623" s="182"/>
      <c r="AD623" s="182"/>
      <c r="AE623" s="182"/>
      <c r="AF623" s="182">
        <v>407.5</v>
      </c>
      <c r="AG623" s="5" t="b">
        <f t="shared" si="103"/>
        <v>0</v>
      </c>
      <c r="AH623" s="5">
        <v>25</v>
      </c>
      <c r="AI623" s="5">
        <f>IF(AG761&lt;=30,1,IF(AG761&lt;=60,2,IF(AG761&lt;=100,3,"bd")))</f>
        <v>1</v>
      </c>
      <c r="AJ623" s="5" t="b">
        <f>AND(A623&gt;=zakresy_produkcyjne!B$2,A623&lt;=zakresy_produkcyjne!B$3)</f>
        <v>1</v>
      </c>
      <c r="AK623" s="5" t="b">
        <f>AND(B623&gt;=zakresy_produkcyjne!C$2,B623&lt;=zakresy_produkcyjne!C$3)</f>
        <v>1</v>
      </c>
      <c r="AL623" s="5" t="b">
        <f>AND(D623&gt;=zakresy_produkcyjne!D$2,D623&lt;=zakresy_produkcyjne!D$3)</f>
        <v>1</v>
      </c>
      <c r="AM623" s="5" t="b">
        <f>AND(E623&gt;=zakresy_produkcyjne!E$2,E623&lt;=zakresy_produkcyjne!E$3)</f>
        <v>1</v>
      </c>
      <c r="AN623" s="5" t="b">
        <f>AND(F623&gt;=zakresy_produkcyjne!F$2,F623&lt;=zakresy_produkcyjne!F$3)</f>
        <v>0</v>
      </c>
      <c r="AO623" s="5" t="b">
        <f>AND(G623&gt;=zakresy_produkcyjne!G$2,G623&lt;=zakresy_produkcyjne!G$3)</f>
        <v>1</v>
      </c>
      <c r="AP623" s="5" t="b">
        <f>AND(H623&gt;=zakresy_produkcyjne!H$2,H623&lt;=zakresy_produkcyjne!H$3)</f>
        <v>1</v>
      </c>
      <c r="AQ623" s="5" t="b">
        <f>AND(P623&gt;=zakresy_produkcyjne!I$2,P623&lt;=zakresy_produkcyjne!I$3)</f>
        <v>1</v>
      </c>
      <c r="AR623" s="5" t="b">
        <f>AND(Q623&gt;=zakresy_produkcyjne!J$2,Q623&lt;=zakresy_produkcyjne!J$3)</f>
        <v>1</v>
      </c>
      <c r="AS623" s="5" t="b">
        <f>AND(R623&gt;=zakresy_produkcyjne!K$2,R623&lt;=zakresy_produkcyjne!K$3)</f>
        <v>1</v>
      </c>
      <c r="AT623" s="5" t="b">
        <f>AND(S623&gt;=zakresy_produkcyjne!L$2,S623&lt;=zakresy_produkcyjne!L$3)</f>
        <v>1</v>
      </c>
      <c r="AU623" s="5" t="b">
        <f t="shared" si="104"/>
        <v>0</v>
      </c>
      <c r="AV623" s="5" t="b">
        <f t="shared" si="105"/>
        <v>1</v>
      </c>
      <c r="AW623" s="5" t="b">
        <f t="shared" si="106"/>
        <v>0</v>
      </c>
      <c r="AX623" s="5">
        <f>AJ623*zakresy_produkcyjne!B$4+AK623*zakresy_produkcyjne!C$4+AL623*zakresy_produkcyjne!D$4+AM623*zakresy_produkcyjne!E$4+AN623*zakresy_produkcyjne!F$4+AO623*zakresy_produkcyjne!G$4+AP623*zakresy_produkcyjne!H$4+AQ623*zakresy_produkcyjne!I$4+AR623*zakresy_produkcyjne!J$4+AS623*zakresy_produkcyjne!K$4+AT623*zakresy_produkcyjne!L$4</f>
        <v>59</v>
      </c>
      <c r="BE623" s="5">
        <v>185</v>
      </c>
    </row>
    <row r="624" spans="1:57" ht="13.9" customHeight="1" x14ac:dyDescent="0.2">
      <c r="A624" s="182">
        <v>3.46</v>
      </c>
      <c r="B624" s="182">
        <v>2.42</v>
      </c>
      <c r="C624" s="182">
        <f t="shared" si="107"/>
        <v>4.2716666666666665</v>
      </c>
      <c r="D624" s="182">
        <v>0.26</v>
      </c>
      <c r="E624" s="182">
        <v>5.3999999999999999E-2</v>
      </c>
      <c r="F624" s="182">
        <v>1</v>
      </c>
      <c r="G624" s="182">
        <v>1.02</v>
      </c>
      <c r="H624" s="182">
        <v>0.25</v>
      </c>
      <c r="I624" s="182">
        <v>1.2999999999999999E-2</v>
      </c>
      <c r="J624" s="182">
        <v>1.4999999999999999E-2</v>
      </c>
      <c r="K624" s="182">
        <v>0</v>
      </c>
      <c r="L624" s="182">
        <v>0</v>
      </c>
      <c r="M624" s="182">
        <v>0</v>
      </c>
      <c r="N624" s="182">
        <v>0</v>
      </c>
      <c r="O624" s="182">
        <v>0</v>
      </c>
      <c r="P624" s="182">
        <v>900</v>
      </c>
      <c r="Q624" s="182">
        <v>90</v>
      </c>
      <c r="R624" s="182">
        <v>290</v>
      </c>
      <c r="S624" s="182">
        <v>60</v>
      </c>
      <c r="T624" s="182"/>
      <c r="U624" s="182"/>
      <c r="V624" s="182"/>
      <c r="W624" s="182">
        <v>462.16666666666703</v>
      </c>
      <c r="X624" s="182"/>
      <c r="Y624" s="182"/>
      <c r="Z624" s="183">
        <v>66</v>
      </c>
      <c r="AA624" s="182"/>
      <c r="AB624" s="182"/>
      <c r="AC624" s="182"/>
      <c r="AD624" s="182"/>
      <c r="AE624" s="182"/>
      <c r="AF624" s="182">
        <v>495.5</v>
      </c>
      <c r="AG624" s="5" t="b">
        <f t="shared" si="103"/>
        <v>0</v>
      </c>
      <c r="AH624" s="5">
        <v>25</v>
      </c>
      <c r="AI624" s="5">
        <f>IF(AG762&lt;=30,1,IF(AG762&lt;=60,2,IF(AG762&lt;=100,3,"bd")))</f>
        <v>1</v>
      </c>
      <c r="AJ624" s="5" t="b">
        <f>AND(A624&gt;=zakresy_produkcyjne!B$2,A624&lt;=zakresy_produkcyjne!B$3)</f>
        <v>1</v>
      </c>
      <c r="AK624" s="5" t="b">
        <f>AND(B624&gt;=zakresy_produkcyjne!C$2,B624&lt;=zakresy_produkcyjne!C$3)</f>
        <v>1</v>
      </c>
      <c r="AL624" s="5" t="b">
        <f>AND(D624&gt;=zakresy_produkcyjne!D$2,D624&lt;=zakresy_produkcyjne!D$3)</f>
        <v>1</v>
      </c>
      <c r="AM624" s="5" t="b">
        <f>AND(E624&gt;=zakresy_produkcyjne!E$2,E624&lt;=zakresy_produkcyjne!E$3)</f>
        <v>1</v>
      </c>
      <c r="AN624" s="5" t="b">
        <f>AND(F624&gt;=zakresy_produkcyjne!F$2,F624&lt;=zakresy_produkcyjne!F$3)</f>
        <v>0</v>
      </c>
      <c r="AO624" s="5" t="b">
        <f>AND(G624&gt;=zakresy_produkcyjne!G$2,G624&lt;=zakresy_produkcyjne!G$3)</f>
        <v>1</v>
      </c>
      <c r="AP624" s="5" t="b">
        <f>AND(H624&gt;=zakresy_produkcyjne!H$2,H624&lt;=zakresy_produkcyjne!H$3)</f>
        <v>1</v>
      </c>
      <c r="AQ624" s="5" t="b">
        <f>AND(P624&gt;=zakresy_produkcyjne!I$2,P624&lt;=zakresy_produkcyjne!I$3)</f>
        <v>1</v>
      </c>
      <c r="AR624" s="5" t="b">
        <f>AND(Q624&gt;=zakresy_produkcyjne!J$2,Q624&lt;=zakresy_produkcyjne!J$3)</f>
        <v>1</v>
      </c>
      <c r="AS624" s="5" t="b">
        <f>AND(R624&gt;=zakresy_produkcyjne!K$2,R624&lt;=zakresy_produkcyjne!K$3)</f>
        <v>1</v>
      </c>
      <c r="AT624" s="5" t="b">
        <f>AND(S624&gt;=zakresy_produkcyjne!L$2,S624&lt;=zakresy_produkcyjne!L$3)</f>
        <v>1</v>
      </c>
      <c r="AU624" s="5" t="b">
        <f t="shared" si="104"/>
        <v>0</v>
      </c>
      <c r="AV624" s="5" t="b">
        <f t="shared" si="105"/>
        <v>1</v>
      </c>
      <c r="AW624" s="5" t="b">
        <f t="shared" si="106"/>
        <v>0</v>
      </c>
      <c r="AX624" s="5">
        <f>AJ624*zakresy_produkcyjne!B$4+AK624*zakresy_produkcyjne!C$4+AL624*zakresy_produkcyjne!D$4+AM624*zakresy_produkcyjne!E$4+AN624*zakresy_produkcyjne!F$4+AO624*zakresy_produkcyjne!G$4+AP624*zakresy_produkcyjne!H$4+AQ624*zakresy_produkcyjne!I$4+AR624*zakresy_produkcyjne!J$4+AS624*zakresy_produkcyjne!K$4+AT624*zakresy_produkcyjne!L$4</f>
        <v>59</v>
      </c>
      <c r="BE624" s="5">
        <v>185</v>
      </c>
    </row>
    <row r="625" spans="1:57" ht="13.9" customHeight="1" x14ac:dyDescent="0.2">
      <c r="A625" s="182">
        <v>3.46</v>
      </c>
      <c r="B625" s="182">
        <v>2.42</v>
      </c>
      <c r="C625" s="182">
        <f t="shared" si="107"/>
        <v>4.2716666666666665</v>
      </c>
      <c r="D625" s="182">
        <v>0.26</v>
      </c>
      <c r="E625" s="182">
        <v>5.3999999999999999E-2</v>
      </c>
      <c r="F625" s="182">
        <v>1</v>
      </c>
      <c r="G625" s="182">
        <v>1.02</v>
      </c>
      <c r="H625" s="182">
        <v>0.25</v>
      </c>
      <c r="I625" s="182">
        <v>1.2999999999999999E-2</v>
      </c>
      <c r="J625" s="182">
        <v>1.4999999999999999E-2</v>
      </c>
      <c r="K625" s="182">
        <v>0</v>
      </c>
      <c r="L625" s="182">
        <v>0</v>
      </c>
      <c r="M625" s="182">
        <v>0</v>
      </c>
      <c r="N625" s="182">
        <v>0</v>
      </c>
      <c r="O625" s="182">
        <v>0</v>
      </c>
      <c r="P625" s="182">
        <v>900</v>
      </c>
      <c r="Q625" s="182">
        <v>90</v>
      </c>
      <c r="R625" s="182">
        <v>290</v>
      </c>
      <c r="S625" s="182">
        <v>90</v>
      </c>
      <c r="T625" s="182"/>
      <c r="U625" s="182"/>
      <c r="V625" s="182"/>
      <c r="W625" s="182">
        <v>459.96666666666698</v>
      </c>
      <c r="X625" s="182"/>
      <c r="Y625" s="182"/>
      <c r="Z625" s="183">
        <v>66</v>
      </c>
      <c r="AA625" s="182"/>
      <c r="AB625" s="182"/>
      <c r="AC625" s="182"/>
      <c r="AD625" s="182"/>
      <c r="AE625" s="182"/>
      <c r="AF625" s="182">
        <v>492.5</v>
      </c>
      <c r="AG625" s="5" t="b">
        <f t="shared" si="103"/>
        <v>0</v>
      </c>
      <c r="AH625" s="5">
        <v>25</v>
      </c>
      <c r="AI625" s="5">
        <f>IF(AG763&lt;=30,1,IF(AG763&lt;=60,2,IF(AG763&lt;=100,3,"bd")))</f>
        <v>1</v>
      </c>
      <c r="AJ625" s="5" t="b">
        <f>AND(A625&gt;=zakresy_produkcyjne!B$2,A625&lt;=zakresy_produkcyjne!B$3)</f>
        <v>1</v>
      </c>
      <c r="AK625" s="5" t="b">
        <f>AND(B625&gt;=zakresy_produkcyjne!C$2,B625&lt;=zakresy_produkcyjne!C$3)</f>
        <v>1</v>
      </c>
      <c r="AL625" s="5" t="b">
        <f>AND(D625&gt;=zakresy_produkcyjne!D$2,D625&lt;=zakresy_produkcyjne!D$3)</f>
        <v>1</v>
      </c>
      <c r="AM625" s="5" t="b">
        <f>AND(E625&gt;=zakresy_produkcyjne!E$2,E625&lt;=zakresy_produkcyjne!E$3)</f>
        <v>1</v>
      </c>
      <c r="AN625" s="5" t="b">
        <f>AND(F625&gt;=zakresy_produkcyjne!F$2,F625&lt;=zakresy_produkcyjne!F$3)</f>
        <v>0</v>
      </c>
      <c r="AO625" s="5" t="b">
        <f>AND(G625&gt;=zakresy_produkcyjne!G$2,G625&lt;=zakresy_produkcyjne!G$3)</f>
        <v>1</v>
      </c>
      <c r="AP625" s="5" t="b">
        <f>AND(H625&gt;=zakresy_produkcyjne!H$2,H625&lt;=zakresy_produkcyjne!H$3)</f>
        <v>1</v>
      </c>
      <c r="AQ625" s="5" t="b">
        <f>AND(P625&gt;=zakresy_produkcyjne!I$2,P625&lt;=zakresy_produkcyjne!I$3)</f>
        <v>1</v>
      </c>
      <c r="AR625" s="5" t="b">
        <f>AND(Q625&gt;=zakresy_produkcyjne!J$2,Q625&lt;=zakresy_produkcyjne!J$3)</f>
        <v>1</v>
      </c>
      <c r="AS625" s="5" t="b">
        <f>AND(R625&gt;=zakresy_produkcyjne!K$2,R625&lt;=zakresy_produkcyjne!K$3)</f>
        <v>1</v>
      </c>
      <c r="AT625" s="5" t="b">
        <f>AND(S625&gt;=zakresy_produkcyjne!L$2,S625&lt;=zakresy_produkcyjne!L$3)</f>
        <v>1</v>
      </c>
      <c r="AU625" s="5" t="b">
        <f t="shared" si="104"/>
        <v>0</v>
      </c>
      <c r="AV625" s="5" t="b">
        <f t="shared" si="105"/>
        <v>1</v>
      </c>
      <c r="AW625" s="5" t="b">
        <f t="shared" si="106"/>
        <v>0</v>
      </c>
      <c r="AX625" s="5">
        <f>AJ625*zakresy_produkcyjne!B$4+AK625*zakresy_produkcyjne!C$4+AL625*zakresy_produkcyjne!D$4+AM625*zakresy_produkcyjne!E$4+AN625*zakresy_produkcyjne!F$4+AO625*zakresy_produkcyjne!G$4+AP625*zakresy_produkcyjne!H$4+AQ625*zakresy_produkcyjne!I$4+AR625*zakresy_produkcyjne!J$4+AS625*zakresy_produkcyjne!K$4+AT625*zakresy_produkcyjne!L$4</f>
        <v>59</v>
      </c>
      <c r="BE625" s="5">
        <v>185</v>
      </c>
    </row>
    <row r="626" spans="1:57" ht="13.9" customHeight="1" x14ac:dyDescent="0.2">
      <c r="A626" s="182">
        <v>3.46</v>
      </c>
      <c r="B626" s="182">
        <v>2.42</v>
      </c>
      <c r="C626" s="182">
        <f t="shared" si="107"/>
        <v>4.2716666666666665</v>
      </c>
      <c r="D626" s="182">
        <v>0.26</v>
      </c>
      <c r="E626" s="182">
        <v>5.3999999999999999E-2</v>
      </c>
      <c r="F626" s="182">
        <v>1</v>
      </c>
      <c r="G626" s="182">
        <v>1.02</v>
      </c>
      <c r="H626" s="182">
        <v>0.25</v>
      </c>
      <c r="I626" s="182">
        <v>1.2999999999999999E-2</v>
      </c>
      <c r="J626" s="182">
        <v>1.4999999999999999E-2</v>
      </c>
      <c r="K626" s="182">
        <v>0</v>
      </c>
      <c r="L626" s="182">
        <v>0</v>
      </c>
      <c r="M626" s="182">
        <v>0</v>
      </c>
      <c r="N626" s="182">
        <v>0</v>
      </c>
      <c r="O626" s="182">
        <v>0</v>
      </c>
      <c r="P626" s="182">
        <v>900</v>
      </c>
      <c r="Q626" s="182">
        <v>90</v>
      </c>
      <c r="R626" s="182">
        <v>290</v>
      </c>
      <c r="S626" s="182">
        <v>120</v>
      </c>
      <c r="T626" s="182"/>
      <c r="U626" s="182"/>
      <c r="V626" s="182"/>
      <c r="W626" s="182">
        <v>373.5</v>
      </c>
      <c r="X626" s="182"/>
      <c r="Y626" s="182"/>
      <c r="Z626" s="183">
        <v>66</v>
      </c>
      <c r="AA626" s="182"/>
      <c r="AB626" s="182"/>
      <c r="AC626" s="182"/>
      <c r="AD626" s="182"/>
      <c r="AE626" s="182"/>
      <c r="AF626" s="182">
        <v>394.5</v>
      </c>
      <c r="AG626" s="5" t="b">
        <f t="shared" si="103"/>
        <v>0</v>
      </c>
      <c r="AH626" s="5">
        <v>25</v>
      </c>
      <c r="AI626" s="5">
        <f>IF(AG764&lt;=30,1,IF(AG764&lt;=60,2,IF(AG764&lt;=100,3,"bd")))</f>
        <v>1</v>
      </c>
      <c r="AJ626" s="5" t="b">
        <f>AND(A626&gt;=zakresy_produkcyjne!B$2,A626&lt;=zakresy_produkcyjne!B$3)</f>
        <v>1</v>
      </c>
      <c r="AK626" s="5" t="b">
        <f>AND(B626&gt;=zakresy_produkcyjne!C$2,B626&lt;=zakresy_produkcyjne!C$3)</f>
        <v>1</v>
      </c>
      <c r="AL626" s="5" t="b">
        <f>AND(D626&gt;=zakresy_produkcyjne!D$2,D626&lt;=zakresy_produkcyjne!D$3)</f>
        <v>1</v>
      </c>
      <c r="AM626" s="5" t="b">
        <f>AND(E626&gt;=zakresy_produkcyjne!E$2,E626&lt;=zakresy_produkcyjne!E$3)</f>
        <v>1</v>
      </c>
      <c r="AN626" s="5" t="b">
        <f>AND(F626&gt;=zakresy_produkcyjne!F$2,F626&lt;=zakresy_produkcyjne!F$3)</f>
        <v>0</v>
      </c>
      <c r="AO626" s="5" t="b">
        <f>AND(G626&gt;=zakresy_produkcyjne!G$2,G626&lt;=zakresy_produkcyjne!G$3)</f>
        <v>1</v>
      </c>
      <c r="AP626" s="5" t="b">
        <f>AND(H626&gt;=zakresy_produkcyjne!H$2,H626&lt;=zakresy_produkcyjne!H$3)</f>
        <v>1</v>
      </c>
      <c r="AQ626" s="5" t="b">
        <f>AND(P626&gt;=zakresy_produkcyjne!I$2,P626&lt;=zakresy_produkcyjne!I$3)</f>
        <v>1</v>
      </c>
      <c r="AR626" s="5" t="b">
        <f>AND(Q626&gt;=zakresy_produkcyjne!J$2,Q626&lt;=zakresy_produkcyjne!J$3)</f>
        <v>1</v>
      </c>
      <c r="AS626" s="5" t="b">
        <f>AND(R626&gt;=zakresy_produkcyjne!K$2,R626&lt;=zakresy_produkcyjne!K$3)</f>
        <v>1</v>
      </c>
      <c r="AT626" s="5" t="b">
        <f>AND(S626&gt;=zakresy_produkcyjne!L$2,S626&lt;=zakresy_produkcyjne!L$3)</f>
        <v>1</v>
      </c>
      <c r="AU626" s="5" t="b">
        <f t="shared" si="104"/>
        <v>0</v>
      </c>
      <c r="AV626" s="5" t="b">
        <f t="shared" si="105"/>
        <v>1</v>
      </c>
      <c r="AW626" s="5" t="b">
        <f t="shared" si="106"/>
        <v>0</v>
      </c>
      <c r="AX626" s="5">
        <f>AJ626*zakresy_produkcyjne!B$4+AK626*zakresy_produkcyjne!C$4+AL626*zakresy_produkcyjne!D$4+AM626*zakresy_produkcyjne!E$4+AN626*zakresy_produkcyjne!F$4+AO626*zakresy_produkcyjne!G$4+AP626*zakresy_produkcyjne!H$4+AQ626*zakresy_produkcyjne!I$4+AR626*zakresy_produkcyjne!J$4+AS626*zakresy_produkcyjne!K$4+AT626*zakresy_produkcyjne!L$4</f>
        <v>59</v>
      </c>
      <c r="BE626" s="5">
        <v>185</v>
      </c>
    </row>
    <row r="627" spans="1:57" ht="13.9" customHeight="1" x14ac:dyDescent="0.2">
      <c r="A627" s="182">
        <v>3.46</v>
      </c>
      <c r="B627" s="182">
        <v>2.42</v>
      </c>
      <c r="C627" s="182">
        <f t="shared" si="107"/>
        <v>4.2716666666666665</v>
      </c>
      <c r="D627" s="182">
        <v>0.26</v>
      </c>
      <c r="E627" s="182">
        <v>5.3999999999999999E-2</v>
      </c>
      <c r="F627" s="182">
        <v>1</v>
      </c>
      <c r="G627" s="182">
        <v>1.02</v>
      </c>
      <c r="H627" s="182">
        <v>0.25</v>
      </c>
      <c r="I627" s="182">
        <v>1.2999999999999999E-2</v>
      </c>
      <c r="J627" s="182">
        <v>1.4999999999999999E-2</v>
      </c>
      <c r="K627" s="182">
        <v>0</v>
      </c>
      <c r="L627" s="182">
        <v>0</v>
      </c>
      <c r="M627" s="182">
        <v>0</v>
      </c>
      <c r="N627" s="182">
        <v>0</v>
      </c>
      <c r="O627" s="182">
        <v>0</v>
      </c>
      <c r="P627" s="182">
        <v>900</v>
      </c>
      <c r="Q627" s="182">
        <v>90</v>
      </c>
      <c r="R627" s="182">
        <v>320</v>
      </c>
      <c r="S627" s="182">
        <v>30</v>
      </c>
      <c r="T627" s="182"/>
      <c r="U627" s="182"/>
      <c r="V627" s="182"/>
      <c r="W627" s="182">
        <v>345</v>
      </c>
      <c r="X627" s="182"/>
      <c r="Y627" s="182"/>
      <c r="Z627" s="183">
        <v>66</v>
      </c>
      <c r="AA627" s="182"/>
      <c r="AB627" s="182"/>
      <c r="AC627" s="182"/>
      <c r="AD627" s="182"/>
      <c r="AE627" s="182"/>
      <c r="AF627" s="182">
        <v>364</v>
      </c>
      <c r="AG627" s="5" t="b">
        <f t="shared" si="103"/>
        <v>0</v>
      </c>
      <c r="AH627" s="5">
        <v>25</v>
      </c>
      <c r="AI627" s="5">
        <f>IF(AG765&lt;=30,1,IF(AG765&lt;=60,2,IF(AG765&lt;=100,3,"bd")))</f>
        <v>1</v>
      </c>
      <c r="AJ627" s="5" t="b">
        <f>AND(A627&gt;=zakresy_produkcyjne!B$2,A627&lt;=zakresy_produkcyjne!B$3)</f>
        <v>1</v>
      </c>
      <c r="AK627" s="5" t="b">
        <f>AND(B627&gt;=zakresy_produkcyjne!C$2,B627&lt;=zakresy_produkcyjne!C$3)</f>
        <v>1</v>
      </c>
      <c r="AL627" s="5" t="b">
        <f>AND(D627&gt;=zakresy_produkcyjne!D$2,D627&lt;=zakresy_produkcyjne!D$3)</f>
        <v>1</v>
      </c>
      <c r="AM627" s="5" t="b">
        <f>AND(E627&gt;=zakresy_produkcyjne!E$2,E627&lt;=zakresy_produkcyjne!E$3)</f>
        <v>1</v>
      </c>
      <c r="AN627" s="5" t="b">
        <f>AND(F627&gt;=zakresy_produkcyjne!F$2,F627&lt;=zakresy_produkcyjne!F$3)</f>
        <v>0</v>
      </c>
      <c r="AO627" s="5" t="b">
        <f>AND(G627&gt;=zakresy_produkcyjne!G$2,G627&lt;=zakresy_produkcyjne!G$3)</f>
        <v>1</v>
      </c>
      <c r="AP627" s="5" t="b">
        <f>AND(H627&gt;=zakresy_produkcyjne!H$2,H627&lt;=zakresy_produkcyjne!H$3)</f>
        <v>1</v>
      </c>
      <c r="AQ627" s="5" t="b">
        <f>AND(P627&gt;=zakresy_produkcyjne!I$2,P627&lt;=zakresy_produkcyjne!I$3)</f>
        <v>1</v>
      </c>
      <c r="AR627" s="5" t="b">
        <f>AND(Q627&gt;=zakresy_produkcyjne!J$2,Q627&lt;=zakresy_produkcyjne!J$3)</f>
        <v>1</v>
      </c>
      <c r="AS627" s="5" t="b">
        <f>AND(R627&gt;=zakresy_produkcyjne!K$2,R627&lt;=zakresy_produkcyjne!K$3)</f>
        <v>1</v>
      </c>
      <c r="AT627" s="5" t="b">
        <f>AND(S627&gt;=zakresy_produkcyjne!L$2,S627&lt;=zakresy_produkcyjne!L$3)</f>
        <v>1</v>
      </c>
      <c r="AU627" s="5" t="b">
        <f t="shared" si="104"/>
        <v>0</v>
      </c>
      <c r="AV627" s="5" t="b">
        <f t="shared" si="105"/>
        <v>1</v>
      </c>
      <c r="AW627" s="5" t="b">
        <f t="shared" si="106"/>
        <v>0</v>
      </c>
      <c r="AX627" s="5">
        <f>AJ627*zakresy_produkcyjne!B$4+AK627*zakresy_produkcyjne!C$4+AL627*zakresy_produkcyjne!D$4+AM627*zakresy_produkcyjne!E$4+AN627*zakresy_produkcyjne!F$4+AO627*zakresy_produkcyjne!G$4+AP627*zakresy_produkcyjne!H$4+AQ627*zakresy_produkcyjne!I$4+AR627*zakresy_produkcyjne!J$4+AS627*zakresy_produkcyjne!K$4+AT627*zakresy_produkcyjne!L$4</f>
        <v>59</v>
      </c>
      <c r="BE627" s="5">
        <v>185</v>
      </c>
    </row>
    <row r="628" spans="1:57" ht="13.9" customHeight="1" x14ac:dyDescent="0.2">
      <c r="A628" s="182">
        <v>3.46</v>
      </c>
      <c r="B628" s="182">
        <v>2.42</v>
      </c>
      <c r="C628" s="182">
        <f t="shared" si="107"/>
        <v>4.2716666666666665</v>
      </c>
      <c r="D628" s="182">
        <v>0.26</v>
      </c>
      <c r="E628" s="182">
        <v>5.3999999999999999E-2</v>
      </c>
      <c r="F628" s="182">
        <v>1</v>
      </c>
      <c r="G628" s="182">
        <v>1.02</v>
      </c>
      <c r="H628" s="182">
        <v>0.25</v>
      </c>
      <c r="I628" s="182">
        <v>1.2999999999999999E-2</v>
      </c>
      <c r="J628" s="182">
        <v>1.4999999999999999E-2</v>
      </c>
      <c r="K628" s="182">
        <v>0</v>
      </c>
      <c r="L628" s="182">
        <v>0</v>
      </c>
      <c r="M628" s="182">
        <v>0</v>
      </c>
      <c r="N628" s="182">
        <v>0</v>
      </c>
      <c r="O628" s="182">
        <v>0</v>
      </c>
      <c r="P628" s="182">
        <v>900</v>
      </c>
      <c r="Q628" s="182">
        <v>90</v>
      </c>
      <c r="R628" s="182">
        <v>320</v>
      </c>
      <c r="S628" s="182">
        <v>60</v>
      </c>
      <c r="T628" s="182"/>
      <c r="U628" s="182"/>
      <c r="V628" s="182"/>
      <c r="W628" s="182">
        <v>332.88888888888903</v>
      </c>
      <c r="X628" s="182"/>
      <c r="Y628" s="182"/>
      <c r="Z628" s="183">
        <v>66</v>
      </c>
      <c r="AA628" s="182"/>
      <c r="AB628" s="182"/>
      <c r="AC628" s="182"/>
      <c r="AD628" s="182"/>
      <c r="AE628" s="182"/>
      <c r="AF628" s="182">
        <v>350.5</v>
      </c>
      <c r="AG628" s="5" t="b">
        <f t="shared" si="103"/>
        <v>0</v>
      </c>
      <c r="AH628" s="5">
        <v>25</v>
      </c>
      <c r="AI628" s="5">
        <f>IF(AG766&lt;=30,1,IF(AG766&lt;=60,2,IF(AG766&lt;=100,3,"bd")))</f>
        <v>1</v>
      </c>
      <c r="AJ628" s="5" t="b">
        <f>AND(A628&gt;=zakresy_produkcyjne!B$2,A628&lt;=zakresy_produkcyjne!B$3)</f>
        <v>1</v>
      </c>
      <c r="AK628" s="5" t="b">
        <f>AND(B628&gt;=zakresy_produkcyjne!C$2,B628&lt;=zakresy_produkcyjne!C$3)</f>
        <v>1</v>
      </c>
      <c r="AL628" s="5" t="b">
        <f>AND(D628&gt;=zakresy_produkcyjne!D$2,D628&lt;=zakresy_produkcyjne!D$3)</f>
        <v>1</v>
      </c>
      <c r="AM628" s="5" t="b">
        <f>AND(E628&gt;=zakresy_produkcyjne!E$2,E628&lt;=zakresy_produkcyjne!E$3)</f>
        <v>1</v>
      </c>
      <c r="AN628" s="5" t="b">
        <f>AND(F628&gt;=zakresy_produkcyjne!F$2,F628&lt;=zakresy_produkcyjne!F$3)</f>
        <v>0</v>
      </c>
      <c r="AO628" s="5" t="b">
        <f>AND(G628&gt;=zakresy_produkcyjne!G$2,G628&lt;=zakresy_produkcyjne!G$3)</f>
        <v>1</v>
      </c>
      <c r="AP628" s="5" t="b">
        <f>AND(H628&gt;=zakresy_produkcyjne!H$2,H628&lt;=zakresy_produkcyjne!H$3)</f>
        <v>1</v>
      </c>
      <c r="AQ628" s="5" t="b">
        <f>AND(P628&gt;=zakresy_produkcyjne!I$2,P628&lt;=zakresy_produkcyjne!I$3)</f>
        <v>1</v>
      </c>
      <c r="AR628" s="5" t="b">
        <f>AND(Q628&gt;=zakresy_produkcyjne!J$2,Q628&lt;=zakresy_produkcyjne!J$3)</f>
        <v>1</v>
      </c>
      <c r="AS628" s="5" t="b">
        <f>AND(R628&gt;=zakresy_produkcyjne!K$2,R628&lt;=zakresy_produkcyjne!K$3)</f>
        <v>1</v>
      </c>
      <c r="AT628" s="5" t="b">
        <f>AND(S628&gt;=zakresy_produkcyjne!L$2,S628&lt;=zakresy_produkcyjne!L$3)</f>
        <v>1</v>
      </c>
      <c r="AU628" s="5" t="b">
        <f t="shared" si="104"/>
        <v>0</v>
      </c>
      <c r="AV628" s="5" t="b">
        <f t="shared" si="105"/>
        <v>1</v>
      </c>
      <c r="AW628" s="5" t="b">
        <f t="shared" si="106"/>
        <v>0</v>
      </c>
      <c r="AX628" s="5">
        <f>AJ628*zakresy_produkcyjne!B$4+AK628*zakresy_produkcyjne!C$4+AL628*zakresy_produkcyjne!D$4+AM628*zakresy_produkcyjne!E$4+AN628*zakresy_produkcyjne!F$4+AO628*zakresy_produkcyjne!G$4+AP628*zakresy_produkcyjne!H$4+AQ628*zakresy_produkcyjne!I$4+AR628*zakresy_produkcyjne!J$4+AS628*zakresy_produkcyjne!K$4+AT628*zakresy_produkcyjne!L$4</f>
        <v>59</v>
      </c>
      <c r="BE628" s="5">
        <v>185</v>
      </c>
    </row>
    <row r="629" spans="1:57" ht="13.9" customHeight="1" x14ac:dyDescent="0.2">
      <c r="A629" s="182">
        <v>3.46</v>
      </c>
      <c r="B629" s="182">
        <v>2.42</v>
      </c>
      <c r="C629" s="182">
        <f t="shared" si="107"/>
        <v>4.2716666666666665</v>
      </c>
      <c r="D629" s="182">
        <v>0.26</v>
      </c>
      <c r="E629" s="182">
        <v>5.3999999999999999E-2</v>
      </c>
      <c r="F629" s="182">
        <v>1</v>
      </c>
      <c r="G629" s="182">
        <v>1.02</v>
      </c>
      <c r="H629" s="182">
        <v>0.25</v>
      </c>
      <c r="I629" s="182">
        <v>1.2999999999999999E-2</v>
      </c>
      <c r="J629" s="182">
        <v>1.4999999999999999E-2</v>
      </c>
      <c r="K629" s="182">
        <v>0</v>
      </c>
      <c r="L629" s="182">
        <v>0</v>
      </c>
      <c r="M629" s="182">
        <v>0</v>
      </c>
      <c r="N629" s="182">
        <v>0</v>
      </c>
      <c r="O629" s="182">
        <v>0</v>
      </c>
      <c r="P629" s="182">
        <v>900</v>
      </c>
      <c r="Q629" s="182">
        <v>90</v>
      </c>
      <c r="R629" s="182">
        <v>320</v>
      </c>
      <c r="S629" s="182">
        <v>90</v>
      </c>
      <c r="T629" s="182"/>
      <c r="U629" s="182"/>
      <c r="V629" s="182"/>
      <c r="W629" s="182">
        <v>330</v>
      </c>
      <c r="X629" s="182"/>
      <c r="Y629" s="182"/>
      <c r="Z629" s="183">
        <v>66</v>
      </c>
      <c r="AA629" s="182"/>
      <c r="AB629" s="182"/>
      <c r="AC629" s="182"/>
      <c r="AD629" s="182"/>
      <c r="AE629" s="182"/>
      <c r="AF629" s="182">
        <v>348</v>
      </c>
      <c r="AG629" s="5" t="b">
        <f t="shared" si="103"/>
        <v>0</v>
      </c>
      <c r="AH629" s="5">
        <v>25</v>
      </c>
      <c r="AI629" s="5">
        <f>IF(AG767&lt;=30,1,IF(AG767&lt;=60,2,IF(AG767&lt;=100,3,"bd")))</f>
        <v>1</v>
      </c>
      <c r="AJ629" s="5" t="b">
        <f>AND(A629&gt;=zakresy_produkcyjne!B$2,A629&lt;=zakresy_produkcyjne!B$3)</f>
        <v>1</v>
      </c>
      <c r="AK629" s="5" t="b">
        <f>AND(B629&gt;=zakresy_produkcyjne!C$2,B629&lt;=zakresy_produkcyjne!C$3)</f>
        <v>1</v>
      </c>
      <c r="AL629" s="5" t="b">
        <f>AND(D629&gt;=zakresy_produkcyjne!D$2,D629&lt;=zakresy_produkcyjne!D$3)</f>
        <v>1</v>
      </c>
      <c r="AM629" s="5" t="b">
        <f>AND(E629&gt;=zakresy_produkcyjne!E$2,E629&lt;=zakresy_produkcyjne!E$3)</f>
        <v>1</v>
      </c>
      <c r="AN629" s="5" t="b">
        <f>AND(F629&gt;=zakresy_produkcyjne!F$2,F629&lt;=zakresy_produkcyjne!F$3)</f>
        <v>0</v>
      </c>
      <c r="AO629" s="5" t="b">
        <f>AND(G629&gt;=zakresy_produkcyjne!G$2,G629&lt;=zakresy_produkcyjne!G$3)</f>
        <v>1</v>
      </c>
      <c r="AP629" s="5" t="b">
        <f>AND(H629&gt;=zakresy_produkcyjne!H$2,H629&lt;=zakresy_produkcyjne!H$3)</f>
        <v>1</v>
      </c>
      <c r="AQ629" s="5" t="b">
        <f>AND(P629&gt;=zakresy_produkcyjne!I$2,P629&lt;=zakresy_produkcyjne!I$3)</f>
        <v>1</v>
      </c>
      <c r="AR629" s="5" t="b">
        <f>AND(Q629&gt;=zakresy_produkcyjne!J$2,Q629&lt;=zakresy_produkcyjne!J$3)</f>
        <v>1</v>
      </c>
      <c r="AS629" s="5" t="b">
        <f>AND(R629&gt;=zakresy_produkcyjne!K$2,R629&lt;=zakresy_produkcyjne!K$3)</f>
        <v>1</v>
      </c>
      <c r="AT629" s="5" t="b">
        <f>AND(S629&gt;=zakresy_produkcyjne!L$2,S629&lt;=zakresy_produkcyjne!L$3)</f>
        <v>1</v>
      </c>
      <c r="AU629" s="5" t="b">
        <f t="shared" si="104"/>
        <v>0</v>
      </c>
      <c r="AV629" s="5" t="b">
        <f t="shared" si="105"/>
        <v>1</v>
      </c>
      <c r="AW629" s="5" t="b">
        <f t="shared" si="106"/>
        <v>0</v>
      </c>
      <c r="AX629" s="5">
        <f>AJ629*zakresy_produkcyjne!B$4+AK629*zakresy_produkcyjne!C$4+AL629*zakresy_produkcyjne!D$4+AM629*zakresy_produkcyjne!E$4+AN629*zakresy_produkcyjne!F$4+AO629*zakresy_produkcyjne!G$4+AP629*zakresy_produkcyjne!H$4+AQ629*zakresy_produkcyjne!I$4+AR629*zakresy_produkcyjne!J$4+AS629*zakresy_produkcyjne!K$4+AT629*zakresy_produkcyjne!L$4</f>
        <v>59</v>
      </c>
      <c r="BE629" s="5">
        <v>185</v>
      </c>
    </row>
    <row r="630" spans="1:57" ht="13.9" customHeight="1" x14ac:dyDescent="0.2">
      <c r="A630" s="182">
        <v>3.46</v>
      </c>
      <c r="B630" s="182">
        <v>2.42</v>
      </c>
      <c r="C630" s="182">
        <f t="shared" si="107"/>
        <v>4.2716666666666665</v>
      </c>
      <c r="D630" s="182">
        <v>0.26</v>
      </c>
      <c r="E630" s="182">
        <v>5.3999999999999999E-2</v>
      </c>
      <c r="F630" s="182">
        <v>1</v>
      </c>
      <c r="G630" s="182">
        <v>1.02</v>
      </c>
      <c r="H630" s="182">
        <v>0.25</v>
      </c>
      <c r="I630" s="182">
        <v>1.2999999999999999E-2</v>
      </c>
      <c r="J630" s="182">
        <v>1.4999999999999999E-2</v>
      </c>
      <c r="K630" s="182">
        <v>0</v>
      </c>
      <c r="L630" s="182">
        <v>0</v>
      </c>
      <c r="M630" s="182">
        <v>0</v>
      </c>
      <c r="N630" s="182">
        <v>0</v>
      </c>
      <c r="O630" s="182">
        <v>0</v>
      </c>
      <c r="P630" s="182">
        <v>900</v>
      </c>
      <c r="Q630" s="182">
        <v>90</v>
      </c>
      <c r="R630" s="182">
        <v>320</v>
      </c>
      <c r="S630" s="182">
        <v>120</v>
      </c>
      <c r="T630" s="182"/>
      <c r="U630" s="182"/>
      <c r="V630" s="182"/>
      <c r="W630" s="182">
        <v>332</v>
      </c>
      <c r="X630" s="182"/>
      <c r="Y630" s="182"/>
      <c r="Z630" s="183">
        <v>66</v>
      </c>
      <c r="AA630" s="182"/>
      <c r="AB630" s="182"/>
      <c r="AC630" s="182"/>
      <c r="AD630" s="182"/>
      <c r="AE630" s="182"/>
      <c r="AF630" s="182">
        <v>349.5</v>
      </c>
      <c r="AG630" s="5" t="b">
        <f t="shared" si="103"/>
        <v>0</v>
      </c>
      <c r="AH630" s="5">
        <v>25</v>
      </c>
      <c r="AI630" s="5">
        <f>IF(AG768&lt;=30,1,IF(AG768&lt;=60,2,IF(AG768&lt;=100,3,"bd")))</f>
        <v>1</v>
      </c>
      <c r="AJ630" s="5" t="b">
        <f>AND(A630&gt;=zakresy_produkcyjne!B$2,A630&lt;=zakresy_produkcyjne!B$3)</f>
        <v>1</v>
      </c>
      <c r="AK630" s="5" t="b">
        <f>AND(B630&gt;=zakresy_produkcyjne!C$2,B630&lt;=zakresy_produkcyjne!C$3)</f>
        <v>1</v>
      </c>
      <c r="AL630" s="5" t="b">
        <f>AND(D630&gt;=zakresy_produkcyjne!D$2,D630&lt;=zakresy_produkcyjne!D$3)</f>
        <v>1</v>
      </c>
      <c r="AM630" s="5" t="b">
        <f>AND(E630&gt;=zakresy_produkcyjne!E$2,E630&lt;=zakresy_produkcyjne!E$3)</f>
        <v>1</v>
      </c>
      <c r="AN630" s="5" t="b">
        <f>AND(F630&gt;=zakresy_produkcyjne!F$2,F630&lt;=zakresy_produkcyjne!F$3)</f>
        <v>0</v>
      </c>
      <c r="AO630" s="5" t="b">
        <f>AND(G630&gt;=zakresy_produkcyjne!G$2,G630&lt;=zakresy_produkcyjne!G$3)</f>
        <v>1</v>
      </c>
      <c r="AP630" s="5" t="b">
        <f>AND(H630&gt;=zakresy_produkcyjne!H$2,H630&lt;=zakresy_produkcyjne!H$3)</f>
        <v>1</v>
      </c>
      <c r="AQ630" s="5" t="b">
        <f>AND(P630&gt;=zakresy_produkcyjne!I$2,P630&lt;=zakresy_produkcyjne!I$3)</f>
        <v>1</v>
      </c>
      <c r="AR630" s="5" t="b">
        <f>AND(Q630&gt;=zakresy_produkcyjne!J$2,Q630&lt;=zakresy_produkcyjne!J$3)</f>
        <v>1</v>
      </c>
      <c r="AS630" s="5" t="b">
        <f>AND(R630&gt;=zakresy_produkcyjne!K$2,R630&lt;=zakresy_produkcyjne!K$3)</f>
        <v>1</v>
      </c>
      <c r="AT630" s="5" t="b">
        <f>AND(S630&gt;=zakresy_produkcyjne!L$2,S630&lt;=zakresy_produkcyjne!L$3)</f>
        <v>1</v>
      </c>
      <c r="AU630" s="5" t="b">
        <f t="shared" si="104"/>
        <v>0</v>
      </c>
      <c r="AV630" s="5" t="b">
        <f t="shared" si="105"/>
        <v>1</v>
      </c>
      <c r="AW630" s="5" t="b">
        <f t="shared" si="106"/>
        <v>0</v>
      </c>
      <c r="AX630" s="5">
        <f>AJ630*zakresy_produkcyjne!B$4+AK630*zakresy_produkcyjne!C$4+AL630*zakresy_produkcyjne!D$4+AM630*zakresy_produkcyjne!E$4+AN630*zakresy_produkcyjne!F$4+AO630*zakresy_produkcyjne!G$4+AP630*zakresy_produkcyjne!H$4+AQ630*zakresy_produkcyjne!I$4+AR630*zakresy_produkcyjne!J$4+AS630*zakresy_produkcyjne!K$4+AT630*zakresy_produkcyjne!L$4</f>
        <v>59</v>
      </c>
      <c r="BE630" s="5">
        <v>185</v>
      </c>
    </row>
    <row r="631" spans="1:57" ht="13.9" customHeight="1" x14ac:dyDescent="0.2">
      <c r="A631" s="190">
        <v>3.16</v>
      </c>
      <c r="B631" s="190">
        <v>3.09</v>
      </c>
      <c r="C631" s="190">
        <f t="shared" si="107"/>
        <v>4.1986666666666661</v>
      </c>
      <c r="D631" s="190">
        <v>0.17199999999999999</v>
      </c>
      <c r="E631" s="190">
        <v>4.1000000000000002E-2</v>
      </c>
      <c r="F631" s="190">
        <v>0.03</v>
      </c>
      <c r="G631" s="190">
        <v>7.8E-2</v>
      </c>
      <c r="H631" s="190">
        <v>0</v>
      </c>
      <c r="I631" s="190">
        <v>1.4999999999999999E-2</v>
      </c>
      <c r="J631" s="190">
        <v>2.5999999999999999E-2</v>
      </c>
      <c r="K631" s="190">
        <v>0</v>
      </c>
      <c r="L631" s="190">
        <v>0.03</v>
      </c>
      <c r="M631" s="190">
        <v>0</v>
      </c>
      <c r="N631" s="190">
        <v>0</v>
      </c>
      <c r="O631" s="190">
        <v>0</v>
      </c>
      <c r="P631" s="190">
        <v>982</v>
      </c>
      <c r="Q631" s="190">
        <v>60</v>
      </c>
      <c r="R631" s="190">
        <v>400</v>
      </c>
      <c r="S631" s="190">
        <v>10</v>
      </c>
      <c r="T631" s="190"/>
      <c r="U631" s="190"/>
      <c r="V631" s="190"/>
      <c r="W631" s="190">
        <v>361.1</v>
      </c>
      <c r="X631" s="190"/>
      <c r="Y631" s="190"/>
      <c r="Z631" s="190">
        <v>67</v>
      </c>
      <c r="AA631" s="190"/>
      <c r="AB631" s="190"/>
      <c r="AC631" s="190"/>
      <c r="AD631" s="190"/>
      <c r="AE631" s="190"/>
      <c r="AF631" s="190">
        <v>381</v>
      </c>
      <c r="AG631" s="5" t="b">
        <f t="shared" si="103"/>
        <v>0</v>
      </c>
      <c r="AH631" s="5">
        <v>25</v>
      </c>
      <c r="AI631" s="5">
        <f>IF(AG769&lt;=30,1,IF(AG769&lt;=60,2,IF(AG769&lt;=100,3,"bd")))</f>
        <v>1</v>
      </c>
      <c r="AJ631" s="5" t="b">
        <f>AND(A631&gt;=zakresy_produkcyjne!B$2,A631&lt;=zakresy_produkcyjne!B$3)</f>
        <v>0</v>
      </c>
      <c r="AK631" s="5" t="b">
        <f>AND(B631&gt;=zakresy_produkcyjne!C$2,B631&lt;=zakresy_produkcyjne!C$3)</f>
        <v>0</v>
      </c>
      <c r="AL631" s="5" t="b">
        <f>AND(D631&gt;=zakresy_produkcyjne!D$2,D631&lt;=zakresy_produkcyjne!D$3)</f>
        <v>1</v>
      </c>
      <c r="AM631" s="5" t="b">
        <f>AND(E631&gt;=zakresy_produkcyjne!E$2,E631&lt;=zakresy_produkcyjne!E$3)</f>
        <v>1</v>
      </c>
      <c r="AN631" s="5" t="b">
        <f>AND(F631&gt;=zakresy_produkcyjne!F$2,F631&lt;=zakresy_produkcyjne!F$3)</f>
        <v>1</v>
      </c>
      <c r="AO631" s="5" t="b">
        <f>AND(G631&gt;=zakresy_produkcyjne!G$2,G631&lt;=zakresy_produkcyjne!G$3)</f>
        <v>1</v>
      </c>
      <c r="AP631" s="5" t="b">
        <f>AND(H631&gt;=zakresy_produkcyjne!H$2,H631&lt;=zakresy_produkcyjne!H$3)</f>
        <v>1</v>
      </c>
      <c r="AQ631" s="5" t="b">
        <f>AND(P631&gt;=zakresy_produkcyjne!I$2,P631&lt;=zakresy_produkcyjne!I$3)</f>
        <v>0</v>
      </c>
      <c r="AR631" s="5" t="b">
        <f>AND(Q631&gt;=zakresy_produkcyjne!J$2,Q631&lt;=zakresy_produkcyjne!J$3)</f>
        <v>1</v>
      </c>
      <c r="AS631" s="5" t="b">
        <f>AND(R631&gt;=zakresy_produkcyjne!K$2,R631&lt;=zakresy_produkcyjne!K$3)</f>
        <v>1</v>
      </c>
      <c r="AT631" s="5" t="b">
        <f>AND(S631&gt;=zakresy_produkcyjne!L$2,S631&lt;=zakresy_produkcyjne!L$3)</f>
        <v>0</v>
      </c>
      <c r="AU631" s="5" t="b">
        <f t="shared" si="104"/>
        <v>0</v>
      </c>
      <c r="AV631" s="5" t="b">
        <f t="shared" si="105"/>
        <v>0</v>
      </c>
      <c r="AW631" s="5" t="b">
        <f t="shared" si="106"/>
        <v>0</v>
      </c>
      <c r="AX631" s="5">
        <f>AJ631*zakresy_produkcyjne!B$4+AK631*zakresy_produkcyjne!C$4+AL631*zakresy_produkcyjne!D$4+AM631*zakresy_produkcyjne!E$4+AN631*zakresy_produkcyjne!F$4+AO631*zakresy_produkcyjne!G$4+AP631*zakresy_produkcyjne!H$4+AQ631*zakresy_produkcyjne!I$4+AR631*zakresy_produkcyjne!J$4+AS631*zakresy_produkcyjne!K$4+AT631*zakresy_produkcyjne!L$4</f>
        <v>43</v>
      </c>
    </row>
    <row r="632" spans="1:57" ht="13.9" customHeight="1" x14ac:dyDescent="0.2">
      <c r="A632" s="190">
        <v>3.16</v>
      </c>
      <c r="B632" s="190">
        <v>3.09</v>
      </c>
      <c r="C632" s="190">
        <f t="shared" si="107"/>
        <v>4.1986666666666661</v>
      </c>
      <c r="D632" s="190">
        <v>0.17199999999999999</v>
      </c>
      <c r="E632" s="190">
        <v>4.1000000000000002E-2</v>
      </c>
      <c r="F632" s="190">
        <v>0.03</v>
      </c>
      <c r="G632" s="190">
        <v>7.8E-2</v>
      </c>
      <c r="H632" s="190">
        <v>0</v>
      </c>
      <c r="I632" s="190">
        <v>1.4999999999999999E-2</v>
      </c>
      <c r="J632" s="190">
        <v>2.5999999999999999E-2</v>
      </c>
      <c r="K632" s="190">
        <v>0</v>
      </c>
      <c r="L632" s="190">
        <v>0.03</v>
      </c>
      <c r="M632" s="190">
        <v>0</v>
      </c>
      <c r="N632" s="190">
        <v>0</v>
      </c>
      <c r="O632" s="190">
        <v>0</v>
      </c>
      <c r="P632" s="190">
        <v>982</v>
      </c>
      <c r="Q632" s="190">
        <v>60</v>
      </c>
      <c r="R632" s="190">
        <v>400</v>
      </c>
      <c r="S632" s="190">
        <v>100</v>
      </c>
      <c r="T632" s="190"/>
      <c r="U632" s="190"/>
      <c r="V632" s="190"/>
      <c r="W632" s="190">
        <v>303.222222222222</v>
      </c>
      <c r="X632" s="190"/>
      <c r="Y632" s="190"/>
      <c r="Z632" s="191">
        <v>67</v>
      </c>
      <c r="AA632" s="190"/>
      <c r="AB632" s="190"/>
      <c r="AC632" s="190"/>
      <c r="AD632" s="190"/>
      <c r="AE632" s="190"/>
      <c r="AF632" s="190">
        <v>320</v>
      </c>
      <c r="AG632" s="5" t="b">
        <f t="shared" si="103"/>
        <v>0</v>
      </c>
      <c r="AH632" s="5">
        <v>25</v>
      </c>
      <c r="AI632" s="5">
        <f>IF(AG770&lt;=30,1,IF(AG770&lt;=60,2,IF(AG770&lt;=100,3,"bd")))</f>
        <v>1</v>
      </c>
      <c r="AJ632" s="5" t="b">
        <f>AND(A632&gt;=zakresy_produkcyjne!B$2,A632&lt;=zakresy_produkcyjne!B$3)</f>
        <v>0</v>
      </c>
      <c r="AK632" s="5" t="b">
        <f>AND(B632&gt;=zakresy_produkcyjne!C$2,B632&lt;=zakresy_produkcyjne!C$3)</f>
        <v>0</v>
      </c>
      <c r="AL632" s="5" t="b">
        <f>AND(D632&gt;=zakresy_produkcyjne!D$2,D632&lt;=zakresy_produkcyjne!D$3)</f>
        <v>1</v>
      </c>
      <c r="AM632" s="5" t="b">
        <f>AND(E632&gt;=zakresy_produkcyjne!E$2,E632&lt;=zakresy_produkcyjne!E$3)</f>
        <v>1</v>
      </c>
      <c r="AN632" s="5" t="b">
        <f>AND(F632&gt;=zakresy_produkcyjne!F$2,F632&lt;=zakresy_produkcyjne!F$3)</f>
        <v>1</v>
      </c>
      <c r="AO632" s="5" t="b">
        <f>AND(G632&gt;=zakresy_produkcyjne!G$2,G632&lt;=zakresy_produkcyjne!G$3)</f>
        <v>1</v>
      </c>
      <c r="AP632" s="5" t="b">
        <f>AND(H632&gt;=zakresy_produkcyjne!H$2,H632&lt;=zakresy_produkcyjne!H$3)</f>
        <v>1</v>
      </c>
      <c r="AQ632" s="5" t="b">
        <f>AND(P632&gt;=zakresy_produkcyjne!I$2,P632&lt;=zakresy_produkcyjne!I$3)</f>
        <v>0</v>
      </c>
      <c r="AR632" s="5" t="b">
        <f>AND(Q632&gt;=zakresy_produkcyjne!J$2,Q632&lt;=zakresy_produkcyjne!J$3)</f>
        <v>1</v>
      </c>
      <c r="AS632" s="5" t="b">
        <f>AND(R632&gt;=zakresy_produkcyjne!K$2,R632&lt;=zakresy_produkcyjne!K$3)</f>
        <v>1</v>
      </c>
      <c r="AT632" s="5" t="b">
        <f>AND(S632&gt;=zakresy_produkcyjne!L$2,S632&lt;=zakresy_produkcyjne!L$3)</f>
        <v>1</v>
      </c>
      <c r="AU632" s="5" t="b">
        <f t="shared" si="104"/>
        <v>0</v>
      </c>
      <c r="AV632" s="5" t="b">
        <f t="shared" si="105"/>
        <v>0</v>
      </c>
      <c r="AW632" s="5" t="b">
        <f t="shared" si="106"/>
        <v>0</v>
      </c>
      <c r="AX632" s="5">
        <f>AJ632*zakresy_produkcyjne!B$4+AK632*zakresy_produkcyjne!C$4+AL632*zakresy_produkcyjne!D$4+AM632*zakresy_produkcyjne!E$4+AN632*zakresy_produkcyjne!F$4+AO632*zakresy_produkcyjne!G$4+AP632*zakresy_produkcyjne!H$4+AQ632*zakresy_produkcyjne!I$4+AR632*zakresy_produkcyjne!J$4+AS632*zakresy_produkcyjne!K$4+AT632*zakresy_produkcyjne!L$4</f>
        <v>53</v>
      </c>
    </row>
    <row r="633" spans="1:57" ht="13.9" customHeight="1" x14ac:dyDescent="0.2">
      <c r="A633" s="190">
        <v>3.16</v>
      </c>
      <c r="B633" s="190">
        <v>3.09</v>
      </c>
      <c r="C633" s="190">
        <f t="shared" si="107"/>
        <v>4.1986666666666661</v>
      </c>
      <c r="D633" s="190">
        <v>0.17199999999999999</v>
      </c>
      <c r="E633" s="190">
        <v>4.1000000000000002E-2</v>
      </c>
      <c r="F633" s="190">
        <v>0.03</v>
      </c>
      <c r="G633" s="190">
        <v>7.8E-2</v>
      </c>
      <c r="H633" s="190">
        <v>0</v>
      </c>
      <c r="I633" s="190">
        <v>1.4999999999999999E-2</v>
      </c>
      <c r="J633" s="190">
        <v>2.5999999999999999E-2</v>
      </c>
      <c r="K633" s="190">
        <v>0</v>
      </c>
      <c r="L633" s="190">
        <v>0.03</v>
      </c>
      <c r="M633" s="190">
        <v>0</v>
      </c>
      <c r="N633" s="190">
        <v>0</v>
      </c>
      <c r="O633" s="190">
        <v>0</v>
      </c>
      <c r="P633" s="190">
        <v>982</v>
      </c>
      <c r="Q633" s="190">
        <v>60</v>
      </c>
      <c r="R633" s="190">
        <v>400</v>
      </c>
      <c r="S633" s="190">
        <v>300</v>
      </c>
      <c r="T633" s="190"/>
      <c r="U633" s="190"/>
      <c r="V633" s="190"/>
      <c r="W633" s="190">
        <v>329</v>
      </c>
      <c r="X633" s="190"/>
      <c r="Y633" s="190"/>
      <c r="Z633" s="190">
        <v>67</v>
      </c>
      <c r="AA633" s="190"/>
      <c r="AB633" s="190"/>
      <c r="AC633" s="190"/>
      <c r="AD633" s="190"/>
      <c r="AE633" s="190"/>
      <c r="AF633" s="190">
        <v>347</v>
      </c>
      <c r="AG633" s="5" t="b">
        <f t="shared" si="103"/>
        <v>0</v>
      </c>
      <c r="AH633" s="5">
        <v>25</v>
      </c>
      <c r="AI633" s="5">
        <f>IF(AG771&lt;=30,1,IF(AG771&lt;=60,2,IF(AG771&lt;=100,3,"bd")))</f>
        <v>1</v>
      </c>
      <c r="AJ633" s="5" t="b">
        <f>AND(A633&gt;=zakresy_produkcyjne!B$2,A633&lt;=zakresy_produkcyjne!B$3)</f>
        <v>0</v>
      </c>
      <c r="AK633" s="5" t="b">
        <f>AND(B633&gt;=zakresy_produkcyjne!C$2,B633&lt;=zakresy_produkcyjne!C$3)</f>
        <v>0</v>
      </c>
      <c r="AL633" s="5" t="b">
        <f>AND(D633&gt;=zakresy_produkcyjne!D$2,D633&lt;=zakresy_produkcyjne!D$3)</f>
        <v>1</v>
      </c>
      <c r="AM633" s="5" t="b">
        <f>AND(E633&gt;=zakresy_produkcyjne!E$2,E633&lt;=zakresy_produkcyjne!E$3)</f>
        <v>1</v>
      </c>
      <c r="AN633" s="5" t="b">
        <f>AND(F633&gt;=zakresy_produkcyjne!F$2,F633&lt;=zakresy_produkcyjne!F$3)</f>
        <v>1</v>
      </c>
      <c r="AO633" s="5" t="b">
        <f>AND(G633&gt;=zakresy_produkcyjne!G$2,G633&lt;=zakresy_produkcyjne!G$3)</f>
        <v>1</v>
      </c>
      <c r="AP633" s="5" t="b">
        <f>AND(H633&gt;=zakresy_produkcyjne!H$2,H633&lt;=zakresy_produkcyjne!H$3)</f>
        <v>1</v>
      </c>
      <c r="AQ633" s="5" t="b">
        <f>AND(P633&gt;=zakresy_produkcyjne!I$2,P633&lt;=zakresy_produkcyjne!I$3)</f>
        <v>0</v>
      </c>
      <c r="AR633" s="5" t="b">
        <f>AND(Q633&gt;=zakresy_produkcyjne!J$2,Q633&lt;=zakresy_produkcyjne!J$3)</f>
        <v>1</v>
      </c>
      <c r="AS633" s="5" t="b">
        <f>AND(R633&gt;=zakresy_produkcyjne!K$2,R633&lt;=zakresy_produkcyjne!K$3)</f>
        <v>1</v>
      </c>
      <c r="AT633" s="5" t="b">
        <f>AND(S633&gt;=zakresy_produkcyjne!L$2,S633&lt;=zakresy_produkcyjne!L$3)</f>
        <v>0</v>
      </c>
      <c r="AU633" s="5" t="b">
        <f t="shared" si="104"/>
        <v>0</v>
      </c>
      <c r="AV633" s="5" t="b">
        <f t="shared" si="105"/>
        <v>0</v>
      </c>
      <c r="AW633" s="5" t="b">
        <f t="shared" si="106"/>
        <v>0</v>
      </c>
      <c r="AX633" s="5">
        <f>AJ633*zakresy_produkcyjne!B$4+AK633*zakresy_produkcyjne!C$4+AL633*zakresy_produkcyjne!D$4+AM633*zakresy_produkcyjne!E$4+AN633*zakresy_produkcyjne!F$4+AO633*zakresy_produkcyjne!G$4+AP633*zakresy_produkcyjne!H$4+AQ633*zakresy_produkcyjne!I$4+AR633*zakresy_produkcyjne!J$4+AS633*zakresy_produkcyjne!K$4+AT633*zakresy_produkcyjne!L$4</f>
        <v>43</v>
      </c>
    </row>
    <row r="634" spans="1:57" ht="13.9" customHeight="1" x14ac:dyDescent="0.2">
      <c r="A634" s="190">
        <v>3.16</v>
      </c>
      <c r="B634" s="190">
        <v>3.09</v>
      </c>
      <c r="C634" s="190">
        <f t="shared" si="107"/>
        <v>4.1986666666666661</v>
      </c>
      <c r="D634" s="190">
        <v>0.17199999999999999</v>
      </c>
      <c r="E634" s="190">
        <v>4.1000000000000002E-2</v>
      </c>
      <c r="F634" s="190">
        <v>0.03</v>
      </c>
      <c r="G634" s="190">
        <v>7.8E-2</v>
      </c>
      <c r="H634" s="190">
        <v>0</v>
      </c>
      <c r="I634" s="190">
        <v>1.4999999999999999E-2</v>
      </c>
      <c r="J634" s="190">
        <v>2.5999999999999999E-2</v>
      </c>
      <c r="K634" s="190">
        <v>0</v>
      </c>
      <c r="L634" s="190">
        <v>0.03</v>
      </c>
      <c r="M634" s="190">
        <v>0</v>
      </c>
      <c r="N634" s="190">
        <v>0</v>
      </c>
      <c r="O634" s="190">
        <v>0</v>
      </c>
      <c r="P634" s="190">
        <v>982</v>
      </c>
      <c r="Q634" s="190">
        <v>60</v>
      </c>
      <c r="R634" s="190">
        <v>400</v>
      </c>
      <c r="S634" s="190">
        <v>540</v>
      </c>
      <c r="T634" s="190"/>
      <c r="U634" s="190"/>
      <c r="V634" s="190"/>
      <c r="W634" s="190">
        <v>357.5</v>
      </c>
      <c r="X634" s="190"/>
      <c r="Y634" s="190"/>
      <c r="Z634" s="191">
        <v>67</v>
      </c>
      <c r="AA634" s="190"/>
      <c r="AB634" s="190"/>
      <c r="AC634" s="190"/>
      <c r="AD634" s="190"/>
      <c r="AE634" s="190"/>
      <c r="AF634" s="190">
        <v>377</v>
      </c>
      <c r="AG634" s="5" t="b">
        <f t="shared" si="103"/>
        <v>0</v>
      </c>
      <c r="AH634" s="5">
        <v>25</v>
      </c>
      <c r="AI634" s="5">
        <f>IF(AG772&lt;=30,1,IF(AG772&lt;=60,2,IF(AG772&lt;=100,3,"bd")))</f>
        <v>1</v>
      </c>
      <c r="AJ634" s="5" t="b">
        <f>AND(A634&gt;=zakresy_produkcyjne!B$2,A634&lt;=zakresy_produkcyjne!B$3)</f>
        <v>0</v>
      </c>
      <c r="AK634" s="5" t="b">
        <f>AND(B634&gt;=zakresy_produkcyjne!C$2,B634&lt;=zakresy_produkcyjne!C$3)</f>
        <v>0</v>
      </c>
      <c r="AL634" s="5" t="b">
        <f>AND(D634&gt;=zakresy_produkcyjne!D$2,D634&lt;=zakresy_produkcyjne!D$3)</f>
        <v>1</v>
      </c>
      <c r="AM634" s="5" t="b">
        <f>AND(E634&gt;=zakresy_produkcyjne!E$2,E634&lt;=zakresy_produkcyjne!E$3)</f>
        <v>1</v>
      </c>
      <c r="AN634" s="5" t="b">
        <f>AND(F634&gt;=zakresy_produkcyjne!F$2,F634&lt;=zakresy_produkcyjne!F$3)</f>
        <v>1</v>
      </c>
      <c r="AO634" s="5" t="b">
        <f>AND(G634&gt;=zakresy_produkcyjne!G$2,G634&lt;=zakresy_produkcyjne!G$3)</f>
        <v>1</v>
      </c>
      <c r="AP634" s="5" t="b">
        <f>AND(H634&gt;=zakresy_produkcyjne!H$2,H634&lt;=zakresy_produkcyjne!H$3)</f>
        <v>1</v>
      </c>
      <c r="AQ634" s="5" t="b">
        <f>AND(P634&gt;=zakresy_produkcyjne!I$2,P634&lt;=zakresy_produkcyjne!I$3)</f>
        <v>0</v>
      </c>
      <c r="AR634" s="5" t="b">
        <f>AND(Q634&gt;=zakresy_produkcyjne!J$2,Q634&lt;=zakresy_produkcyjne!J$3)</f>
        <v>1</v>
      </c>
      <c r="AS634" s="5" t="b">
        <f>AND(R634&gt;=zakresy_produkcyjne!K$2,R634&lt;=zakresy_produkcyjne!K$3)</f>
        <v>1</v>
      </c>
      <c r="AT634" s="5" t="b">
        <f>AND(S634&gt;=zakresy_produkcyjne!L$2,S634&lt;=zakresy_produkcyjne!L$3)</f>
        <v>0</v>
      </c>
      <c r="AU634" s="5" t="b">
        <f t="shared" si="104"/>
        <v>0</v>
      </c>
      <c r="AV634" s="5" t="b">
        <f t="shared" si="105"/>
        <v>0</v>
      </c>
      <c r="AW634" s="5" t="b">
        <f t="shared" si="106"/>
        <v>0</v>
      </c>
      <c r="AX634" s="5">
        <f>AJ634*zakresy_produkcyjne!B$4+AK634*zakresy_produkcyjne!C$4+AL634*zakresy_produkcyjne!D$4+AM634*zakresy_produkcyjne!E$4+AN634*zakresy_produkcyjne!F$4+AO634*zakresy_produkcyjne!G$4+AP634*zakresy_produkcyjne!H$4+AQ634*zakresy_produkcyjne!I$4+AR634*zakresy_produkcyjne!J$4+AS634*zakresy_produkcyjne!K$4+AT634*zakresy_produkcyjne!L$4</f>
        <v>43</v>
      </c>
    </row>
    <row r="635" spans="1:57" ht="13.9" customHeight="1" x14ac:dyDescent="0.2">
      <c r="A635" s="190">
        <v>3.16</v>
      </c>
      <c r="B635" s="190">
        <v>3.09</v>
      </c>
      <c r="C635" s="190">
        <f t="shared" si="107"/>
        <v>4.1986666666666661</v>
      </c>
      <c r="D635" s="190">
        <v>0.17199999999999999</v>
      </c>
      <c r="E635" s="190">
        <v>4.1000000000000002E-2</v>
      </c>
      <c r="F635" s="190">
        <v>0.03</v>
      </c>
      <c r="G635" s="190">
        <v>7.8E-2</v>
      </c>
      <c r="H635" s="190">
        <v>0</v>
      </c>
      <c r="I635" s="190">
        <v>1.4999999999999999E-2</v>
      </c>
      <c r="J635" s="190">
        <v>2.5999999999999999E-2</v>
      </c>
      <c r="K635" s="190">
        <v>0</v>
      </c>
      <c r="L635" s="190">
        <v>0.03</v>
      </c>
      <c r="M635" s="190">
        <v>0</v>
      </c>
      <c r="N635" s="190">
        <v>0</v>
      </c>
      <c r="O635" s="190">
        <v>0</v>
      </c>
      <c r="P635" s="190">
        <v>982</v>
      </c>
      <c r="Q635" s="190">
        <v>60</v>
      </c>
      <c r="R635" s="190">
        <v>400</v>
      </c>
      <c r="S635" s="190">
        <v>800</v>
      </c>
      <c r="T635" s="190"/>
      <c r="U635" s="190"/>
      <c r="V635" s="190"/>
      <c r="W635" s="190">
        <v>395.90909090909099</v>
      </c>
      <c r="X635" s="190"/>
      <c r="Y635" s="190"/>
      <c r="Z635" s="190">
        <v>67</v>
      </c>
      <c r="AA635" s="190"/>
      <c r="AB635" s="190"/>
      <c r="AC635" s="190"/>
      <c r="AD635" s="190"/>
      <c r="AE635" s="190"/>
      <c r="AF635" s="190">
        <v>418</v>
      </c>
      <c r="AG635" s="5" t="b">
        <f t="shared" si="103"/>
        <v>0</v>
      </c>
      <c r="AH635" s="5">
        <v>25</v>
      </c>
      <c r="AI635" s="5">
        <f>IF(AG773&lt;=30,1,IF(AG773&lt;=60,2,IF(AG773&lt;=100,3,"bd")))</f>
        <v>1</v>
      </c>
      <c r="AJ635" s="5" t="b">
        <f>AND(A635&gt;=zakresy_produkcyjne!B$2,A635&lt;=zakresy_produkcyjne!B$3)</f>
        <v>0</v>
      </c>
      <c r="AK635" s="5" t="b">
        <f>AND(B635&gt;=zakresy_produkcyjne!C$2,B635&lt;=zakresy_produkcyjne!C$3)</f>
        <v>0</v>
      </c>
      <c r="AL635" s="5" t="b">
        <f>AND(D635&gt;=zakresy_produkcyjne!D$2,D635&lt;=zakresy_produkcyjne!D$3)</f>
        <v>1</v>
      </c>
      <c r="AM635" s="5" t="b">
        <f>AND(E635&gt;=zakresy_produkcyjne!E$2,E635&lt;=zakresy_produkcyjne!E$3)</f>
        <v>1</v>
      </c>
      <c r="AN635" s="5" t="b">
        <f>AND(F635&gt;=zakresy_produkcyjne!F$2,F635&lt;=zakresy_produkcyjne!F$3)</f>
        <v>1</v>
      </c>
      <c r="AO635" s="5" t="b">
        <f>AND(G635&gt;=zakresy_produkcyjne!G$2,G635&lt;=zakresy_produkcyjne!G$3)</f>
        <v>1</v>
      </c>
      <c r="AP635" s="5" t="b">
        <f>AND(H635&gt;=zakresy_produkcyjne!H$2,H635&lt;=zakresy_produkcyjne!H$3)</f>
        <v>1</v>
      </c>
      <c r="AQ635" s="5" t="b">
        <f>AND(P635&gt;=zakresy_produkcyjne!I$2,P635&lt;=zakresy_produkcyjne!I$3)</f>
        <v>0</v>
      </c>
      <c r="AR635" s="5" t="b">
        <f>AND(Q635&gt;=zakresy_produkcyjne!J$2,Q635&lt;=zakresy_produkcyjne!J$3)</f>
        <v>1</v>
      </c>
      <c r="AS635" s="5" t="b">
        <f>AND(R635&gt;=zakresy_produkcyjne!K$2,R635&lt;=zakresy_produkcyjne!K$3)</f>
        <v>1</v>
      </c>
      <c r="AT635" s="5" t="b">
        <f>AND(S635&gt;=zakresy_produkcyjne!L$2,S635&lt;=zakresy_produkcyjne!L$3)</f>
        <v>0</v>
      </c>
      <c r="AU635" s="5" t="b">
        <f t="shared" si="104"/>
        <v>0</v>
      </c>
      <c r="AV635" s="5" t="b">
        <f t="shared" si="105"/>
        <v>0</v>
      </c>
      <c r="AW635" s="5" t="b">
        <f t="shared" si="106"/>
        <v>0</v>
      </c>
      <c r="AX635" s="5">
        <f>AJ635*zakresy_produkcyjne!B$4+AK635*zakresy_produkcyjne!C$4+AL635*zakresy_produkcyjne!D$4+AM635*zakresy_produkcyjne!E$4+AN635*zakresy_produkcyjne!F$4+AO635*zakresy_produkcyjne!G$4+AP635*zakresy_produkcyjne!H$4+AQ635*zakresy_produkcyjne!I$4+AR635*zakresy_produkcyjne!J$4+AS635*zakresy_produkcyjne!K$4+AT635*zakresy_produkcyjne!L$4</f>
        <v>43</v>
      </c>
    </row>
    <row r="636" spans="1:57" ht="13.9" customHeight="1" x14ac:dyDescent="0.2">
      <c r="A636" s="192">
        <v>3.72</v>
      </c>
      <c r="B636" s="192">
        <v>2.5099999999999998</v>
      </c>
      <c r="C636" s="192">
        <f t="shared" si="107"/>
        <v>4.5643333333333338</v>
      </c>
      <c r="D636" s="192">
        <v>0.35</v>
      </c>
      <c r="E636" s="192">
        <v>4.2999999999999997E-2</v>
      </c>
      <c r="F636" s="192">
        <v>0.05</v>
      </c>
      <c r="G636" s="192">
        <v>0.09</v>
      </c>
      <c r="H636" s="192">
        <v>0.06</v>
      </c>
      <c r="I636" s="192">
        <v>1.7000000000000001E-2</v>
      </c>
      <c r="J636" s="192">
        <v>2.3E-2</v>
      </c>
      <c r="K636" s="192">
        <v>0</v>
      </c>
      <c r="L636" s="192">
        <v>0</v>
      </c>
      <c r="M636" s="192">
        <v>2.1000000000000001E-2</v>
      </c>
      <c r="N636" s="192">
        <v>0</v>
      </c>
      <c r="O636" s="192">
        <v>0</v>
      </c>
      <c r="P636" s="192">
        <v>871</v>
      </c>
      <c r="Q636" s="192">
        <v>60</v>
      </c>
      <c r="R636" s="192">
        <v>316</v>
      </c>
      <c r="S636" s="192">
        <v>30</v>
      </c>
      <c r="T636" s="192"/>
      <c r="U636" s="192"/>
      <c r="V636" s="192"/>
      <c r="W636" s="192">
        <v>409</v>
      </c>
      <c r="X636" s="192"/>
      <c r="Y636" s="192"/>
      <c r="Z636" s="193">
        <v>68</v>
      </c>
      <c r="AA636" s="192"/>
      <c r="AB636" s="192"/>
      <c r="AC636" s="192"/>
      <c r="AD636" s="192"/>
      <c r="AE636" s="192"/>
      <c r="AF636" s="192">
        <v>434</v>
      </c>
      <c r="AG636" s="5" t="b">
        <f t="shared" si="103"/>
        <v>0</v>
      </c>
      <c r="AH636" s="5">
        <v>25</v>
      </c>
      <c r="AI636" s="5">
        <f>IF(AG776&lt;=30,1,IF(AG776&lt;=60,2,IF(AG776&lt;=100,3,"bd")))</f>
        <v>1</v>
      </c>
      <c r="AJ636" s="5" t="b">
        <f>AND(A636&gt;=zakresy_produkcyjne!B$2,A636&lt;=zakresy_produkcyjne!B$3)</f>
        <v>0</v>
      </c>
      <c r="AK636" s="5" t="b">
        <f>AND(B636&gt;=zakresy_produkcyjne!C$2,B636&lt;=zakresy_produkcyjne!C$3)</f>
        <v>1</v>
      </c>
      <c r="AL636" s="5" t="b">
        <f>AND(D636&gt;=zakresy_produkcyjne!D$2,D636&lt;=zakresy_produkcyjne!D$3)</f>
        <v>1</v>
      </c>
      <c r="AM636" s="5" t="b">
        <f>AND(E636&gt;=zakresy_produkcyjne!E$2,E636&lt;=zakresy_produkcyjne!E$3)</f>
        <v>1</v>
      </c>
      <c r="AN636" s="5" t="b">
        <f>AND(F636&gt;=zakresy_produkcyjne!F$2,F636&lt;=zakresy_produkcyjne!F$3)</f>
        <v>1</v>
      </c>
      <c r="AO636" s="5" t="b">
        <f>AND(G636&gt;=zakresy_produkcyjne!G$2,G636&lt;=zakresy_produkcyjne!G$3)</f>
        <v>1</v>
      </c>
      <c r="AP636" s="5" t="b">
        <f>AND(H636&gt;=zakresy_produkcyjne!H$2,H636&lt;=zakresy_produkcyjne!H$3)</f>
        <v>1</v>
      </c>
      <c r="AQ636" s="5" t="b">
        <f>AND(P636&gt;=zakresy_produkcyjne!I$2,P636&lt;=zakresy_produkcyjne!I$3)</f>
        <v>1</v>
      </c>
      <c r="AR636" s="5" t="b">
        <f>AND(Q636&gt;=zakresy_produkcyjne!J$2,Q636&lt;=zakresy_produkcyjne!J$3)</f>
        <v>1</v>
      </c>
      <c r="AS636" s="5" t="b">
        <f>AND(R636&gt;=zakresy_produkcyjne!K$2,R636&lt;=zakresy_produkcyjne!K$3)</f>
        <v>1</v>
      </c>
      <c r="AT636" s="5" t="b">
        <f>AND(S636&gt;=zakresy_produkcyjne!L$2,S636&lt;=zakresy_produkcyjne!L$3)</f>
        <v>1</v>
      </c>
      <c r="AU636" s="5" t="b">
        <f t="shared" si="104"/>
        <v>0</v>
      </c>
      <c r="AV636" s="5" t="b">
        <f t="shared" si="105"/>
        <v>1</v>
      </c>
      <c r="AW636" s="5" t="b">
        <f t="shared" si="106"/>
        <v>0</v>
      </c>
      <c r="AX636" s="5">
        <f>AJ636*zakresy_produkcyjne!B$4+AK636*zakresy_produkcyjne!C$4+AL636*zakresy_produkcyjne!D$4+AM636*zakresy_produkcyjne!E$4+AN636*zakresy_produkcyjne!F$4+AO636*zakresy_produkcyjne!G$4+AP636*zakresy_produkcyjne!H$4+AQ636*zakresy_produkcyjne!I$4+AR636*zakresy_produkcyjne!J$4+AS636*zakresy_produkcyjne!K$4+AT636*zakresy_produkcyjne!L$4</f>
        <v>65</v>
      </c>
    </row>
    <row r="637" spans="1:57" ht="13.9" customHeight="1" x14ac:dyDescent="0.2">
      <c r="A637" s="192">
        <v>3.72</v>
      </c>
      <c r="B637" s="192">
        <v>2.5099999999999998</v>
      </c>
      <c r="C637" s="192">
        <f t="shared" si="107"/>
        <v>4.5643333333333338</v>
      </c>
      <c r="D637" s="192">
        <v>0.35</v>
      </c>
      <c r="E637" s="192">
        <v>4.2999999999999997E-2</v>
      </c>
      <c r="F637" s="192">
        <v>0.05</v>
      </c>
      <c r="G637" s="192">
        <v>0.09</v>
      </c>
      <c r="H637" s="192">
        <v>0.06</v>
      </c>
      <c r="I637" s="192">
        <v>1.7000000000000001E-2</v>
      </c>
      <c r="J637" s="192">
        <v>2.3E-2</v>
      </c>
      <c r="K637" s="192">
        <v>0</v>
      </c>
      <c r="L637" s="192">
        <v>0</v>
      </c>
      <c r="M637" s="192">
        <v>2.1000000000000001E-2</v>
      </c>
      <c r="N637" s="192">
        <v>0</v>
      </c>
      <c r="O637" s="192">
        <v>0</v>
      </c>
      <c r="P637" s="192">
        <v>871</v>
      </c>
      <c r="Q637" s="192">
        <v>60</v>
      </c>
      <c r="R637" s="192">
        <v>316</v>
      </c>
      <c r="S637" s="192">
        <v>60</v>
      </c>
      <c r="T637" s="192"/>
      <c r="U637" s="192"/>
      <c r="V637" s="192"/>
      <c r="W637" s="192">
        <v>402.45454545454498</v>
      </c>
      <c r="X637" s="192"/>
      <c r="Y637" s="192"/>
      <c r="Z637" s="193">
        <v>68</v>
      </c>
      <c r="AA637" s="192"/>
      <c r="AB637" s="192"/>
      <c r="AC637" s="192"/>
      <c r="AD637" s="192"/>
      <c r="AE637" s="192"/>
      <c r="AF637" s="192">
        <v>426</v>
      </c>
      <c r="AG637" s="5" t="b">
        <f t="shared" si="103"/>
        <v>0</v>
      </c>
      <c r="AH637" s="5">
        <v>25</v>
      </c>
      <c r="AI637" s="5">
        <f>IF(AG777&lt;=30,1,IF(AG777&lt;=60,2,IF(AG777&lt;=100,3,"bd")))</f>
        <v>1</v>
      </c>
      <c r="AJ637" s="5" t="b">
        <f>AND(A637&gt;=zakresy_produkcyjne!B$2,A637&lt;=zakresy_produkcyjne!B$3)</f>
        <v>0</v>
      </c>
      <c r="AK637" s="5" t="b">
        <f>AND(B637&gt;=zakresy_produkcyjne!C$2,B637&lt;=zakresy_produkcyjne!C$3)</f>
        <v>1</v>
      </c>
      <c r="AL637" s="5" t="b">
        <f>AND(D637&gt;=zakresy_produkcyjne!D$2,D637&lt;=zakresy_produkcyjne!D$3)</f>
        <v>1</v>
      </c>
      <c r="AM637" s="5" t="b">
        <f>AND(E637&gt;=zakresy_produkcyjne!E$2,E637&lt;=zakresy_produkcyjne!E$3)</f>
        <v>1</v>
      </c>
      <c r="AN637" s="5" t="b">
        <f>AND(F637&gt;=zakresy_produkcyjne!F$2,F637&lt;=zakresy_produkcyjne!F$3)</f>
        <v>1</v>
      </c>
      <c r="AO637" s="5" t="b">
        <f>AND(G637&gt;=zakresy_produkcyjne!G$2,G637&lt;=zakresy_produkcyjne!G$3)</f>
        <v>1</v>
      </c>
      <c r="AP637" s="5" t="b">
        <f>AND(H637&gt;=zakresy_produkcyjne!H$2,H637&lt;=zakresy_produkcyjne!H$3)</f>
        <v>1</v>
      </c>
      <c r="AQ637" s="5" t="b">
        <f>AND(P637&gt;=zakresy_produkcyjne!I$2,P637&lt;=zakresy_produkcyjne!I$3)</f>
        <v>1</v>
      </c>
      <c r="AR637" s="5" t="b">
        <f>AND(Q637&gt;=zakresy_produkcyjne!J$2,Q637&lt;=zakresy_produkcyjne!J$3)</f>
        <v>1</v>
      </c>
      <c r="AS637" s="5" t="b">
        <f>AND(R637&gt;=zakresy_produkcyjne!K$2,R637&lt;=zakresy_produkcyjne!K$3)</f>
        <v>1</v>
      </c>
      <c r="AT637" s="5" t="b">
        <f>AND(S637&gt;=zakresy_produkcyjne!L$2,S637&lt;=zakresy_produkcyjne!L$3)</f>
        <v>1</v>
      </c>
      <c r="AU637" s="5" t="b">
        <f t="shared" si="104"/>
        <v>0</v>
      </c>
      <c r="AV637" s="5" t="b">
        <f t="shared" si="105"/>
        <v>1</v>
      </c>
      <c r="AW637" s="5" t="b">
        <f t="shared" si="106"/>
        <v>0</v>
      </c>
      <c r="AX637" s="5">
        <f>AJ637*zakresy_produkcyjne!B$4+AK637*zakresy_produkcyjne!C$4+AL637*zakresy_produkcyjne!D$4+AM637*zakresy_produkcyjne!E$4+AN637*zakresy_produkcyjne!F$4+AO637*zakresy_produkcyjne!G$4+AP637*zakresy_produkcyjne!H$4+AQ637*zakresy_produkcyjne!I$4+AR637*zakresy_produkcyjne!J$4+AS637*zakresy_produkcyjne!K$4+AT637*zakresy_produkcyjne!L$4</f>
        <v>65</v>
      </c>
    </row>
    <row r="638" spans="1:57" ht="13.9" customHeight="1" x14ac:dyDescent="0.2">
      <c r="A638" s="192">
        <v>3.72</v>
      </c>
      <c r="B638" s="192">
        <v>2.5099999999999998</v>
      </c>
      <c r="C638" s="192">
        <f t="shared" si="107"/>
        <v>4.5643333333333338</v>
      </c>
      <c r="D638" s="192">
        <v>0.35</v>
      </c>
      <c r="E638" s="192">
        <v>4.2999999999999997E-2</v>
      </c>
      <c r="F638" s="192">
        <v>0.05</v>
      </c>
      <c r="G638" s="192">
        <v>0.09</v>
      </c>
      <c r="H638" s="192">
        <v>0.06</v>
      </c>
      <c r="I638" s="192">
        <v>1.7000000000000001E-2</v>
      </c>
      <c r="J638" s="192">
        <v>2.3E-2</v>
      </c>
      <c r="K638" s="192">
        <v>0</v>
      </c>
      <c r="L638" s="192">
        <v>0</v>
      </c>
      <c r="M638" s="192">
        <v>2.1000000000000001E-2</v>
      </c>
      <c r="N638" s="192">
        <v>0</v>
      </c>
      <c r="O638" s="192">
        <v>0</v>
      </c>
      <c r="P638" s="192">
        <v>871</v>
      </c>
      <c r="Q638" s="192">
        <v>60</v>
      </c>
      <c r="R638" s="192">
        <v>316</v>
      </c>
      <c r="S638" s="192">
        <v>90</v>
      </c>
      <c r="T638" s="192"/>
      <c r="U638" s="192"/>
      <c r="V638" s="192"/>
      <c r="W638" s="192">
        <v>403.27272727272702</v>
      </c>
      <c r="X638" s="192"/>
      <c r="Y638" s="192"/>
      <c r="Z638" s="193">
        <v>68</v>
      </c>
      <c r="AA638" s="192"/>
      <c r="AB638" s="192"/>
      <c r="AC638" s="192"/>
      <c r="AD638" s="192"/>
      <c r="AE638" s="192"/>
      <c r="AF638" s="192">
        <v>427</v>
      </c>
      <c r="AG638" s="5" t="b">
        <f t="shared" si="103"/>
        <v>0</v>
      </c>
      <c r="AH638" s="5">
        <v>25</v>
      </c>
      <c r="AI638" s="5">
        <f>IF(AG778&lt;=30,1,IF(AG778&lt;=60,2,IF(AG778&lt;=100,3,"bd")))</f>
        <v>1</v>
      </c>
      <c r="AJ638" s="5" t="b">
        <f>AND(A638&gt;=zakresy_produkcyjne!B$2,A638&lt;=zakresy_produkcyjne!B$3)</f>
        <v>0</v>
      </c>
      <c r="AK638" s="5" t="b">
        <f>AND(B638&gt;=zakresy_produkcyjne!C$2,B638&lt;=zakresy_produkcyjne!C$3)</f>
        <v>1</v>
      </c>
      <c r="AL638" s="5" t="b">
        <f>AND(D638&gt;=zakresy_produkcyjne!D$2,D638&lt;=zakresy_produkcyjne!D$3)</f>
        <v>1</v>
      </c>
      <c r="AM638" s="5" t="b">
        <f>AND(E638&gt;=zakresy_produkcyjne!E$2,E638&lt;=zakresy_produkcyjne!E$3)</f>
        <v>1</v>
      </c>
      <c r="AN638" s="5" t="b">
        <f>AND(F638&gt;=zakresy_produkcyjne!F$2,F638&lt;=zakresy_produkcyjne!F$3)</f>
        <v>1</v>
      </c>
      <c r="AO638" s="5" t="b">
        <f>AND(G638&gt;=zakresy_produkcyjne!G$2,G638&lt;=zakresy_produkcyjne!G$3)</f>
        <v>1</v>
      </c>
      <c r="AP638" s="5" t="b">
        <f>AND(H638&gt;=zakresy_produkcyjne!H$2,H638&lt;=zakresy_produkcyjne!H$3)</f>
        <v>1</v>
      </c>
      <c r="AQ638" s="5" t="b">
        <f>AND(P638&gt;=zakresy_produkcyjne!I$2,P638&lt;=zakresy_produkcyjne!I$3)</f>
        <v>1</v>
      </c>
      <c r="AR638" s="5" t="b">
        <f>AND(Q638&gt;=zakresy_produkcyjne!J$2,Q638&lt;=zakresy_produkcyjne!J$3)</f>
        <v>1</v>
      </c>
      <c r="AS638" s="5" t="b">
        <f>AND(R638&gt;=zakresy_produkcyjne!K$2,R638&lt;=zakresy_produkcyjne!K$3)</f>
        <v>1</v>
      </c>
      <c r="AT638" s="5" t="b">
        <f>AND(S638&gt;=zakresy_produkcyjne!L$2,S638&lt;=zakresy_produkcyjne!L$3)</f>
        <v>1</v>
      </c>
      <c r="AU638" s="5" t="b">
        <f t="shared" si="104"/>
        <v>0</v>
      </c>
      <c r="AV638" s="5" t="b">
        <f t="shared" si="105"/>
        <v>1</v>
      </c>
      <c r="AW638" s="5" t="b">
        <f t="shared" si="106"/>
        <v>0</v>
      </c>
      <c r="AX638" s="5">
        <f>AJ638*zakresy_produkcyjne!B$4+AK638*zakresy_produkcyjne!C$4+AL638*zakresy_produkcyjne!D$4+AM638*zakresy_produkcyjne!E$4+AN638*zakresy_produkcyjne!F$4+AO638*zakresy_produkcyjne!G$4+AP638*zakresy_produkcyjne!H$4+AQ638*zakresy_produkcyjne!I$4+AR638*zakresy_produkcyjne!J$4+AS638*zakresy_produkcyjne!K$4+AT638*zakresy_produkcyjne!L$4</f>
        <v>65</v>
      </c>
    </row>
    <row r="639" spans="1:57" ht="13.9" customHeight="1" x14ac:dyDescent="0.2">
      <c r="A639" s="192">
        <v>3.72</v>
      </c>
      <c r="B639" s="192">
        <v>2.5099999999999998</v>
      </c>
      <c r="C639" s="192">
        <f t="shared" si="107"/>
        <v>4.5643333333333338</v>
      </c>
      <c r="D639" s="192">
        <v>0.35</v>
      </c>
      <c r="E639" s="192">
        <v>4.2999999999999997E-2</v>
      </c>
      <c r="F639" s="192">
        <v>0.05</v>
      </c>
      <c r="G639" s="192">
        <v>0.09</v>
      </c>
      <c r="H639" s="192">
        <v>0.06</v>
      </c>
      <c r="I639" s="192">
        <v>1.7000000000000001E-2</v>
      </c>
      <c r="J639" s="192">
        <v>2.3E-2</v>
      </c>
      <c r="K639" s="192">
        <v>0</v>
      </c>
      <c r="L639" s="192">
        <v>0</v>
      </c>
      <c r="M639" s="192">
        <v>2.1000000000000001E-2</v>
      </c>
      <c r="N639" s="192">
        <v>0</v>
      </c>
      <c r="O639" s="192">
        <v>0</v>
      </c>
      <c r="P639" s="192">
        <v>871</v>
      </c>
      <c r="Q639" s="192">
        <v>60</v>
      </c>
      <c r="R639" s="192">
        <v>316</v>
      </c>
      <c r="S639" s="192">
        <v>120</v>
      </c>
      <c r="T639" s="192"/>
      <c r="U639" s="192"/>
      <c r="V639" s="192"/>
      <c r="W639" s="192">
        <v>400.81818181818198</v>
      </c>
      <c r="X639" s="192"/>
      <c r="Y639" s="192"/>
      <c r="Z639" s="193">
        <v>68</v>
      </c>
      <c r="AA639" s="192"/>
      <c r="AB639" s="192"/>
      <c r="AC639" s="192"/>
      <c r="AD639" s="192"/>
      <c r="AE639" s="192"/>
      <c r="AF639" s="192">
        <v>424</v>
      </c>
      <c r="AG639" s="5" t="b">
        <f t="shared" si="103"/>
        <v>0</v>
      </c>
      <c r="AH639" s="5">
        <v>25</v>
      </c>
      <c r="AI639" s="5">
        <f>IF(AG779&lt;=30,1,IF(AG779&lt;=60,2,IF(AG779&lt;=100,3,"bd")))</f>
        <v>1</v>
      </c>
      <c r="AJ639" s="5" t="b">
        <f>AND(A639&gt;=zakresy_produkcyjne!B$2,A639&lt;=zakresy_produkcyjne!B$3)</f>
        <v>0</v>
      </c>
      <c r="AK639" s="5" t="b">
        <f>AND(B639&gt;=zakresy_produkcyjne!C$2,B639&lt;=zakresy_produkcyjne!C$3)</f>
        <v>1</v>
      </c>
      <c r="AL639" s="5" t="b">
        <f>AND(D639&gt;=zakresy_produkcyjne!D$2,D639&lt;=zakresy_produkcyjne!D$3)</f>
        <v>1</v>
      </c>
      <c r="AM639" s="5" t="b">
        <f>AND(E639&gt;=zakresy_produkcyjne!E$2,E639&lt;=zakresy_produkcyjne!E$3)</f>
        <v>1</v>
      </c>
      <c r="AN639" s="5" t="b">
        <f>AND(F639&gt;=zakresy_produkcyjne!F$2,F639&lt;=zakresy_produkcyjne!F$3)</f>
        <v>1</v>
      </c>
      <c r="AO639" s="5" t="b">
        <f>AND(G639&gt;=zakresy_produkcyjne!G$2,G639&lt;=zakresy_produkcyjne!G$3)</f>
        <v>1</v>
      </c>
      <c r="AP639" s="5" t="b">
        <f>AND(H639&gt;=zakresy_produkcyjne!H$2,H639&lt;=zakresy_produkcyjne!H$3)</f>
        <v>1</v>
      </c>
      <c r="AQ639" s="5" t="b">
        <f>AND(P639&gt;=zakresy_produkcyjne!I$2,P639&lt;=zakresy_produkcyjne!I$3)</f>
        <v>1</v>
      </c>
      <c r="AR639" s="5" t="b">
        <f>AND(Q639&gt;=zakresy_produkcyjne!J$2,Q639&lt;=zakresy_produkcyjne!J$3)</f>
        <v>1</v>
      </c>
      <c r="AS639" s="5" t="b">
        <f>AND(R639&gt;=zakresy_produkcyjne!K$2,R639&lt;=zakresy_produkcyjne!K$3)</f>
        <v>1</v>
      </c>
      <c r="AT639" s="5" t="b">
        <f>AND(S639&gt;=zakresy_produkcyjne!L$2,S639&lt;=zakresy_produkcyjne!L$3)</f>
        <v>1</v>
      </c>
      <c r="AU639" s="5" t="b">
        <f t="shared" si="104"/>
        <v>0</v>
      </c>
      <c r="AV639" s="5" t="b">
        <f t="shared" si="105"/>
        <v>1</v>
      </c>
      <c r="AW639" s="5" t="b">
        <f t="shared" si="106"/>
        <v>0</v>
      </c>
      <c r="AX639" s="5">
        <f>AJ639*zakresy_produkcyjne!B$4+AK639*zakresy_produkcyjne!C$4+AL639*zakresy_produkcyjne!D$4+AM639*zakresy_produkcyjne!E$4+AN639*zakresy_produkcyjne!F$4+AO639*zakresy_produkcyjne!G$4+AP639*zakresy_produkcyjne!H$4+AQ639*zakresy_produkcyjne!I$4+AR639*zakresy_produkcyjne!J$4+AS639*zakresy_produkcyjne!K$4+AT639*zakresy_produkcyjne!L$4</f>
        <v>65</v>
      </c>
    </row>
    <row r="640" spans="1:57" ht="13.9" customHeight="1" x14ac:dyDescent="0.2">
      <c r="A640" s="192">
        <v>3.72</v>
      </c>
      <c r="B640" s="192">
        <v>2.5099999999999998</v>
      </c>
      <c r="C640" s="192">
        <f t="shared" si="107"/>
        <v>4.5643333333333338</v>
      </c>
      <c r="D640" s="192">
        <v>0.35</v>
      </c>
      <c r="E640" s="192">
        <v>4.2999999999999997E-2</v>
      </c>
      <c r="F640" s="192">
        <v>0.05</v>
      </c>
      <c r="G640" s="192">
        <v>0.09</v>
      </c>
      <c r="H640" s="192">
        <v>0.06</v>
      </c>
      <c r="I640" s="192">
        <v>1.7000000000000001E-2</v>
      </c>
      <c r="J640" s="192">
        <v>2.3E-2</v>
      </c>
      <c r="K640" s="192">
        <v>0</v>
      </c>
      <c r="L640" s="192">
        <v>0</v>
      </c>
      <c r="M640" s="192">
        <v>2.1000000000000001E-2</v>
      </c>
      <c r="N640" s="192">
        <v>0</v>
      </c>
      <c r="O640" s="192">
        <v>0</v>
      </c>
      <c r="P640" s="192">
        <v>871</v>
      </c>
      <c r="Q640" s="192">
        <v>60</v>
      </c>
      <c r="R640" s="192">
        <v>316</v>
      </c>
      <c r="S640" s="192">
        <v>180</v>
      </c>
      <c r="T640" s="192"/>
      <c r="U640" s="192"/>
      <c r="V640" s="192"/>
      <c r="W640" s="192">
        <v>386.36363636363598</v>
      </c>
      <c r="X640" s="192"/>
      <c r="Y640" s="192"/>
      <c r="Z640" s="193">
        <v>68</v>
      </c>
      <c r="AA640" s="192"/>
      <c r="AB640" s="192"/>
      <c r="AC640" s="192"/>
      <c r="AD640" s="192"/>
      <c r="AE640" s="192"/>
      <c r="AF640" s="192">
        <v>408</v>
      </c>
      <c r="AG640" s="5" t="b">
        <f t="shared" si="103"/>
        <v>0</v>
      </c>
      <c r="AH640" s="5">
        <v>25</v>
      </c>
      <c r="AI640" s="5">
        <f>IF(AG780&lt;=30,1,IF(AG780&lt;=60,2,IF(AG780&lt;=100,3,"bd")))</f>
        <v>1</v>
      </c>
      <c r="AJ640" s="5" t="b">
        <f>AND(A640&gt;=zakresy_produkcyjne!B$2,A640&lt;=zakresy_produkcyjne!B$3)</f>
        <v>0</v>
      </c>
      <c r="AK640" s="5" t="b">
        <f>AND(B640&gt;=zakresy_produkcyjne!C$2,B640&lt;=zakresy_produkcyjne!C$3)</f>
        <v>1</v>
      </c>
      <c r="AL640" s="5" t="b">
        <f>AND(D640&gt;=zakresy_produkcyjne!D$2,D640&lt;=zakresy_produkcyjne!D$3)</f>
        <v>1</v>
      </c>
      <c r="AM640" s="5" t="b">
        <f>AND(E640&gt;=zakresy_produkcyjne!E$2,E640&lt;=zakresy_produkcyjne!E$3)</f>
        <v>1</v>
      </c>
      <c r="AN640" s="5" t="b">
        <f>AND(F640&gt;=zakresy_produkcyjne!F$2,F640&lt;=zakresy_produkcyjne!F$3)</f>
        <v>1</v>
      </c>
      <c r="AO640" s="5" t="b">
        <f>AND(G640&gt;=zakresy_produkcyjne!G$2,G640&lt;=zakresy_produkcyjne!G$3)</f>
        <v>1</v>
      </c>
      <c r="AP640" s="5" t="b">
        <f>AND(H640&gt;=zakresy_produkcyjne!H$2,H640&lt;=zakresy_produkcyjne!H$3)</f>
        <v>1</v>
      </c>
      <c r="AQ640" s="5" t="b">
        <f>AND(P640&gt;=zakresy_produkcyjne!I$2,P640&lt;=zakresy_produkcyjne!I$3)</f>
        <v>1</v>
      </c>
      <c r="AR640" s="5" t="b">
        <f>AND(Q640&gt;=zakresy_produkcyjne!J$2,Q640&lt;=zakresy_produkcyjne!J$3)</f>
        <v>1</v>
      </c>
      <c r="AS640" s="5" t="b">
        <f>AND(R640&gt;=zakresy_produkcyjne!K$2,R640&lt;=zakresy_produkcyjne!K$3)</f>
        <v>1</v>
      </c>
      <c r="AT640" s="5" t="b">
        <f>AND(S640&gt;=zakresy_produkcyjne!L$2,S640&lt;=zakresy_produkcyjne!L$3)</f>
        <v>1</v>
      </c>
      <c r="AU640" s="5" t="b">
        <f t="shared" si="104"/>
        <v>0</v>
      </c>
      <c r="AV640" s="5" t="b">
        <f t="shared" si="105"/>
        <v>1</v>
      </c>
      <c r="AW640" s="5" t="b">
        <f t="shared" si="106"/>
        <v>0</v>
      </c>
      <c r="AX640" s="5">
        <f>AJ640*zakresy_produkcyjne!B$4+AK640*zakresy_produkcyjne!C$4+AL640*zakresy_produkcyjne!D$4+AM640*zakresy_produkcyjne!E$4+AN640*zakresy_produkcyjne!F$4+AO640*zakresy_produkcyjne!G$4+AP640*zakresy_produkcyjne!H$4+AQ640*zakresy_produkcyjne!I$4+AR640*zakresy_produkcyjne!J$4+AS640*zakresy_produkcyjne!K$4+AT640*zakresy_produkcyjne!L$4</f>
        <v>65</v>
      </c>
    </row>
    <row r="641" spans="1:50" ht="13.9" customHeight="1" x14ac:dyDescent="0.2">
      <c r="A641" s="192">
        <v>3.72</v>
      </c>
      <c r="B641" s="192">
        <v>2.5099999999999998</v>
      </c>
      <c r="C641" s="192">
        <f t="shared" si="107"/>
        <v>4.5643333333333338</v>
      </c>
      <c r="D641" s="192">
        <v>0.35</v>
      </c>
      <c r="E641" s="192">
        <v>4.2999999999999997E-2</v>
      </c>
      <c r="F641" s="192">
        <v>0.05</v>
      </c>
      <c r="G641" s="192">
        <v>0.09</v>
      </c>
      <c r="H641" s="192">
        <v>0.06</v>
      </c>
      <c r="I641" s="192">
        <v>1.7000000000000001E-2</v>
      </c>
      <c r="J641" s="192">
        <v>2.3E-2</v>
      </c>
      <c r="K641" s="192">
        <v>0</v>
      </c>
      <c r="L641" s="192">
        <v>0</v>
      </c>
      <c r="M641" s="192">
        <v>2.1000000000000001E-2</v>
      </c>
      <c r="N641" s="192">
        <v>0</v>
      </c>
      <c r="O641" s="192">
        <v>0</v>
      </c>
      <c r="P641" s="192">
        <v>871</v>
      </c>
      <c r="Q641" s="192">
        <v>60</v>
      </c>
      <c r="R641" s="192">
        <v>316</v>
      </c>
      <c r="S641" s="192">
        <v>240</v>
      </c>
      <c r="T641" s="192"/>
      <c r="U641" s="192"/>
      <c r="V641" s="192"/>
      <c r="W641" s="192">
        <v>408</v>
      </c>
      <c r="X641" s="192"/>
      <c r="Y641" s="192"/>
      <c r="Z641" s="193">
        <v>68</v>
      </c>
      <c r="AA641" s="192"/>
      <c r="AB641" s="192"/>
      <c r="AC641" s="192"/>
      <c r="AD641" s="192"/>
      <c r="AE641" s="192"/>
      <c r="AF641" s="192">
        <v>433</v>
      </c>
      <c r="AG641" s="5" t="b">
        <f t="shared" si="103"/>
        <v>0</v>
      </c>
      <c r="AH641" s="5">
        <v>25</v>
      </c>
      <c r="AI641" s="5">
        <f>IF(AG781&lt;=30,1,IF(AG781&lt;=60,2,IF(AG781&lt;=100,3,"bd")))</f>
        <v>1</v>
      </c>
      <c r="AJ641" s="5" t="b">
        <f>AND(A641&gt;=zakresy_produkcyjne!B$2,A641&lt;=zakresy_produkcyjne!B$3)</f>
        <v>0</v>
      </c>
      <c r="AK641" s="5" t="b">
        <f>AND(B641&gt;=zakresy_produkcyjne!C$2,B641&lt;=zakresy_produkcyjne!C$3)</f>
        <v>1</v>
      </c>
      <c r="AL641" s="5" t="b">
        <f>AND(D641&gt;=zakresy_produkcyjne!D$2,D641&lt;=zakresy_produkcyjne!D$3)</f>
        <v>1</v>
      </c>
      <c r="AM641" s="5" t="b">
        <f>AND(E641&gt;=zakresy_produkcyjne!E$2,E641&lt;=zakresy_produkcyjne!E$3)</f>
        <v>1</v>
      </c>
      <c r="AN641" s="5" t="b">
        <f>AND(F641&gt;=zakresy_produkcyjne!F$2,F641&lt;=zakresy_produkcyjne!F$3)</f>
        <v>1</v>
      </c>
      <c r="AO641" s="5" t="b">
        <f>AND(G641&gt;=zakresy_produkcyjne!G$2,G641&lt;=zakresy_produkcyjne!G$3)</f>
        <v>1</v>
      </c>
      <c r="AP641" s="5" t="b">
        <f>AND(H641&gt;=zakresy_produkcyjne!H$2,H641&lt;=zakresy_produkcyjne!H$3)</f>
        <v>1</v>
      </c>
      <c r="AQ641" s="5" t="b">
        <f>AND(P641&gt;=zakresy_produkcyjne!I$2,P641&lt;=zakresy_produkcyjne!I$3)</f>
        <v>1</v>
      </c>
      <c r="AR641" s="5" t="b">
        <f>AND(Q641&gt;=zakresy_produkcyjne!J$2,Q641&lt;=zakresy_produkcyjne!J$3)</f>
        <v>1</v>
      </c>
      <c r="AS641" s="5" t="b">
        <f>AND(R641&gt;=zakresy_produkcyjne!K$2,R641&lt;=zakresy_produkcyjne!K$3)</f>
        <v>1</v>
      </c>
      <c r="AT641" s="5" t="b">
        <f>AND(S641&gt;=zakresy_produkcyjne!L$2,S641&lt;=zakresy_produkcyjne!L$3)</f>
        <v>0</v>
      </c>
      <c r="AU641" s="5" t="b">
        <f t="shared" si="104"/>
        <v>0</v>
      </c>
      <c r="AV641" s="5" t="b">
        <f t="shared" si="105"/>
        <v>0</v>
      </c>
      <c r="AW641" s="5" t="b">
        <f t="shared" si="106"/>
        <v>0</v>
      </c>
      <c r="AX641" s="5">
        <f>AJ641*zakresy_produkcyjne!B$4+AK641*zakresy_produkcyjne!C$4+AL641*zakresy_produkcyjne!D$4+AM641*zakresy_produkcyjne!E$4+AN641*zakresy_produkcyjne!F$4+AO641*zakresy_produkcyjne!G$4+AP641*zakresy_produkcyjne!H$4+AQ641*zakresy_produkcyjne!I$4+AR641*zakresy_produkcyjne!J$4+AS641*zakresy_produkcyjne!K$4+AT641*zakresy_produkcyjne!L$4</f>
        <v>55</v>
      </c>
    </row>
    <row r="642" spans="1:50" ht="13.9" customHeight="1" x14ac:dyDescent="0.2">
      <c r="A642" s="192">
        <v>3.72</v>
      </c>
      <c r="B642" s="192">
        <v>2.5099999999999998</v>
      </c>
      <c r="C642" s="192">
        <f t="shared" si="107"/>
        <v>4.5643333333333338</v>
      </c>
      <c r="D642" s="192">
        <v>0.35</v>
      </c>
      <c r="E642" s="192">
        <v>4.2999999999999997E-2</v>
      </c>
      <c r="F642" s="192">
        <v>0.05</v>
      </c>
      <c r="G642" s="192">
        <v>0.09</v>
      </c>
      <c r="H642" s="192">
        <v>0.06</v>
      </c>
      <c r="I642" s="192">
        <v>1.7000000000000001E-2</v>
      </c>
      <c r="J642" s="192">
        <v>2.3E-2</v>
      </c>
      <c r="K642" s="192">
        <v>0</v>
      </c>
      <c r="L642" s="192">
        <v>0</v>
      </c>
      <c r="M642" s="192">
        <v>2.1000000000000001E-2</v>
      </c>
      <c r="N642" s="192">
        <v>0</v>
      </c>
      <c r="O642" s="192">
        <v>0</v>
      </c>
      <c r="P642" s="192">
        <v>871</v>
      </c>
      <c r="Q642" s="192">
        <v>60</v>
      </c>
      <c r="R642" s="192">
        <v>316</v>
      </c>
      <c r="S642" s="192">
        <v>360</v>
      </c>
      <c r="T642" s="192"/>
      <c r="U642" s="192"/>
      <c r="V642" s="192"/>
      <c r="W642" s="192">
        <v>410</v>
      </c>
      <c r="X642" s="192"/>
      <c r="Y642" s="192"/>
      <c r="Z642" s="193">
        <v>68</v>
      </c>
      <c r="AA642" s="192"/>
      <c r="AB642" s="192"/>
      <c r="AC642" s="192"/>
      <c r="AD642" s="192"/>
      <c r="AE642" s="192"/>
      <c r="AF642" s="192">
        <v>435</v>
      </c>
      <c r="AG642" s="5" t="b">
        <f t="shared" si="103"/>
        <v>0</v>
      </c>
      <c r="AH642" s="5">
        <v>25</v>
      </c>
      <c r="AI642" s="5">
        <f>IF(AG782&lt;=30,1,IF(AG782&lt;=60,2,IF(AG782&lt;=100,3,"bd")))</f>
        <v>1</v>
      </c>
      <c r="AJ642" s="5" t="b">
        <f>AND(A642&gt;=zakresy_produkcyjne!B$2,A642&lt;=zakresy_produkcyjne!B$3)</f>
        <v>0</v>
      </c>
      <c r="AK642" s="5" t="b">
        <f>AND(B642&gt;=zakresy_produkcyjne!C$2,B642&lt;=zakresy_produkcyjne!C$3)</f>
        <v>1</v>
      </c>
      <c r="AL642" s="5" t="b">
        <f>AND(D642&gt;=zakresy_produkcyjne!D$2,D642&lt;=zakresy_produkcyjne!D$3)</f>
        <v>1</v>
      </c>
      <c r="AM642" s="5" t="b">
        <f>AND(E642&gt;=zakresy_produkcyjne!E$2,E642&lt;=zakresy_produkcyjne!E$3)</f>
        <v>1</v>
      </c>
      <c r="AN642" s="5" t="b">
        <f>AND(F642&gt;=zakresy_produkcyjne!F$2,F642&lt;=zakresy_produkcyjne!F$3)</f>
        <v>1</v>
      </c>
      <c r="AO642" s="5" t="b">
        <f>AND(G642&gt;=zakresy_produkcyjne!G$2,G642&lt;=zakresy_produkcyjne!G$3)</f>
        <v>1</v>
      </c>
      <c r="AP642" s="5" t="b">
        <f>AND(H642&gt;=zakresy_produkcyjne!H$2,H642&lt;=zakresy_produkcyjne!H$3)</f>
        <v>1</v>
      </c>
      <c r="AQ642" s="5" t="b">
        <f>AND(P642&gt;=zakresy_produkcyjne!I$2,P642&lt;=zakresy_produkcyjne!I$3)</f>
        <v>1</v>
      </c>
      <c r="AR642" s="5" t="b">
        <f>AND(Q642&gt;=zakresy_produkcyjne!J$2,Q642&lt;=zakresy_produkcyjne!J$3)</f>
        <v>1</v>
      </c>
      <c r="AS642" s="5" t="b">
        <f>AND(R642&gt;=zakresy_produkcyjne!K$2,R642&lt;=zakresy_produkcyjne!K$3)</f>
        <v>1</v>
      </c>
      <c r="AT642" s="5" t="b">
        <f>AND(S642&gt;=zakresy_produkcyjne!L$2,S642&lt;=zakresy_produkcyjne!L$3)</f>
        <v>0</v>
      </c>
      <c r="AU642" s="5" t="b">
        <f t="shared" si="104"/>
        <v>0</v>
      </c>
      <c r="AV642" s="5" t="b">
        <f t="shared" si="105"/>
        <v>0</v>
      </c>
      <c r="AW642" s="5" t="b">
        <f t="shared" si="106"/>
        <v>0</v>
      </c>
      <c r="AX642" s="5">
        <f>AJ642*zakresy_produkcyjne!B$4+AK642*zakresy_produkcyjne!C$4+AL642*zakresy_produkcyjne!D$4+AM642*zakresy_produkcyjne!E$4+AN642*zakresy_produkcyjne!F$4+AO642*zakresy_produkcyjne!G$4+AP642*zakresy_produkcyjne!H$4+AQ642*zakresy_produkcyjne!I$4+AR642*zakresy_produkcyjne!J$4+AS642*zakresy_produkcyjne!K$4+AT642*zakresy_produkcyjne!L$4</f>
        <v>55</v>
      </c>
    </row>
    <row r="643" spans="1:50" ht="13.9" customHeight="1" x14ac:dyDescent="0.2">
      <c r="A643" s="192">
        <v>3.72</v>
      </c>
      <c r="B643" s="192">
        <v>2.5099999999999998</v>
      </c>
      <c r="C643" s="192">
        <f t="shared" si="107"/>
        <v>4.5643333333333338</v>
      </c>
      <c r="D643" s="192">
        <v>0.35</v>
      </c>
      <c r="E643" s="192">
        <v>4.2999999999999997E-2</v>
      </c>
      <c r="F643" s="192">
        <v>0.05</v>
      </c>
      <c r="G643" s="192">
        <v>0.09</v>
      </c>
      <c r="H643" s="192">
        <v>0.06</v>
      </c>
      <c r="I643" s="192">
        <v>1.7000000000000001E-2</v>
      </c>
      <c r="J643" s="192">
        <v>2.3E-2</v>
      </c>
      <c r="K643" s="192">
        <v>0</v>
      </c>
      <c r="L643" s="192">
        <v>0</v>
      </c>
      <c r="M643" s="192">
        <v>2.1000000000000001E-2</v>
      </c>
      <c r="N643" s="192">
        <v>0</v>
      </c>
      <c r="O643" s="192">
        <v>0</v>
      </c>
      <c r="P643" s="192">
        <v>871</v>
      </c>
      <c r="Q643" s="192">
        <v>60</v>
      </c>
      <c r="R643" s="192">
        <v>316</v>
      </c>
      <c r="S643" s="192">
        <v>480</v>
      </c>
      <c r="T643" s="192"/>
      <c r="U643" s="192"/>
      <c r="V643" s="192"/>
      <c r="W643" s="192">
        <v>413</v>
      </c>
      <c r="X643" s="192"/>
      <c r="Y643" s="192"/>
      <c r="Z643" s="193">
        <v>68</v>
      </c>
      <c r="AA643" s="192"/>
      <c r="AB643" s="192"/>
      <c r="AC643" s="192"/>
      <c r="AD643" s="192"/>
      <c r="AE643" s="192"/>
      <c r="AF643" s="192">
        <v>438</v>
      </c>
      <c r="AG643" s="5" t="b">
        <f t="shared" ref="AG643:AG691" si="108">NOT(OR(ISBLANK(T643),ISBLANK(U643),ISBLANK(V643),ISBLANK(W643),AND(ISBLANK(X643),ISBLANK(Y643))))</f>
        <v>0</v>
      </c>
      <c r="AH643" s="5">
        <v>25</v>
      </c>
      <c r="AI643" s="5">
        <f>IF(AG783&lt;=30,1,IF(AG783&lt;=60,2,IF(AG783&lt;=100,3,"bd")))</f>
        <v>1</v>
      </c>
      <c r="AJ643" s="5" t="b">
        <f>AND(A643&gt;=zakresy_produkcyjne!B$2,A643&lt;=zakresy_produkcyjne!B$3)</f>
        <v>0</v>
      </c>
      <c r="AK643" s="5" t="b">
        <f>AND(B643&gt;=zakresy_produkcyjne!C$2,B643&lt;=zakresy_produkcyjne!C$3)</f>
        <v>1</v>
      </c>
      <c r="AL643" s="5" t="b">
        <f>AND(D643&gt;=zakresy_produkcyjne!D$2,D643&lt;=zakresy_produkcyjne!D$3)</f>
        <v>1</v>
      </c>
      <c r="AM643" s="5" t="b">
        <f>AND(E643&gt;=zakresy_produkcyjne!E$2,E643&lt;=zakresy_produkcyjne!E$3)</f>
        <v>1</v>
      </c>
      <c r="AN643" s="5" t="b">
        <f>AND(F643&gt;=zakresy_produkcyjne!F$2,F643&lt;=zakresy_produkcyjne!F$3)</f>
        <v>1</v>
      </c>
      <c r="AO643" s="5" t="b">
        <f>AND(G643&gt;=zakresy_produkcyjne!G$2,G643&lt;=zakresy_produkcyjne!G$3)</f>
        <v>1</v>
      </c>
      <c r="AP643" s="5" t="b">
        <f>AND(H643&gt;=zakresy_produkcyjne!H$2,H643&lt;=zakresy_produkcyjne!H$3)</f>
        <v>1</v>
      </c>
      <c r="AQ643" s="5" t="b">
        <f>AND(P643&gt;=zakresy_produkcyjne!I$2,P643&lt;=zakresy_produkcyjne!I$3)</f>
        <v>1</v>
      </c>
      <c r="AR643" s="5" t="b">
        <f>AND(Q643&gt;=zakresy_produkcyjne!J$2,Q643&lt;=zakresy_produkcyjne!J$3)</f>
        <v>1</v>
      </c>
      <c r="AS643" s="5" t="b">
        <f>AND(R643&gt;=zakresy_produkcyjne!K$2,R643&lt;=zakresy_produkcyjne!K$3)</f>
        <v>1</v>
      </c>
      <c r="AT643" s="5" t="b">
        <f>AND(S643&gt;=zakresy_produkcyjne!L$2,S643&lt;=zakresy_produkcyjne!L$3)</f>
        <v>0</v>
      </c>
      <c r="AU643" s="5" t="b">
        <f t="shared" ref="AU643:AU691" si="109">AND(AJ643:AP643)</f>
        <v>0</v>
      </c>
      <c r="AV643" s="5" t="b">
        <f t="shared" ref="AV643:AV691" si="110">AND(AQ643:AT643)</f>
        <v>0</v>
      </c>
      <c r="AW643" s="5" t="b">
        <f>AND(AU643:AV643)</f>
        <v>0</v>
      </c>
      <c r="AX643" s="5">
        <f>AJ643*zakresy_produkcyjne!B$4+AK643*zakresy_produkcyjne!C$4+AL643*zakresy_produkcyjne!D$4+AM643*zakresy_produkcyjne!E$4+AN643*zakresy_produkcyjne!F$4+AO643*zakresy_produkcyjne!G$4+AP643*zakresy_produkcyjne!H$4+AQ643*zakresy_produkcyjne!I$4+AR643*zakresy_produkcyjne!J$4+AS643*zakresy_produkcyjne!K$4+AT643*zakresy_produkcyjne!L$4</f>
        <v>55</v>
      </c>
    </row>
    <row r="644" spans="1:50" ht="13.9" customHeight="1" x14ac:dyDescent="0.2">
      <c r="A644" s="192">
        <v>3.72</v>
      </c>
      <c r="B644" s="192">
        <v>2.5099999999999998</v>
      </c>
      <c r="C644" s="192">
        <f t="shared" ref="C644:C691" si="111">A644+(1/3)*(B644+J644)</f>
        <v>4.5643333333333338</v>
      </c>
      <c r="D644" s="192">
        <v>0.35</v>
      </c>
      <c r="E644" s="192">
        <v>4.2999999999999997E-2</v>
      </c>
      <c r="F644" s="192">
        <v>0.05</v>
      </c>
      <c r="G644" s="192">
        <v>0.09</v>
      </c>
      <c r="H644" s="192">
        <v>0.06</v>
      </c>
      <c r="I644" s="192">
        <v>1.7000000000000001E-2</v>
      </c>
      <c r="J644" s="192">
        <v>2.3E-2</v>
      </c>
      <c r="K644" s="192">
        <v>0</v>
      </c>
      <c r="L644" s="192">
        <v>0</v>
      </c>
      <c r="M644" s="192">
        <v>2.1000000000000001E-2</v>
      </c>
      <c r="N644" s="192">
        <v>0</v>
      </c>
      <c r="O644" s="192">
        <v>0</v>
      </c>
      <c r="P644" s="192">
        <v>871</v>
      </c>
      <c r="Q644" s="192">
        <v>60</v>
      </c>
      <c r="R644" s="192">
        <v>371</v>
      </c>
      <c r="S644" s="192">
        <v>30</v>
      </c>
      <c r="T644" s="192"/>
      <c r="U644" s="192"/>
      <c r="V644" s="192">
        <v>6.7</v>
      </c>
      <c r="W644" s="192">
        <v>332.444444444444</v>
      </c>
      <c r="X644" s="192"/>
      <c r="Y644" s="192"/>
      <c r="Z644" s="193">
        <v>68</v>
      </c>
      <c r="AA644" s="192"/>
      <c r="AB644" s="192"/>
      <c r="AC644" s="192"/>
      <c r="AD644" s="192"/>
      <c r="AE644" s="192"/>
      <c r="AF644" s="192">
        <v>350</v>
      </c>
      <c r="AG644" s="5" t="b">
        <f t="shared" si="108"/>
        <v>0</v>
      </c>
      <c r="AH644" s="5">
        <v>25</v>
      </c>
      <c r="AI644" s="5">
        <f>IF(AG789&lt;=30,1,IF(AG789&lt;=60,2,IF(AG789&lt;=100,3,"bd")))</f>
        <v>1</v>
      </c>
      <c r="AJ644" s="5" t="b">
        <f>AND(A644&gt;=zakresy_produkcyjne!B$2,A644&lt;=zakresy_produkcyjne!B$3)</f>
        <v>0</v>
      </c>
      <c r="AK644" s="5" t="b">
        <f>AND(B644&gt;=zakresy_produkcyjne!C$2,B644&lt;=zakresy_produkcyjne!C$3)</f>
        <v>1</v>
      </c>
      <c r="AL644" s="5" t="b">
        <f>AND(D644&gt;=zakresy_produkcyjne!D$2,D644&lt;=zakresy_produkcyjne!D$3)</f>
        <v>1</v>
      </c>
      <c r="AM644" s="5" t="b">
        <f>AND(E644&gt;=zakresy_produkcyjne!E$2,E644&lt;=zakresy_produkcyjne!E$3)</f>
        <v>1</v>
      </c>
      <c r="AN644" s="5" t="b">
        <f>AND(F644&gt;=zakresy_produkcyjne!F$2,F644&lt;=zakresy_produkcyjne!F$3)</f>
        <v>1</v>
      </c>
      <c r="AO644" s="5" t="b">
        <f>AND(G644&gt;=zakresy_produkcyjne!G$2,G644&lt;=zakresy_produkcyjne!G$3)</f>
        <v>1</v>
      </c>
      <c r="AP644" s="5" t="b">
        <f>AND(H644&gt;=zakresy_produkcyjne!H$2,H644&lt;=zakresy_produkcyjne!H$3)</f>
        <v>1</v>
      </c>
      <c r="AQ644" s="5" t="b">
        <f>AND(P644&gt;=zakresy_produkcyjne!I$2,P644&lt;=zakresy_produkcyjne!I$3)</f>
        <v>1</v>
      </c>
      <c r="AR644" s="5" t="b">
        <f>AND(Q644&gt;=zakresy_produkcyjne!J$2,Q644&lt;=zakresy_produkcyjne!J$3)</f>
        <v>1</v>
      </c>
      <c r="AS644" s="5" t="b">
        <f>AND(R644&gt;=zakresy_produkcyjne!K$2,R644&lt;=zakresy_produkcyjne!K$3)</f>
        <v>1</v>
      </c>
      <c r="AT644" s="5" t="b">
        <f>AND(S644&gt;=zakresy_produkcyjne!L$2,S644&lt;=zakresy_produkcyjne!L$3)</f>
        <v>1</v>
      </c>
      <c r="AU644" s="5" t="b">
        <f t="shared" si="109"/>
        <v>0</v>
      </c>
      <c r="AV644" s="5" t="b">
        <f t="shared" si="110"/>
        <v>1</v>
      </c>
      <c r="AW644" s="5" t="b">
        <f>AND(AU644:AV644)</f>
        <v>0</v>
      </c>
      <c r="AX644" s="5">
        <f>AJ644*zakresy_produkcyjne!B$4+AK644*zakresy_produkcyjne!C$4+AL644*zakresy_produkcyjne!D$4+AM644*zakresy_produkcyjne!E$4+AN644*zakresy_produkcyjne!F$4+AO644*zakresy_produkcyjne!G$4+AP644*zakresy_produkcyjne!H$4+AQ644*zakresy_produkcyjne!I$4+AR644*zakresy_produkcyjne!J$4+AS644*zakresy_produkcyjne!K$4+AT644*zakresy_produkcyjne!L$4</f>
        <v>65</v>
      </c>
    </row>
    <row r="645" spans="1:50" ht="13.9" customHeight="1" x14ac:dyDescent="0.2">
      <c r="A645" s="192">
        <v>3.72</v>
      </c>
      <c r="B645" s="192">
        <v>2.5099999999999998</v>
      </c>
      <c r="C645" s="192">
        <f t="shared" si="111"/>
        <v>4.5643333333333338</v>
      </c>
      <c r="D645" s="192">
        <v>0.35</v>
      </c>
      <c r="E645" s="192">
        <v>4.2999999999999997E-2</v>
      </c>
      <c r="F645" s="192">
        <v>0.05</v>
      </c>
      <c r="G645" s="192">
        <v>0.09</v>
      </c>
      <c r="H645" s="192">
        <v>0.06</v>
      </c>
      <c r="I645" s="192">
        <v>1.7000000000000001E-2</v>
      </c>
      <c r="J645" s="192">
        <v>2.3E-2</v>
      </c>
      <c r="K645" s="192">
        <v>0</v>
      </c>
      <c r="L645" s="192">
        <v>0</v>
      </c>
      <c r="M645" s="192">
        <v>2.1000000000000001E-2</v>
      </c>
      <c r="N645" s="192">
        <v>0</v>
      </c>
      <c r="O645" s="192">
        <v>0</v>
      </c>
      <c r="P645" s="192">
        <v>871</v>
      </c>
      <c r="Q645" s="192">
        <v>60</v>
      </c>
      <c r="R645" s="192">
        <v>371</v>
      </c>
      <c r="S645" s="192">
        <v>40</v>
      </c>
      <c r="T645" s="192"/>
      <c r="U645" s="192"/>
      <c r="V645" s="192">
        <v>8.4</v>
      </c>
      <c r="W645" s="192"/>
      <c r="X645" s="192"/>
      <c r="Y645" s="192"/>
      <c r="Z645" s="193">
        <v>68</v>
      </c>
      <c r="AA645" s="192"/>
      <c r="AB645" s="192"/>
      <c r="AC645" s="192"/>
      <c r="AD645" s="192"/>
      <c r="AE645" s="192"/>
      <c r="AF645" s="192"/>
      <c r="AG645" s="5" t="b">
        <f t="shared" si="108"/>
        <v>0</v>
      </c>
      <c r="AH645" s="5">
        <v>26</v>
      </c>
      <c r="AI645" s="5">
        <f>IF(AG790&lt;=30,1,IF(AG790&lt;=60,2,IF(AG790&lt;=100,3,"bd")))</f>
        <v>1</v>
      </c>
      <c r="AJ645" s="5" t="b">
        <f>AND(A645&gt;=zakresy_produkcyjne!B$2,A645&lt;=zakresy_produkcyjne!B$3)</f>
        <v>0</v>
      </c>
      <c r="AK645" s="5" t="b">
        <f>AND(B645&gt;=zakresy_produkcyjne!C$2,B645&lt;=zakresy_produkcyjne!C$3)</f>
        <v>1</v>
      </c>
      <c r="AL645" s="5" t="b">
        <f>AND(D645&gt;=zakresy_produkcyjne!D$2,D645&lt;=zakresy_produkcyjne!D$3)</f>
        <v>1</v>
      </c>
      <c r="AM645" s="5" t="b">
        <f>AND(E645&gt;=zakresy_produkcyjne!E$2,E645&lt;=zakresy_produkcyjne!E$3)</f>
        <v>1</v>
      </c>
      <c r="AN645" s="5" t="b">
        <f>AND(F645&gt;=zakresy_produkcyjne!F$2,F645&lt;=zakresy_produkcyjne!F$3)</f>
        <v>1</v>
      </c>
      <c r="AO645" s="5" t="b">
        <f>AND(G645&gt;=zakresy_produkcyjne!G$2,G645&lt;=zakresy_produkcyjne!G$3)</f>
        <v>1</v>
      </c>
      <c r="AP645" s="5" t="b">
        <f>AND(H645&gt;=zakresy_produkcyjne!H$2,H645&lt;=zakresy_produkcyjne!H$3)</f>
        <v>1</v>
      </c>
      <c r="AQ645" s="5" t="b">
        <f>AND(P645&gt;=zakresy_produkcyjne!I$2,P645&lt;=zakresy_produkcyjne!I$3)</f>
        <v>1</v>
      </c>
      <c r="AR645" s="5" t="b">
        <f>AND(Q645&gt;=zakresy_produkcyjne!J$2,Q645&lt;=zakresy_produkcyjne!J$3)</f>
        <v>1</v>
      </c>
      <c r="AS645" s="5" t="b">
        <f>AND(R645&gt;=zakresy_produkcyjne!K$2,R645&lt;=zakresy_produkcyjne!K$3)</f>
        <v>1</v>
      </c>
      <c r="AT645" s="5" t="b">
        <f>AND(S645&gt;=zakresy_produkcyjne!L$2,S645&lt;=zakresy_produkcyjne!L$3)</f>
        <v>1</v>
      </c>
      <c r="AU645" s="5" t="b">
        <f t="shared" si="109"/>
        <v>0</v>
      </c>
      <c r="AV645" s="5" t="b">
        <f t="shared" si="110"/>
        <v>1</v>
      </c>
      <c r="AW645" s="5" t="b">
        <f>AND(AU645:AV645)</f>
        <v>0</v>
      </c>
      <c r="AX645" s="5">
        <f>AJ645*zakresy_produkcyjne!B$4+AK645*zakresy_produkcyjne!C$4+AL645*zakresy_produkcyjne!D$4+AM645*zakresy_produkcyjne!E$4+AN645*zakresy_produkcyjne!F$4+AO645*zakresy_produkcyjne!G$4+AP645*zakresy_produkcyjne!H$4+AQ645*zakresy_produkcyjne!I$4+AR645*zakresy_produkcyjne!J$4+AS645*zakresy_produkcyjne!K$4+AT645*zakresy_produkcyjne!L$4</f>
        <v>65</v>
      </c>
    </row>
    <row r="646" spans="1:50" ht="13.9" customHeight="1" x14ac:dyDescent="0.2">
      <c r="A646" s="192">
        <v>3.72</v>
      </c>
      <c r="B646" s="192">
        <v>2.5099999999999998</v>
      </c>
      <c r="C646" s="192">
        <f t="shared" si="111"/>
        <v>4.5643333333333338</v>
      </c>
      <c r="D646" s="192">
        <v>0.35</v>
      </c>
      <c r="E646" s="192">
        <v>4.2999999999999997E-2</v>
      </c>
      <c r="F646" s="192">
        <v>0.05</v>
      </c>
      <c r="G646" s="192">
        <v>0.09</v>
      </c>
      <c r="H646" s="192">
        <v>0.06</v>
      </c>
      <c r="I646" s="192">
        <v>1.7000000000000001E-2</v>
      </c>
      <c r="J646" s="192">
        <v>2.3E-2</v>
      </c>
      <c r="K646" s="192">
        <v>0</v>
      </c>
      <c r="L646" s="192">
        <v>0</v>
      </c>
      <c r="M646" s="192">
        <v>2.1000000000000001E-2</v>
      </c>
      <c r="N646" s="192">
        <v>0</v>
      </c>
      <c r="O646" s="192">
        <v>0</v>
      </c>
      <c r="P646" s="192">
        <v>871</v>
      </c>
      <c r="Q646" s="192">
        <v>60</v>
      </c>
      <c r="R646" s="192">
        <v>371</v>
      </c>
      <c r="S646" s="192">
        <v>60</v>
      </c>
      <c r="T646" s="192"/>
      <c r="U646" s="192"/>
      <c r="V646" s="192"/>
      <c r="W646" s="192">
        <v>326</v>
      </c>
      <c r="X646" s="192"/>
      <c r="Y646" s="192"/>
      <c r="Z646" s="193">
        <v>68</v>
      </c>
      <c r="AA646" s="192"/>
      <c r="AB646" s="192"/>
      <c r="AC646" s="192"/>
      <c r="AD646" s="192"/>
      <c r="AE646" s="192"/>
      <c r="AF646" s="192">
        <v>344</v>
      </c>
      <c r="AG646" s="5" t="b">
        <f t="shared" si="108"/>
        <v>0</v>
      </c>
      <c r="AH646" s="5">
        <v>25</v>
      </c>
      <c r="AI646" s="5">
        <f>IF(AG790&lt;=30,1,IF(AG790&lt;=60,2,IF(AG790&lt;=100,3,"bd")))</f>
        <v>1</v>
      </c>
      <c r="AJ646" s="5" t="b">
        <f>AND(A646&gt;=zakresy_produkcyjne!B$2,A646&lt;=zakresy_produkcyjne!B$3)</f>
        <v>0</v>
      </c>
      <c r="AK646" s="5" t="b">
        <f>AND(B646&gt;=zakresy_produkcyjne!C$2,B646&lt;=zakresy_produkcyjne!C$3)</f>
        <v>1</v>
      </c>
      <c r="AL646" s="5" t="b">
        <f>AND(D646&gt;=zakresy_produkcyjne!D$2,D646&lt;=zakresy_produkcyjne!D$3)</f>
        <v>1</v>
      </c>
      <c r="AM646" s="5" t="b">
        <f>AND(E646&gt;=zakresy_produkcyjne!E$2,E646&lt;=zakresy_produkcyjne!E$3)</f>
        <v>1</v>
      </c>
      <c r="AN646" s="5" t="b">
        <f>AND(F646&gt;=zakresy_produkcyjne!F$2,F646&lt;=zakresy_produkcyjne!F$3)</f>
        <v>1</v>
      </c>
      <c r="AO646" s="5" t="b">
        <f>AND(G646&gt;=zakresy_produkcyjne!G$2,G646&lt;=zakresy_produkcyjne!G$3)</f>
        <v>1</v>
      </c>
      <c r="AP646" s="5" t="b">
        <f>AND(H646&gt;=zakresy_produkcyjne!H$2,H646&lt;=zakresy_produkcyjne!H$3)</f>
        <v>1</v>
      </c>
      <c r="AQ646" s="5" t="b">
        <f>AND(P646&gt;=zakresy_produkcyjne!I$2,P646&lt;=zakresy_produkcyjne!I$3)</f>
        <v>1</v>
      </c>
      <c r="AR646" s="5" t="b">
        <f>AND(Q646&gt;=zakresy_produkcyjne!J$2,Q646&lt;=zakresy_produkcyjne!J$3)</f>
        <v>1</v>
      </c>
      <c r="AS646" s="5" t="b">
        <f>AND(R646&gt;=zakresy_produkcyjne!K$2,R646&lt;=zakresy_produkcyjne!K$3)</f>
        <v>1</v>
      </c>
      <c r="AT646" s="5" t="b">
        <f>AND(S646&gt;=zakresy_produkcyjne!L$2,S646&lt;=zakresy_produkcyjne!L$3)</f>
        <v>1</v>
      </c>
      <c r="AU646" s="5" t="b">
        <f t="shared" si="109"/>
        <v>0</v>
      </c>
      <c r="AV646" s="5" t="b">
        <f t="shared" si="110"/>
        <v>1</v>
      </c>
      <c r="AW646" s="5" t="b">
        <f>AND(AU646:AV646)</f>
        <v>0</v>
      </c>
      <c r="AX646" s="5">
        <f>AJ646*zakresy_produkcyjne!B$4+AK646*zakresy_produkcyjne!C$4+AL646*zakresy_produkcyjne!D$4+AM646*zakresy_produkcyjne!E$4+AN646*zakresy_produkcyjne!F$4+AO646*zakresy_produkcyjne!G$4+AP646*zakresy_produkcyjne!H$4+AQ646*zakresy_produkcyjne!I$4+AR646*zakresy_produkcyjne!J$4+AS646*zakresy_produkcyjne!K$4+AT646*zakresy_produkcyjne!L$4</f>
        <v>65</v>
      </c>
    </row>
    <row r="647" spans="1:50" ht="13.9" customHeight="1" x14ac:dyDescent="0.2">
      <c r="A647" s="192">
        <v>3.72</v>
      </c>
      <c r="B647" s="192">
        <v>2.5099999999999998</v>
      </c>
      <c r="C647" s="192">
        <f t="shared" si="111"/>
        <v>4.5643333333333338</v>
      </c>
      <c r="D647" s="192">
        <v>0.35</v>
      </c>
      <c r="E647" s="192">
        <v>4.2999999999999997E-2</v>
      </c>
      <c r="F647" s="192">
        <v>0.05</v>
      </c>
      <c r="G647" s="192">
        <v>0.09</v>
      </c>
      <c r="H647" s="192">
        <v>0.06</v>
      </c>
      <c r="I647" s="192">
        <v>1.7000000000000001E-2</v>
      </c>
      <c r="J647" s="192">
        <v>2.3E-2</v>
      </c>
      <c r="K647" s="192">
        <v>0</v>
      </c>
      <c r="L647" s="192">
        <v>0</v>
      </c>
      <c r="M647" s="192">
        <v>2.1000000000000001E-2</v>
      </c>
      <c r="N647" s="192">
        <v>0</v>
      </c>
      <c r="O647" s="192">
        <v>0</v>
      </c>
      <c r="P647" s="192">
        <v>871</v>
      </c>
      <c r="Q647" s="192">
        <v>60</v>
      </c>
      <c r="R647" s="192">
        <v>371</v>
      </c>
      <c r="S647" s="192">
        <v>90</v>
      </c>
      <c r="T647" s="192"/>
      <c r="U647" s="192"/>
      <c r="V647" s="192"/>
      <c r="W647" s="192">
        <v>333.33333333333297</v>
      </c>
      <c r="X647" s="192"/>
      <c r="Y647" s="192"/>
      <c r="Z647" s="193">
        <v>68</v>
      </c>
      <c r="AA647" s="192"/>
      <c r="AB647" s="192"/>
      <c r="AC647" s="192"/>
      <c r="AD647" s="192"/>
      <c r="AE647" s="192"/>
      <c r="AF647" s="192">
        <v>351</v>
      </c>
      <c r="AG647" s="5" t="b">
        <f t="shared" si="108"/>
        <v>0</v>
      </c>
      <c r="AH647" s="5">
        <v>25</v>
      </c>
      <c r="AI647" s="5">
        <f>IF(AG791&lt;=30,1,IF(AG791&lt;=60,2,IF(AG791&lt;=100,3,"bd")))</f>
        <v>1</v>
      </c>
      <c r="AJ647" s="5" t="b">
        <f>AND(A647&gt;=zakresy_produkcyjne!B$2,A647&lt;=zakresy_produkcyjne!B$3)</f>
        <v>0</v>
      </c>
      <c r="AK647" s="5" t="b">
        <f>AND(B647&gt;=zakresy_produkcyjne!C$2,B647&lt;=zakresy_produkcyjne!C$3)</f>
        <v>1</v>
      </c>
      <c r="AL647" s="5" t="b">
        <f>AND(D647&gt;=zakresy_produkcyjne!D$2,D647&lt;=zakresy_produkcyjne!D$3)</f>
        <v>1</v>
      </c>
      <c r="AM647" s="5" t="b">
        <f>AND(E647&gt;=zakresy_produkcyjne!E$2,E647&lt;=zakresy_produkcyjne!E$3)</f>
        <v>1</v>
      </c>
      <c r="AN647" s="5" t="b">
        <f>AND(F647&gt;=zakresy_produkcyjne!F$2,F647&lt;=zakresy_produkcyjne!F$3)</f>
        <v>1</v>
      </c>
      <c r="AO647" s="5" t="b">
        <f>AND(G647&gt;=zakresy_produkcyjne!G$2,G647&lt;=zakresy_produkcyjne!G$3)</f>
        <v>1</v>
      </c>
      <c r="AP647" s="5" t="b">
        <f>AND(H647&gt;=zakresy_produkcyjne!H$2,H647&lt;=zakresy_produkcyjne!H$3)</f>
        <v>1</v>
      </c>
      <c r="AQ647" s="5" t="b">
        <f>AND(P647&gt;=zakresy_produkcyjne!I$2,P647&lt;=zakresy_produkcyjne!I$3)</f>
        <v>1</v>
      </c>
      <c r="AR647" s="5" t="b">
        <f>AND(Q647&gt;=zakresy_produkcyjne!J$2,Q647&lt;=zakresy_produkcyjne!J$3)</f>
        <v>1</v>
      </c>
      <c r="AS647" s="5" t="b">
        <f>AND(R647&gt;=zakresy_produkcyjne!K$2,R647&lt;=zakresy_produkcyjne!K$3)</f>
        <v>1</v>
      </c>
      <c r="AT647" s="5" t="b">
        <f>AND(S647&gt;=zakresy_produkcyjne!L$2,S647&lt;=zakresy_produkcyjne!L$3)</f>
        <v>1</v>
      </c>
      <c r="AU647" s="5" t="b">
        <f t="shared" si="109"/>
        <v>0</v>
      </c>
      <c r="AV647" s="5" t="b">
        <f t="shared" si="110"/>
        <v>1</v>
      </c>
      <c r="AW647" s="5" t="b">
        <f>AND(AU647:AV647)</f>
        <v>0</v>
      </c>
      <c r="AX647" s="5">
        <f>AJ647*zakresy_produkcyjne!B$4+AK647*zakresy_produkcyjne!C$4+AL647*zakresy_produkcyjne!D$4+AM647*zakresy_produkcyjne!E$4+AN647*zakresy_produkcyjne!F$4+AO647*zakresy_produkcyjne!G$4+AP647*zakresy_produkcyjne!H$4+AQ647*zakresy_produkcyjne!I$4+AR647*zakresy_produkcyjne!J$4+AS647*zakresy_produkcyjne!K$4+AT647*zakresy_produkcyjne!L$4</f>
        <v>65</v>
      </c>
    </row>
    <row r="648" spans="1:50" ht="13.9" customHeight="1" x14ac:dyDescent="0.2">
      <c r="A648" s="192">
        <v>3.72</v>
      </c>
      <c r="B648" s="192">
        <v>2.5099999999999998</v>
      </c>
      <c r="C648" s="192">
        <f t="shared" si="111"/>
        <v>4.5643333333333338</v>
      </c>
      <c r="D648" s="192">
        <v>0.35</v>
      </c>
      <c r="E648" s="192">
        <v>4.2999999999999997E-2</v>
      </c>
      <c r="F648" s="192">
        <v>0.05</v>
      </c>
      <c r="G648" s="192">
        <v>0.09</v>
      </c>
      <c r="H648" s="192">
        <v>0.06</v>
      </c>
      <c r="I648" s="192">
        <v>1.7000000000000001E-2</v>
      </c>
      <c r="J648" s="192">
        <v>2.3E-2</v>
      </c>
      <c r="K648" s="192">
        <v>0</v>
      </c>
      <c r="L648" s="192">
        <v>0</v>
      </c>
      <c r="M648" s="192">
        <v>2.1000000000000001E-2</v>
      </c>
      <c r="N648" s="192">
        <v>0</v>
      </c>
      <c r="O648" s="192">
        <v>0</v>
      </c>
      <c r="P648" s="192">
        <v>871</v>
      </c>
      <c r="Q648" s="192">
        <v>60</v>
      </c>
      <c r="R648" s="192">
        <v>371</v>
      </c>
      <c r="S648" s="192">
        <v>120</v>
      </c>
      <c r="T648" s="192"/>
      <c r="U648" s="192"/>
      <c r="V648" s="192">
        <v>6.4</v>
      </c>
      <c r="W648" s="192">
        <v>332.444444444444</v>
      </c>
      <c r="X648" s="192"/>
      <c r="Y648" s="192"/>
      <c r="Z648" s="193">
        <v>68</v>
      </c>
      <c r="AA648" s="192"/>
      <c r="AB648" s="192"/>
      <c r="AC648" s="192"/>
      <c r="AD648" s="192"/>
      <c r="AE648" s="192"/>
      <c r="AF648" s="192">
        <v>350</v>
      </c>
      <c r="AG648" s="5" t="b">
        <f t="shared" si="108"/>
        <v>0</v>
      </c>
      <c r="AH648" s="5">
        <v>25</v>
      </c>
      <c r="AI648" s="5">
        <f>IF(AG792&lt;=30,1,IF(AG792&lt;=60,2,IF(AG792&lt;=100,3,"bd")))</f>
        <v>1</v>
      </c>
      <c r="AJ648" s="5" t="b">
        <f>AND(A648&gt;=zakresy_produkcyjne!B$2,A648&lt;=zakresy_produkcyjne!B$3)</f>
        <v>0</v>
      </c>
      <c r="AK648" s="5" t="b">
        <f>AND(B648&gt;=zakresy_produkcyjne!C$2,B648&lt;=zakresy_produkcyjne!C$3)</f>
        <v>1</v>
      </c>
      <c r="AL648" s="5" t="b">
        <f>AND(D648&gt;=zakresy_produkcyjne!D$2,D648&lt;=zakresy_produkcyjne!D$3)</f>
        <v>1</v>
      </c>
      <c r="AM648" s="5" t="b">
        <f>AND(E648&gt;=zakresy_produkcyjne!E$2,E648&lt;=zakresy_produkcyjne!E$3)</f>
        <v>1</v>
      </c>
      <c r="AN648" s="5" t="b">
        <f>AND(F648&gt;=zakresy_produkcyjne!F$2,F648&lt;=zakresy_produkcyjne!F$3)</f>
        <v>1</v>
      </c>
      <c r="AO648" s="5" t="b">
        <f>AND(G648&gt;=zakresy_produkcyjne!G$2,G648&lt;=zakresy_produkcyjne!G$3)</f>
        <v>1</v>
      </c>
      <c r="AP648" s="5" t="b">
        <f>AND(H648&gt;=zakresy_produkcyjne!H$2,H648&lt;=zakresy_produkcyjne!H$3)</f>
        <v>1</v>
      </c>
      <c r="AQ648" s="5" t="b">
        <f>AND(P648&gt;=zakresy_produkcyjne!I$2,P648&lt;=zakresy_produkcyjne!I$3)</f>
        <v>1</v>
      </c>
      <c r="AR648" s="5" t="b">
        <f>AND(Q648&gt;=zakresy_produkcyjne!J$2,Q648&lt;=zakresy_produkcyjne!J$3)</f>
        <v>1</v>
      </c>
      <c r="AS648" s="5" t="b">
        <f>AND(R648&gt;=zakresy_produkcyjne!K$2,R648&lt;=zakresy_produkcyjne!K$3)</f>
        <v>1</v>
      </c>
      <c r="AT648" s="5" t="b">
        <f>AND(S648&gt;=zakresy_produkcyjne!L$2,S648&lt;=zakresy_produkcyjne!L$3)</f>
        <v>1</v>
      </c>
      <c r="AU648" s="5" t="b">
        <f t="shared" si="109"/>
        <v>0</v>
      </c>
      <c r="AV648" s="5" t="b">
        <f t="shared" si="110"/>
        <v>1</v>
      </c>
      <c r="AW648" s="5" t="b">
        <f>AND(AU648:AV648)</f>
        <v>0</v>
      </c>
      <c r="AX648" s="5">
        <f>AJ648*zakresy_produkcyjne!B$4+AK648*zakresy_produkcyjne!C$4+AL648*zakresy_produkcyjne!D$4+AM648*zakresy_produkcyjne!E$4+AN648*zakresy_produkcyjne!F$4+AO648*zakresy_produkcyjne!G$4+AP648*zakresy_produkcyjne!H$4+AQ648*zakresy_produkcyjne!I$4+AR648*zakresy_produkcyjne!J$4+AS648*zakresy_produkcyjne!K$4+AT648*zakresy_produkcyjne!L$4</f>
        <v>65</v>
      </c>
    </row>
    <row r="649" spans="1:50" ht="13.9" customHeight="1" x14ac:dyDescent="0.2">
      <c r="A649" s="192">
        <v>3.72</v>
      </c>
      <c r="B649" s="192">
        <v>2.5099999999999998</v>
      </c>
      <c r="C649" s="192">
        <f t="shared" si="111"/>
        <v>4.5643333333333338</v>
      </c>
      <c r="D649" s="192">
        <v>0.35</v>
      </c>
      <c r="E649" s="192">
        <v>4.2999999999999997E-2</v>
      </c>
      <c r="F649" s="192">
        <v>0.05</v>
      </c>
      <c r="G649" s="192">
        <v>0.09</v>
      </c>
      <c r="H649" s="192">
        <v>0.06</v>
      </c>
      <c r="I649" s="192">
        <v>1.7000000000000001E-2</v>
      </c>
      <c r="J649" s="192">
        <v>2.3E-2</v>
      </c>
      <c r="K649" s="192">
        <v>0</v>
      </c>
      <c r="L649" s="192">
        <v>0</v>
      </c>
      <c r="M649" s="192">
        <v>2.1000000000000001E-2</v>
      </c>
      <c r="N649" s="192">
        <v>0</v>
      </c>
      <c r="O649" s="192">
        <v>0</v>
      </c>
      <c r="P649" s="192">
        <v>871</v>
      </c>
      <c r="Q649" s="192">
        <v>60</v>
      </c>
      <c r="R649" s="192">
        <v>371</v>
      </c>
      <c r="S649" s="192">
        <v>180</v>
      </c>
      <c r="T649" s="192"/>
      <c r="U649" s="192"/>
      <c r="V649" s="192"/>
      <c r="W649" s="192">
        <v>336.88888888888903</v>
      </c>
      <c r="X649" s="192"/>
      <c r="Y649" s="192"/>
      <c r="Z649" s="193">
        <v>68</v>
      </c>
      <c r="AA649" s="192"/>
      <c r="AB649" s="192"/>
      <c r="AC649" s="192"/>
      <c r="AD649" s="192"/>
      <c r="AE649" s="192"/>
      <c r="AF649" s="192">
        <v>355</v>
      </c>
      <c r="AG649" s="5" t="b">
        <f t="shared" si="108"/>
        <v>0</v>
      </c>
      <c r="AH649" s="5">
        <v>25</v>
      </c>
      <c r="AI649" s="5">
        <f>IF(AG793&lt;=30,1,IF(AG793&lt;=60,2,IF(AG793&lt;=100,3,"bd")))</f>
        <v>1</v>
      </c>
      <c r="AJ649" s="5" t="b">
        <f>AND(A649&gt;=zakresy_produkcyjne!B$2,A649&lt;=zakresy_produkcyjne!B$3)</f>
        <v>0</v>
      </c>
      <c r="AK649" s="5" t="b">
        <f>AND(B649&gt;=zakresy_produkcyjne!C$2,B649&lt;=zakresy_produkcyjne!C$3)</f>
        <v>1</v>
      </c>
      <c r="AL649" s="5" t="b">
        <f>AND(D649&gt;=zakresy_produkcyjne!D$2,D649&lt;=zakresy_produkcyjne!D$3)</f>
        <v>1</v>
      </c>
      <c r="AM649" s="5" t="b">
        <f>AND(E649&gt;=zakresy_produkcyjne!E$2,E649&lt;=zakresy_produkcyjne!E$3)</f>
        <v>1</v>
      </c>
      <c r="AN649" s="5" t="b">
        <f>AND(F649&gt;=zakresy_produkcyjne!F$2,F649&lt;=zakresy_produkcyjne!F$3)</f>
        <v>1</v>
      </c>
      <c r="AO649" s="5" t="b">
        <f>AND(G649&gt;=zakresy_produkcyjne!G$2,G649&lt;=zakresy_produkcyjne!G$3)</f>
        <v>1</v>
      </c>
      <c r="AP649" s="5" t="b">
        <f>AND(H649&gt;=zakresy_produkcyjne!H$2,H649&lt;=zakresy_produkcyjne!H$3)</f>
        <v>1</v>
      </c>
      <c r="AQ649" s="5" t="b">
        <f>AND(P649&gt;=zakresy_produkcyjne!I$2,P649&lt;=zakresy_produkcyjne!I$3)</f>
        <v>1</v>
      </c>
      <c r="AR649" s="5" t="b">
        <f>AND(Q649&gt;=zakresy_produkcyjne!J$2,Q649&lt;=zakresy_produkcyjne!J$3)</f>
        <v>1</v>
      </c>
      <c r="AS649" s="5" t="b">
        <f>AND(R649&gt;=zakresy_produkcyjne!K$2,R649&lt;=zakresy_produkcyjne!K$3)</f>
        <v>1</v>
      </c>
      <c r="AT649" s="5" t="b">
        <f>AND(S649&gt;=zakresy_produkcyjne!L$2,S649&lt;=zakresy_produkcyjne!L$3)</f>
        <v>1</v>
      </c>
      <c r="AU649" s="5" t="b">
        <f t="shared" si="109"/>
        <v>0</v>
      </c>
      <c r="AV649" s="5" t="b">
        <f t="shared" si="110"/>
        <v>1</v>
      </c>
      <c r="AW649" s="5" t="b">
        <f>AND(AU649:AV649)</f>
        <v>0</v>
      </c>
      <c r="AX649" s="5">
        <f>AJ649*zakresy_produkcyjne!B$4+AK649*zakresy_produkcyjne!C$4+AL649*zakresy_produkcyjne!D$4+AM649*zakresy_produkcyjne!E$4+AN649*zakresy_produkcyjne!F$4+AO649*zakresy_produkcyjne!G$4+AP649*zakresy_produkcyjne!H$4+AQ649*zakresy_produkcyjne!I$4+AR649*zakresy_produkcyjne!J$4+AS649*zakresy_produkcyjne!K$4+AT649*zakresy_produkcyjne!L$4</f>
        <v>65</v>
      </c>
    </row>
    <row r="650" spans="1:50" ht="13.9" customHeight="1" x14ac:dyDescent="0.2">
      <c r="A650" s="192">
        <v>3.72</v>
      </c>
      <c r="B650" s="192">
        <v>2.5099999999999998</v>
      </c>
      <c r="C650" s="192">
        <f t="shared" si="111"/>
        <v>4.5643333333333338</v>
      </c>
      <c r="D650" s="192">
        <v>0.35</v>
      </c>
      <c r="E650" s="192">
        <v>4.2999999999999997E-2</v>
      </c>
      <c r="F650" s="192">
        <v>0.05</v>
      </c>
      <c r="G650" s="192">
        <v>0.09</v>
      </c>
      <c r="H650" s="192">
        <v>0.06</v>
      </c>
      <c r="I650" s="192">
        <v>1.7000000000000001E-2</v>
      </c>
      <c r="J650" s="192">
        <v>2.3E-2</v>
      </c>
      <c r="K650" s="192">
        <v>0</v>
      </c>
      <c r="L650" s="192">
        <v>0</v>
      </c>
      <c r="M650" s="192">
        <v>2.1000000000000001E-2</v>
      </c>
      <c r="N650" s="192">
        <v>0</v>
      </c>
      <c r="O650" s="192">
        <v>0</v>
      </c>
      <c r="P650" s="192">
        <v>871</v>
      </c>
      <c r="Q650" s="192">
        <v>60</v>
      </c>
      <c r="R650" s="192">
        <v>371</v>
      </c>
      <c r="S650" s="192">
        <v>240</v>
      </c>
      <c r="T650" s="192"/>
      <c r="U650" s="192"/>
      <c r="V650" s="192"/>
      <c r="W650" s="192">
        <v>334.222222222222</v>
      </c>
      <c r="X650" s="192"/>
      <c r="Y650" s="192"/>
      <c r="Z650" s="193">
        <v>68</v>
      </c>
      <c r="AA650" s="192"/>
      <c r="AB650" s="192"/>
      <c r="AC650" s="192"/>
      <c r="AD650" s="192"/>
      <c r="AE650" s="192"/>
      <c r="AF650" s="192">
        <v>352</v>
      </c>
      <c r="AG650" s="5" t="b">
        <f t="shared" si="108"/>
        <v>0</v>
      </c>
      <c r="AH650" s="5">
        <v>25</v>
      </c>
      <c r="AI650" s="5">
        <f>IF(AG794&lt;=30,1,IF(AG794&lt;=60,2,IF(AG794&lt;=100,3,"bd")))</f>
        <v>1</v>
      </c>
      <c r="AJ650" s="5" t="b">
        <f>AND(A650&gt;=zakresy_produkcyjne!B$2,A650&lt;=zakresy_produkcyjne!B$3)</f>
        <v>0</v>
      </c>
      <c r="AK650" s="5" t="b">
        <f>AND(B650&gt;=zakresy_produkcyjne!C$2,B650&lt;=zakresy_produkcyjne!C$3)</f>
        <v>1</v>
      </c>
      <c r="AL650" s="5" t="b">
        <f>AND(D650&gt;=zakresy_produkcyjne!D$2,D650&lt;=zakresy_produkcyjne!D$3)</f>
        <v>1</v>
      </c>
      <c r="AM650" s="5" t="b">
        <f>AND(E650&gt;=zakresy_produkcyjne!E$2,E650&lt;=zakresy_produkcyjne!E$3)</f>
        <v>1</v>
      </c>
      <c r="AN650" s="5" t="b">
        <f>AND(F650&gt;=zakresy_produkcyjne!F$2,F650&lt;=zakresy_produkcyjne!F$3)</f>
        <v>1</v>
      </c>
      <c r="AO650" s="5" t="b">
        <f>AND(G650&gt;=zakresy_produkcyjne!G$2,G650&lt;=zakresy_produkcyjne!G$3)</f>
        <v>1</v>
      </c>
      <c r="AP650" s="5" t="b">
        <f>AND(H650&gt;=zakresy_produkcyjne!H$2,H650&lt;=zakresy_produkcyjne!H$3)</f>
        <v>1</v>
      </c>
      <c r="AQ650" s="5" t="b">
        <f>AND(P650&gt;=zakresy_produkcyjne!I$2,P650&lt;=zakresy_produkcyjne!I$3)</f>
        <v>1</v>
      </c>
      <c r="AR650" s="5" t="b">
        <f>AND(Q650&gt;=zakresy_produkcyjne!J$2,Q650&lt;=zakresy_produkcyjne!J$3)</f>
        <v>1</v>
      </c>
      <c r="AS650" s="5" t="b">
        <f>AND(R650&gt;=zakresy_produkcyjne!K$2,R650&lt;=zakresy_produkcyjne!K$3)</f>
        <v>1</v>
      </c>
      <c r="AT650" s="5" t="b">
        <f>AND(S650&gt;=zakresy_produkcyjne!L$2,S650&lt;=zakresy_produkcyjne!L$3)</f>
        <v>0</v>
      </c>
      <c r="AU650" s="5" t="b">
        <f t="shared" si="109"/>
        <v>0</v>
      </c>
      <c r="AV650" s="5" t="b">
        <f t="shared" si="110"/>
        <v>0</v>
      </c>
      <c r="AW650" s="5" t="b">
        <f>AND(AU650:AV650)</f>
        <v>0</v>
      </c>
      <c r="AX650" s="5">
        <f>AJ650*zakresy_produkcyjne!B$4+AK650*zakresy_produkcyjne!C$4+AL650*zakresy_produkcyjne!D$4+AM650*zakresy_produkcyjne!E$4+AN650*zakresy_produkcyjne!F$4+AO650*zakresy_produkcyjne!G$4+AP650*zakresy_produkcyjne!H$4+AQ650*zakresy_produkcyjne!I$4+AR650*zakresy_produkcyjne!J$4+AS650*zakresy_produkcyjne!K$4+AT650*zakresy_produkcyjne!L$4</f>
        <v>55</v>
      </c>
    </row>
    <row r="651" spans="1:50" ht="13.9" customHeight="1" x14ac:dyDescent="0.2">
      <c r="A651" s="192">
        <v>3.72</v>
      </c>
      <c r="B651" s="192">
        <v>2.5099999999999998</v>
      </c>
      <c r="C651" s="192">
        <f t="shared" si="111"/>
        <v>4.5643333333333338</v>
      </c>
      <c r="D651" s="192">
        <v>0.35</v>
      </c>
      <c r="E651" s="192">
        <v>4.2999999999999997E-2</v>
      </c>
      <c r="F651" s="192">
        <v>0.05</v>
      </c>
      <c r="G651" s="192">
        <v>0.09</v>
      </c>
      <c r="H651" s="192">
        <v>0.06</v>
      </c>
      <c r="I651" s="192">
        <v>1.7000000000000001E-2</v>
      </c>
      <c r="J651" s="192">
        <v>2.3E-2</v>
      </c>
      <c r="K651" s="192">
        <v>0</v>
      </c>
      <c r="L651" s="192">
        <v>0</v>
      </c>
      <c r="M651" s="192">
        <v>2.1000000000000001E-2</v>
      </c>
      <c r="N651" s="192">
        <v>0</v>
      </c>
      <c r="O651" s="192">
        <v>0</v>
      </c>
      <c r="P651" s="192">
        <v>871</v>
      </c>
      <c r="Q651" s="192">
        <v>60</v>
      </c>
      <c r="R651" s="192">
        <v>371</v>
      </c>
      <c r="S651" s="192">
        <v>360</v>
      </c>
      <c r="T651" s="192"/>
      <c r="U651" s="192"/>
      <c r="V651" s="192"/>
      <c r="W651" s="192">
        <v>344</v>
      </c>
      <c r="X651" s="192"/>
      <c r="Y651" s="192"/>
      <c r="Z651" s="193">
        <v>68</v>
      </c>
      <c r="AA651" s="192"/>
      <c r="AB651" s="192"/>
      <c r="AC651" s="192"/>
      <c r="AD651" s="192"/>
      <c r="AE651" s="192"/>
      <c r="AF651" s="192">
        <v>363</v>
      </c>
      <c r="AG651" s="5" t="b">
        <f t="shared" si="108"/>
        <v>0</v>
      </c>
      <c r="AH651" s="5">
        <v>25</v>
      </c>
      <c r="AI651" s="5">
        <f>IF(AG795&lt;=30,1,IF(AG795&lt;=60,2,IF(AG795&lt;=100,3,"bd")))</f>
        <v>1</v>
      </c>
      <c r="AJ651" s="5" t="b">
        <f>AND(A651&gt;=zakresy_produkcyjne!B$2,A651&lt;=zakresy_produkcyjne!B$3)</f>
        <v>0</v>
      </c>
      <c r="AK651" s="5" t="b">
        <f>AND(B651&gt;=zakresy_produkcyjne!C$2,B651&lt;=zakresy_produkcyjne!C$3)</f>
        <v>1</v>
      </c>
      <c r="AL651" s="5" t="b">
        <f>AND(D651&gt;=zakresy_produkcyjne!D$2,D651&lt;=zakresy_produkcyjne!D$3)</f>
        <v>1</v>
      </c>
      <c r="AM651" s="5" t="b">
        <f>AND(E651&gt;=zakresy_produkcyjne!E$2,E651&lt;=zakresy_produkcyjne!E$3)</f>
        <v>1</v>
      </c>
      <c r="AN651" s="5" t="b">
        <f>AND(F651&gt;=zakresy_produkcyjne!F$2,F651&lt;=zakresy_produkcyjne!F$3)</f>
        <v>1</v>
      </c>
      <c r="AO651" s="5" t="b">
        <f>AND(G651&gt;=zakresy_produkcyjne!G$2,G651&lt;=zakresy_produkcyjne!G$3)</f>
        <v>1</v>
      </c>
      <c r="AP651" s="5" t="b">
        <f>AND(H651&gt;=zakresy_produkcyjne!H$2,H651&lt;=zakresy_produkcyjne!H$3)</f>
        <v>1</v>
      </c>
      <c r="AQ651" s="5" t="b">
        <f>AND(P651&gt;=zakresy_produkcyjne!I$2,P651&lt;=zakresy_produkcyjne!I$3)</f>
        <v>1</v>
      </c>
      <c r="AR651" s="5" t="b">
        <f>AND(Q651&gt;=zakresy_produkcyjne!J$2,Q651&lt;=zakresy_produkcyjne!J$3)</f>
        <v>1</v>
      </c>
      <c r="AS651" s="5" t="b">
        <f>AND(R651&gt;=zakresy_produkcyjne!K$2,R651&lt;=zakresy_produkcyjne!K$3)</f>
        <v>1</v>
      </c>
      <c r="AT651" s="5" t="b">
        <f>AND(S651&gt;=zakresy_produkcyjne!L$2,S651&lt;=zakresy_produkcyjne!L$3)</f>
        <v>0</v>
      </c>
      <c r="AU651" s="5" t="b">
        <f t="shared" si="109"/>
        <v>0</v>
      </c>
      <c r="AV651" s="5" t="b">
        <f t="shared" si="110"/>
        <v>0</v>
      </c>
      <c r="AW651" s="5" t="b">
        <f>AND(AU651:AV651)</f>
        <v>0</v>
      </c>
      <c r="AX651" s="5">
        <f>AJ651*zakresy_produkcyjne!B$4+AK651*zakresy_produkcyjne!C$4+AL651*zakresy_produkcyjne!D$4+AM651*zakresy_produkcyjne!E$4+AN651*zakresy_produkcyjne!F$4+AO651*zakresy_produkcyjne!G$4+AP651*zakresy_produkcyjne!H$4+AQ651*zakresy_produkcyjne!I$4+AR651*zakresy_produkcyjne!J$4+AS651*zakresy_produkcyjne!K$4+AT651*zakresy_produkcyjne!L$4</f>
        <v>55</v>
      </c>
    </row>
    <row r="652" spans="1:50" ht="13.9" customHeight="1" x14ac:dyDescent="0.2">
      <c r="A652" s="192">
        <v>3.72</v>
      </c>
      <c r="B652" s="192">
        <v>2.5099999999999998</v>
      </c>
      <c r="C652" s="192">
        <f t="shared" si="111"/>
        <v>4.5643333333333338</v>
      </c>
      <c r="D652" s="192">
        <v>0.35</v>
      </c>
      <c r="E652" s="192">
        <v>4.2999999999999997E-2</v>
      </c>
      <c r="F652" s="192">
        <v>0.05</v>
      </c>
      <c r="G652" s="192">
        <v>0.09</v>
      </c>
      <c r="H652" s="192">
        <v>0.06</v>
      </c>
      <c r="I652" s="192">
        <v>1.7000000000000001E-2</v>
      </c>
      <c r="J652" s="192">
        <v>2.3E-2</v>
      </c>
      <c r="K652" s="192">
        <v>0</v>
      </c>
      <c r="L652" s="192">
        <v>0</v>
      </c>
      <c r="M652" s="192">
        <v>2.1000000000000001E-2</v>
      </c>
      <c r="N652" s="192">
        <v>0</v>
      </c>
      <c r="O652" s="192">
        <v>0</v>
      </c>
      <c r="P652" s="192">
        <v>871</v>
      </c>
      <c r="Q652" s="192">
        <v>60</v>
      </c>
      <c r="R652" s="192">
        <v>371</v>
      </c>
      <c r="S652" s="192">
        <v>480</v>
      </c>
      <c r="T652" s="192"/>
      <c r="U652" s="192"/>
      <c r="V652" s="192">
        <v>3.7</v>
      </c>
      <c r="W652" s="192">
        <v>336.88888888888903</v>
      </c>
      <c r="X652" s="192"/>
      <c r="Y652" s="192"/>
      <c r="Z652" s="193">
        <v>68</v>
      </c>
      <c r="AA652" s="192"/>
      <c r="AB652" s="192"/>
      <c r="AC652" s="192"/>
      <c r="AD652" s="192"/>
      <c r="AE652" s="192"/>
      <c r="AF652" s="192">
        <v>355</v>
      </c>
      <c r="AG652" s="5" t="b">
        <f t="shared" si="108"/>
        <v>0</v>
      </c>
      <c r="AH652" s="5">
        <v>25</v>
      </c>
      <c r="AI652" s="5">
        <f>IF(AG796&lt;=30,1,IF(AG796&lt;=60,2,IF(AG796&lt;=100,3,"bd")))</f>
        <v>1</v>
      </c>
      <c r="AJ652" s="5" t="b">
        <f>AND(A652&gt;=zakresy_produkcyjne!B$2,A652&lt;=zakresy_produkcyjne!B$3)</f>
        <v>0</v>
      </c>
      <c r="AK652" s="5" t="b">
        <f>AND(B652&gt;=zakresy_produkcyjne!C$2,B652&lt;=zakresy_produkcyjne!C$3)</f>
        <v>1</v>
      </c>
      <c r="AL652" s="5" t="b">
        <f>AND(D652&gt;=zakresy_produkcyjne!D$2,D652&lt;=zakresy_produkcyjne!D$3)</f>
        <v>1</v>
      </c>
      <c r="AM652" s="5" t="b">
        <f>AND(E652&gt;=zakresy_produkcyjne!E$2,E652&lt;=zakresy_produkcyjne!E$3)</f>
        <v>1</v>
      </c>
      <c r="AN652" s="5" t="b">
        <f>AND(F652&gt;=zakresy_produkcyjne!F$2,F652&lt;=zakresy_produkcyjne!F$3)</f>
        <v>1</v>
      </c>
      <c r="AO652" s="5" t="b">
        <f>AND(G652&gt;=zakresy_produkcyjne!G$2,G652&lt;=zakresy_produkcyjne!G$3)</f>
        <v>1</v>
      </c>
      <c r="AP652" s="5" t="b">
        <f>AND(H652&gt;=zakresy_produkcyjne!H$2,H652&lt;=zakresy_produkcyjne!H$3)</f>
        <v>1</v>
      </c>
      <c r="AQ652" s="5" t="b">
        <f>AND(P652&gt;=zakresy_produkcyjne!I$2,P652&lt;=zakresy_produkcyjne!I$3)</f>
        <v>1</v>
      </c>
      <c r="AR652" s="5" t="b">
        <f>AND(Q652&gt;=zakresy_produkcyjne!J$2,Q652&lt;=zakresy_produkcyjne!J$3)</f>
        <v>1</v>
      </c>
      <c r="AS652" s="5" t="b">
        <f>AND(R652&gt;=zakresy_produkcyjne!K$2,R652&lt;=zakresy_produkcyjne!K$3)</f>
        <v>1</v>
      </c>
      <c r="AT652" s="5" t="b">
        <f>AND(S652&gt;=zakresy_produkcyjne!L$2,S652&lt;=zakresy_produkcyjne!L$3)</f>
        <v>0</v>
      </c>
      <c r="AU652" s="5" t="b">
        <f t="shared" si="109"/>
        <v>0</v>
      </c>
      <c r="AV652" s="5" t="b">
        <f t="shared" si="110"/>
        <v>0</v>
      </c>
      <c r="AW652" s="5" t="b">
        <f>AND(AU652:AV652)</f>
        <v>0</v>
      </c>
      <c r="AX652" s="5">
        <f>AJ652*zakresy_produkcyjne!B$4+AK652*zakresy_produkcyjne!C$4+AL652*zakresy_produkcyjne!D$4+AM652*zakresy_produkcyjne!E$4+AN652*zakresy_produkcyjne!F$4+AO652*zakresy_produkcyjne!G$4+AP652*zakresy_produkcyjne!H$4+AQ652*zakresy_produkcyjne!I$4+AR652*zakresy_produkcyjne!J$4+AS652*zakresy_produkcyjne!K$4+AT652*zakresy_produkcyjne!L$4</f>
        <v>55</v>
      </c>
    </row>
    <row r="653" spans="1:50" ht="13.9" customHeight="1" x14ac:dyDescent="0.2">
      <c r="A653" s="192">
        <v>3.72</v>
      </c>
      <c r="B653" s="192">
        <v>2.5099999999999998</v>
      </c>
      <c r="C653" s="192">
        <f t="shared" si="111"/>
        <v>4.5643333333333338</v>
      </c>
      <c r="D653" s="192">
        <v>0.35</v>
      </c>
      <c r="E653" s="192">
        <v>4.2999999999999997E-2</v>
      </c>
      <c r="F653" s="192">
        <v>0.05</v>
      </c>
      <c r="G653" s="192">
        <v>0.09</v>
      </c>
      <c r="H653" s="192">
        <v>0.06</v>
      </c>
      <c r="I653" s="192">
        <v>1.7000000000000001E-2</v>
      </c>
      <c r="J653" s="192">
        <v>2.3E-2</v>
      </c>
      <c r="K653" s="192">
        <v>0</v>
      </c>
      <c r="L653" s="192">
        <v>0</v>
      </c>
      <c r="M653" s="192">
        <v>2.1000000000000001E-2</v>
      </c>
      <c r="N653" s="192">
        <v>0</v>
      </c>
      <c r="O653" s="192">
        <v>0</v>
      </c>
      <c r="P653" s="192">
        <v>927</v>
      </c>
      <c r="Q653" s="192">
        <v>60</v>
      </c>
      <c r="R653" s="192">
        <v>316</v>
      </c>
      <c r="S653" s="192">
        <v>30</v>
      </c>
      <c r="T653" s="192"/>
      <c r="U653" s="192"/>
      <c r="V653" s="192"/>
      <c r="W653" s="192">
        <v>385.45454545454498</v>
      </c>
      <c r="X653" s="192"/>
      <c r="Y653" s="192"/>
      <c r="Z653" s="193">
        <v>68</v>
      </c>
      <c r="AA653" s="192"/>
      <c r="AB653" s="192"/>
      <c r="AC653" s="192"/>
      <c r="AD653" s="192"/>
      <c r="AE653" s="192"/>
      <c r="AF653" s="192">
        <v>407</v>
      </c>
      <c r="AG653" s="5" t="b">
        <f t="shared" si="108"/>
        <v>0</v>
      </c>
      <c r="AH653" s="5">
        <v>25</v>
      </c>
      <c r="AI653" s="5">
        <f>IF(AG802&lt;=30,1,IF(AG802&lt;=60,2,IF(AG802&lt;=100,3,"bd")))</f>
        <v>1</v>
      </c>
      <c r="AJ653" s="5" t="b">
        <f>AND(A653&gt;=zakresy_produkcyjne!B$2,A653&lt;=zakresy_produkcyjne!B$3)</f>
        <v>0</v>
      </c>
      <c r="AK653" s="5" t="b">
        <f>AND(B653&gt;=zakresy_produkcyjne!C$2,B653&lt;=zakresy_produkcyjne!C$3)</f>
        <v>1</v>
      </c>
      <c r="AL653" s="5" t="b">
        <f>AND(D653&gt;=zakresy_produkcyjne!D$2,D653&lt;=zakresy_produkcyjne!D$3)</f>
        <v>1</v>
      </c>
      <c r="AM653" s="5" t="b">
        <f>AND(E653&gt;=zakresy_produkcyjne!E$2,E653&lt;=zakresy_produkcyjne!E$3)</f>
        <v>1</v>
      </c>
      <c r="AN653" s="5" t="b">
        <f>AND(F653&gt;=zakresy_produkcyjne!F$2,F653&lt;=zakresy_produkcyjne!F$3)</f>
        <v>1</v>
      </c>
      <c r="AO653" s="5" t="b">
        <f>AND(G653&gt;=zakresy_produkcyjne!G$2,G653&lt;=zakresy_produkcyjne!G$3)</f>
        <v>1</v>
      </c>
      <c r="AP653" s="5" t="b">
        <f>AND(H653&gt;=zakresy_produkcyjne!H$2,H653&lt;=zakresy_produkcyjne!H$3)</f>
        <v>1</v>
      </c>
      <c r="AQ653" s="5" t="b">
        <f>AND(P653&gt;=zakresy_produkcyjne!I$2,P653&lt;=zakresy_produkcyjne!I$3)</f>
        <v>1</v>
      </c>
      <c r="AR653" s="5" t="b">
        <f>AND(Q653&gt;=zakresy_produkcyjne!J$2,Q653&lt;=zakresy_produkcyjne!J$3)</f>
        <v>1</v>
      </c>
      <c r="AS653" s="5" t="b">
        <f>AND(R653&gt;=zakresy_produkcyjne!K$2,R653&lt;=zakresy_produkcyjne!K$3)</f>
        <v>1</v>
      </c>
      <c r="AT653" s="5" t="b">
        <f>AND(S653&gt;=zakresy_produkcyjne!L$2,S653&lt;=zakresy_produkcyjne!L$3)</f>
        <v>1</v>
      </c>
      <c r="AU653" s="5" t="b">
        <f t="shared" si="109"/>
        <v>0</v>
      </c>
      <c r="AV653" s="5" t="b">
        <f t="shared" si="110"/>
        <v>1</v>
      </c>
      <c r="AW653" s="5" t="b">
        <f>AND(AU653:AV653)</f>
        <v>0</v>
      </c>
      <c r="AX653" s="5">
        <f>AJ653*zakresy_produkcyjne!B$4+AK653*zakresy_produkcyjne!C$4+AL653*zakresy_produkcyjne!D$4+AM653*zakresy_produkcyjne!E$4+AN653*zakresy_produkcyjne!F$4+AO653*zakresy_produkcyjne!G$4+AP653*zakresy_produkcyjne!H$4+AQ653*zakresy_produkcyjne!I$4+AR653*zakresy_produkcyjne!J$4+AS653*zakresy_produkcyjne!K$4+AT653*zakresy_produkcyjne!L$4</f>
        <v>65</v>
      </c>
    </row>
    <row r="654" spans="1:50" ht="13.9" customHeight="1" x14ac:dyDescent="0.2">
      <c r="A654" s="192">
        <v>3.72</v>
      </c>
      <c r="B654" s="192">
        <v>2.5099999999999998</v>
      </c>
      <c r="C654" s="192">
        <f t="shared" si="111"/>
        <v>4.5643333333333338</v>
      </c>
      <c r="D654" s="192">
        <v>0.35</v>
      </c>
      <c r="E654" s="192">
        <v>4.2999999999999997E-2</v>
      </c>
      <c r="F654" s="192">
        <v>0.05</v>
      </c>
      <c r="G654" s="192">
        <v>0.09</v>
      </c>
      <c r="H654" s="192">
        <v>0.06</v>
      </c>
      <c r="I654" s="192">
        <v>1.7000000000000001E-2</v>
      </c>
      <c r="J654" s="192">
        <v>2.3E-2</v>
      </c>
      <c r="K654" s="192">
        <v>0</v>
      </c>
      <c r="L654" s="192">
        <v>0</v>
      </c>
      <c r="M654" s="192">
        <v>2.1000000000000001E-2</v>
      </c>
      <c r="N654" s="192">
        <v>0</v>
      </c>
      <c r="O654" s="192">
        <v>0</v>
      </c>
      <c r="P654" s="192">
        <v>927</v>
      </c>
      <c r="Q654" s="192">
        <v>60</v>
      </c>
      <c r="R654" s="192">
        <v>316</v>
      </c>
      <c r="S654" s="192">
        <v>60</v>
      </c>
      <c r="T654" s="192"/>
      <c r="U654" s="192"/>
      <c r="V654" s="192"/>
      <c r="W654" s="192">
        <v>382.8</v>
      </c>
      <c r="X654" s="192"/>
      <c r="Y654" s="192"/>
      <c r="Z654" s="193">
        <v>68</v>
      </c>
      <c r="AA654" s="192"/>
      <c r="AB654" s="192"/>
      <c r="AC654" s="192"/>
      <c r="AD654" s="192"/>
      <c r="AE654" s="192"/>
      <c r="AF654" s="192">
        <v>404</v>
      </c>
      <c r="AG654" s="5" t="b">
        <f t="shared" si="108"/>
        <v>0</v>
      </c>
      <c r="AH654" s="5">
        <v>25</v>
      </c>
      <c r="AI654" s="5">
        <f>IF(AG803&lt;=30,1,IF(AG803&lt;=60,2,IF(AG803&lt;=100,3,"bd")))</f>
        <v>1</v>
      </c>
      <c r="AJ654" s="5" t="b">
        <f>AND(A654&gt;=zakresy_produkcyjne!B$2,A654&lt;=zakresy_produkcyjne!B$3)</f>
        <v>0</v>
      </c>
      <c r="AK654" s="5" t="b">
        <f>AND(B654&gt;=zakresy_produkcyjne!C$2,B654&lt;=zakresy_produkcyjne!C$3)</f>
        <v>1</v>
      </c>
      <c r="AL654" s="5" t="b">
        <f>AND(D654&gt;=zakresy_produkcyjne!D$2,D654&lt;=zakresy_produkcyjne!D$3)</f>
        <v>1</v>
      </c>
      <c r="AM654" s="5" t="b">
        <f>AND(E654&gt;=zakresy_produkcyjne!E$2,E654&lt;=zakresy_produkcyjne!E$3)</f>
        <v>1</v>
      </c>
      <c r="AN654" s="5" t="b">
        <f>AND(F654&gt;=zakresy_produkcyjne!F$2,F654&lt;=zakresy_produkcyjne!F$3)</f>
        <v>1</v>
      </c>
      <c r="AO654" s="5" t="b">
        <f>AND(G654&gt;=zakresy_produkcyjne!G$2,G654&lt;=zakresy_produkcyjne!G$3)</f>
        <v>1</v>
      </c>
      <c r="AP654" s="5" t="b">
        <f>AND(H654&gt;=zakresy_produkcyjne!H$2,H654&lt;=zakresy_produkcyjne!H$3)</f>
        <v>1</v>
      </c>
      <c r="AQ654" s="5" t="b">
        <f>AND(P654&gt;=zakresy_produkcyjne!I$2,P654&lt;=zakresy_produkcyjne!I$3)</f>
        <v>1</v>
      </c>
      <c r="AR654" s="5" t="b">
        <f>AND(Q654&gt;=zakresy_produkcyjne!J$2,Q654&lt;=zakresy_produkcyjne!J$3)</f>
        <v>1</v>
      </c>
      <c r="AS654" s="5" t="b">
        <f>AND(R654&gt;=zakresy_produkcyjne!K$2,R654&lt;=zakresy_produkcyjne!K$3)</f>
        <v>1</v>
      </c>
      <c r="AT654" s="5" t="b">
        <f>AND(S654&gt;=zakresy_produkcyjne!L$2,S654&lt;=zakresy_produkcyjne!L$3)</f>
        <v>1</v>
      </c>
      <c r="AU654" s="5" t="b">
        <f t="shared" si="109"/>
        <v>0</v>
      </c>
      <c r="AV654" s="5" t="b">
        <f t="shared" si="110"/>
        <v>1</v>
      </c>
      <c r="AW654" s="5" t="b">
        <f>AND(AU654:AV654)</f>
        <v>0</v>
      </c>
      <c r="AX654" s="5">
        <f>AJ654*zakresy_produkcyjne!B$4+AK654*zakresy_produkcyjne!C$4+AL654*zakresy_produkcyjne!D$4+AM654*zakresy_produkcyjne!E$4+AN654*zakresy_produkcyjne!F$4+AO654*zakresy_produkcyjne!G$4+AP654*zakresy_produkcyjne!H$4+AQ654*zakresy_produkcyjne!I$4+AR654*zakresy_produkcyjne!J$4+AS654*zakresy_produkcyjne!K$4+AT654*zakresy_produkcyjne!L$4</f>
        <v>65</v>
      </c>
    </row>
    <row r="655" spans="1:50" ht="13.9" customHeight="1" x14ac:dyDescent="0.2">
      <c r="A655" s="192">
        <v>3.72</v>
      </c>
      <c r="B655" s="192">
        <v>2.5099999999999998</v>
      </c>
      <c r="C655" s="192">
        <f t="shared" si="111"/>
        <v>4.5643333333333338</v>
      </c>
      <c r="D655" s="192">
        <v>0.35</v>
      </c>
      <c r="E655" s="192">
        <v>4.2999999999999997E-2</v>
      </c>
      <c r="F655" s="192">
        <v>0.05</v>
      </c>
      <c r="G655" s="192">
        <v>0.09</v>
      </c>
      <c r="H655" s="192">
        <v>0.06</v>
      </c>
      <c r="I655" s="192">
        <v>1.7000000000000001E-2</v>
      </c>
      <c r="J655" s="192">
        <v>2.3E-2</v>
      </c>
      <c r="K655" s="192">
        <v>0</v>
      </c>
      <c r="L655" s="192">
        <v>0</v>
      </c>
      <c r="M655" s="192">
        <v>2.1000000000000001E-2</v>
      </c>
      <c r="N655" s="192">
        <v>0</v>
      </c>
      <c r="O655" s="192">
        <v>0</v>
      </c>
      <c r="P655" s="192">
        <v>927</v>
      </c>
      <c r="Q655" s="192">
        <v>60</v>
      </c>
      <c r="R655" s="192">
        <v>316</v>
      </c>
      <c r="S655" s="192">
        <v>90</v>
      </c>
      <c r="T655" s="192"/>
      <c r="U655" s="192"/>
      <c r="V655" s="192"/>
      <c r="W655" s="192">
        <v>384.6</v>
      </c>
      <c r="X655" s="192"/>
      <c r="Y655" s="192"/>
      <c r="Z655" s="193">
        <v>68</v>
      </c>
      <c r="AA655" s="192"/>
      <c r="AB655" s="192"/>
      <c r="AC655" s="192"/>
      <c r="AD655" s="192"/>
      <c r="AE655" s="192"/>
      <c r="AF655" s="192">
        <v>406</v>
      </c>
      <c r="AG655" s="5" t="b">
        <f t="shared" si="108"/>
        <v>0</v>
      </c>
      <c r="AH655" s="5">
        <v>25</v>
      </c>
      <c r="AI655" s="5">
        <f>IF(AG804&lt;=30,1,IF(AG804&lt;=60,2,IF(AG804&lt;=100,3,"bd")))</f>
        <v>1</v>
      </c>
      <c r="AJ655" s="5" t="b">
        <f>AND(A655&gt;=zakresy_produkcyjne!B$2,A655&lt;=zakresy_produkcyjne!B$3)</f>
        <v>0</v>
      </c>
      <c r="AK655" s="5" t="b">
        <f>AND(B655&gt;=zakresy_produkcyjne!C$2,B655&lt;=zakresy_produkcyjne!C$3)</f>
        <v>1</v>
      </c>
      <c r="AL655" s="5" t="b">
        <f>AND(D655&gt;=zakresy_produkcyjne!D$2,D655&lt;=zakresy_produkcyjne!D$3)</f>
        <v>1</v>
      </c>
      <c r="AM655" s="5" t="b">
        <f>AND(E655&gt;=zakresy_produkcyjne!E$2,E655&lt;=zakresy_produkcyjne!E$3)</f>
        <v>1</v>
      </c>
      <c r="AN655" s="5" t="b">
        <f>AND(F655&gt;=zakresy_produkcyjne!F$2,F655&lt;=zakresy_produkcyjne!F$3)</f>
        <v>1</v>
      </c>
      <c r="AO655" s="5" t="b">
        <f>AND(G655&gt;=zakresy_produkcyjne!G$2,G655&lt;=zakresy_produkcyjne!G$3)</f>
        <v>1</v>
      </c>
      <c r="AP655" s="5" t="b">
        <f>AND(H655&gt;=zakresy_produkcyjne!H$2,H655&lt;=zakresy_produkcyjne!H$3)</f>
        <v>1</v>
      </c>
      <c r="AQ655" s="5" t="b">
        <f>AND(P655&gt;=zakresy_produkcyjne!I$2,P655&lt;=zakresy_produkcyjne!I$3)</f>
        <v>1</v>
      </c>
      <c r="AR655" s="5" t="b">
        <f>AND(Q655&gt;=zakresy_produkcyjne!J$2,Q655&lt;=zakresy_produkcyjne!J$3)</f>
        <v>1</v>
      </c>
      <c r="AS655" s="5" t="b">
        <f>AND(R655&gt;=zakresy_produkcyjne!K$2,R655&lt;=zakresy_produkcyjne!K$3)</f>
        <v>1</v>
      </c>
      <c r="AT655" s="5" t="b">
        <f>AND(S655&gt;=zakresy_produkcyjne!L$2,S655&lt;=zakresy_produkcyjne!L$3)</f>
        <v>1</v>
      </c>
      <c r="AU655" s="5" t="b">
        <f t="shared" si="109"/>
        <v>0</v>
      </c>
      <c r="AV655" s="5" t="b">
        <f t="shared" si="110"/>
        <v>1</v>
      </c>
      <c r="AW655" s="5" t="b">
        <f>AND(AU655:AV655)</f>
        <v>0</v>
      </c>
      <c r="AX655" s="5">
        <f>AJ655*zakresy_produkcyjne!B$4+AK655*zakresy_produkcyjne!C$4+AL655*zakresy_produkcyjne!D$4+AM655*zakresy_produkcyjne!E$4+AN655*zakresy_produkcyjne!F$4+AO655*zakresy_produkcyjne!G$4+AP655*zakresy_produkcyjne!H$4+AQ655*zakresy_produkcyjne!I$4+AR655*zakresy_produkcyjne!J$4+AS655*zakresy_produkcyjne!K$4+AT655*zakresy_produkcyjne!L$4</f>
        <v>65</v>
      </c>
    </row>
    <row r="656" spans="1:50" ht="13.9" customHeight="1" x14ac:dyDescent="0.2">
      <c r="A656" s="192">
        <v>3.72</v>
      </c>
      <c r="B656" s="192">
        <v>2.5099999999999998</v>
      </c>
      <c r="C656" s="192">
        <f t="shared" si="111"/>
        <v>4.5643333333333338</v>
      </c>
      <c r="D656" s="192">
        <v>0.35</v>
      </c>
      <c r="E656" s="192">
        <v>4.2999999999999997E-2</v>
      </c>
      <c r="F656" s="192">
        <v>0.05</v>
      </c>
      <c r="G656" s="192">
        <v>0.09</v>
      </c>
      <c r="H656" s="192">
        <v>0.06</v>
      </c>
      <c r="I656" s="192">
        <v>1.7000000000000001E-2</v>
      </c>
      <c r="J656" s="192">
        <v>2.3E-2</v>
      </c>
      <c r="K656" s="192">
        <v>0</v>
      </c>
      <c r="L656" s="192">
        <v>0</v>
      </c>
      <c r="M656" s="192">
        <v>2.1000000000000001E-2</v>
      </c>
      <c r="N656" s="192">
        <v>0</v>
      </c>
      <c r="O656" s="192">
        <v>0</v>
      </c>
      <c r="P656" s="192">
        <v>927</v>
      </c>
      <c r="Q656" s="192">
        <v>60</v>
      </c>
      <c r="R656" s="192">
        <v>316</v>
      </c>
      <c r="S656" s="192">
        <v>120</v>
      </c>
      <c r="T656" s="192"/>
      <c r="U656" s="192"/>
      <c r="V656" s="192"/>
      <c r="W656" s="192">
        <v>386.36363636363598</v>
      </c>
      <c r="X656" s="192"/>
      <c r="Y656" s="192"/>
      <c r="Z656" s="193">
        <v>68</v>
      </c>
      <c r="AA656" s="192"/>
      <c r="AB656" s="192"/>
      <c r="AC656" s="192"/>
      <c r="AD656" s="192"/>
      <c r="AE656" s="192"/>
      <c r="AF656" s="192">
        <v>408</v>
      </c>
      <c r="AG656" s="5" t="b">
        <f t="shared" si="108"/>
        <v>0</v>
      </c>
      <c r="AH656" s="5">
        <v>25</v>
      </c>
      <c r="AI656" s="5">
        <f>IF(AG805&lt;=30,1,IF(AG805&lt;=60,2,IF(AG805&lt;=100,3,"bd")))</f>
        <v>1</v>
      </c>
      <c r="AJ656" s="5" t="b">
        <f>AND(A656&gt;=zakresy_produkcyjne!B$2,A656&lt;=zakresy_produkcyjne!B$3)</f>
        <v>0</v>
      </c>
      <c r="AK656" s="5" t="b">
        <f>AND(B656&gt;=zakresy_produkcyjne!C$2,B656&lt;=zakresy_produkcyjne!C$3)</f>
        <v>1</v>
      </c>
      <c r="AL656" s="5" t="b">
        <f>AND(D656&gt;=zakresy_produkcyjne!D$2,D656&lt;=zakresy_produkcyjne!D$3)</f>
        <v>1</v>
      </c>
      <c r="AM656" s="5" t="b">
        <f>AND(E656&gt;=zakresy_produkcyjne!E$2,E656&lt;=zakresy_produkcyjne!E$3)</f>
        <v>1</v>
      </c>
      <c r="AN656" s="5" t="b">
        <f>AND(F656&gt;=zakresy_produkcyjne!F$2,F656&lt;=zakresy_produkcyjne!F$3)</f>
        <v>1</v>
      </c>
      <c r="AO656" s="5" t="b">
        <f>AND(G656&gt;=zakresy_produkcyjne!G$2,G656&lt;=zakresy_produkcyjne!G$3)</f>
        <v>1</v>
      </c>
      <c r="AP656" s="5" t="b">
        <f>AND(H656&gt;=zakresy_produkcyjne!H$2,H656&lt;=zakresy_produkcyjne!H$3)</f>
        <v>1</v>
      </c>
      <c r="AQ656" s="5" t="b">
        <f>AND(P656&gt;=zakresy_produkcyjne!I$2,P656&lt;=zakresy_produkcyjne!I$3)</f>
        <v>1</v>
      </c>
      <c r="AR656" s="5" t="b">
        <f>AND(Q656&gt;=zakresy_produkcyjne!J$2,Q656&lt;=zakresy_produkcyjne!J$3)</f>
        <v>1</v>
      </c>
      <c r="AS656" s="5" t="b">
        <f>AND(R656&gt;=zakresy_produkcyjne!K$2,R656&lt;=zakresy_produkcyjne!K$3)</f>
        <v>1</v>
      </c>
      <c r="AT656" s="5" t="b">
        <f>AND(S656&gt;=zakresy_produkcyjne!L$2,S656&lt;=zakresy_produkcyjne!L$3)</f>
        <v>1</v>
      </c>
      <c r="AU656" s="5" t="b">
        <f t="shared" si="109"/>
        <v>0</v>
      </c>
      <c r="AV656" s="5" t="b">
        <f t="shared" si="110"/>
        <v>1</v>
      </c>
      <c r="AW656" s="5" t="b">
        <f>AND(AU656:AV656)</f>
        <v>0</v>
      </c>
      <c r="AX656" s="5">
        <f>AJ656*zakresy_produkcyjne!B$4+AK656*zakresy_produkcyjne!C$4+AL656*zakresy_produkcyjne!D$4+AM656*zakresy_produkcyjne!E$4+AN656*zakresy_produkcyjne!F$4+AO656*zakresy_produkcyjne!G$4+AP656*zakresy_produkcyjne!H$4+AQ656*zakresy_produkcyjne!I$4+AR656*zakresy_produkcyjne!J$4+AS656*zakresy_produkcyjne!K$4+AT656*zakresy_produkcyjne!L$4</f>
        <v>65</v>
      </c>
    </row>
    <row r="657" spans="1:50" ht="13.9" customHeight="1" x14ac:dyDescent="0.2">
      <c r="A657" s="192">
        <v>3.72</v>
      </c>
      <c r="B657" s="192">
        <v>2.5099999999999998</v>
      </c>
      <c r="C657" s="192">
        <f t="shared" si="111"/>
        <v>4.5643333333333338</v>
      </c>
      <c r="D657" s="192">
        <v>0.35</v>
      </c>
      <c r="E657" s="192">
        <v>4.2999999999999997E-2</v>
      </c>
      <c r="F657" s="192">
        <v>0.05</v>
      </c>
      <c r="G657" s="192">
        <v>0.09</v>
      </c>
      <c r="H657" s="192">
        <v>0.06</v>
      </c>
      <c r="I657" s="192">
        <v>1.7000000000000001E-2</v>
      </c>
      <c r="J657" s="192">
        <v>2.3E-2</v>
      </c>
      <c r="K657" s="192">
        <v>0</v>
      </c>
      <c r="L657" s="192">
        <v>0</v>
      </c>
      <c r="M657" s="192">
        <v>2.1000000000000001E-2</v>
      </c>
      <c r="N657" s="192">
        <v>0</v>
      </c>
      <c r="O657" s="192">
        <v>0</v>
      </c>
      <c r="P657" s="192">
        <v>927</v>
      </c>
      <c r="Q657" s="192">
        <v>60</v>
      </c>
      <c r="R657" s="192">
        <v>316</v>
      </c>
      <c r="S657" s="192">
        <v>180</v>
      </c>
      <c r="T657" s="192"/>
      <c r="U657" s="192"/>
      <c r="V657" s="192"/>
      <c r="W657" s="192">
        <v>384.6</v>
      </c>
      <c r="X657" s="192"/>
      <c r="Y657" s="192"/>
      <c r="Z657" s="193">
        <v>68</v>
      </c>
      <c r="AA657" s="192"/>
      <c r="AB657" s="192"/>
      <c r="AC657" s="192"/>
      <c r="AD657" s="192"/>
      <c r="AE657" s="192"/>
      <c r="AF657" s="192">
        <v>406</v>
      </c>
      <c r="AG657" s="5" t="b">
        <f t="shared" si="108"/>
        <v>0</v>
      </c>
      <c r="AH657" s="5">
        <v>25</v>
      </c>
      <c r="AI657" s="5">
        <f>IF(AG806&lt;=30,1,IF(AG806&lt;=60,2,IF(AG806&lt;=100,3,"bd")))</f>
        <v>1</v>
      </c>
      <c r="AJ657" s="5" t="b">
        <f>AND(A657&gt;=zakresy_produkcyjne!B$2,A657&lt;=zakresy_produkcyjne!B$3)</f>
        <v>0</v>
      </c>
      <c r="AK657" s="5" t="b">
        <f>AND(B657&gt;=zakresy_produkcyjne!C$2,B657&lt;=zakresy_produkcyjne!C$3)</f>
        <v>1</v>
      </c>
      <c r="AL657" s="5" t="b">
        <f>AND(D657&gt;=zakresy_produkcyjne!D$2,D657&lt;=zakresy_produkcyjne!D$3)</f>
        <v>1</v>
      </c>
      <c r="AM657" s="5" t="b">
        <f>AND(E657&gt;=zakresy_produkcyjne!E$2,E657&lt;=zakresy_produkcyjne!E$3)</f>
        <v>1</v>
      </c>
      <c r="AN657" s="5" t="b">
        <f>AND(F657&gt;=zakresy_produkcyjne!F$2,F657&lt;=zakresy_produkcyjne!F$3)</f>
        <v>1</v>
      </c>
      <c r="AO657" s="5" t="b">
        <f>AND(G657&gt;=zakresy_produkcyjne!G$2,G657&lt;=zakresy_produkcyjne!G$3)</f>
        <v>1</v>
      </c>
      <c r="AP657" s="5" t="b">
        <f>AND(H657&gt;=zakresy_produkcyjne!H$2,H657&lt;=zakresy_produkcyjne!H$3)</f>
        <v>1</v>
      </c>
      <c r="AQ657" s="5" t="b">
        <f>AND(P657&gt;=zakresy_produkcyjne!I$2,P657&lt;=zakresy_produkcyjne!I$3)</f>
        <v>1</v>
      </c>
      <c r="AR657" s="5" t="b">
        <f>AND(Q657&gt;=zakresy_produkcyjne!J$2,Q657&lt;=zakresy_produkcyjne!J$3)</f>
        <v>1</v>
      </c>
      <c r="AS657" s="5" t="b">
        <f>AND(R657&gt;=zakresy_produkcyjne!K$2,R657&lt;=zakresy_produkcyjne!K$3)</f>
        <v>1</v>
      </c>
      <c r="AT657" s="5" t="b">
        <f>AND(S657&gt;=zakresy_produkcyjne!L$2,S657&lt;=zakresy_produkcyjne!L$3)</f>
        <v>1</v>
      </c>
      <c r="AU657" s="5" t="b">
        <f t="shared" si="109"/>
        <v>0</v>
      </c>
      <c r="AV657" s="5" t="b">
        <f t="shared" si="110"/>
        <v>1</v>
      </c>
      <c r="AW657" s="5" t="b">
        <f>AND(AU657:AV657)</f>
        <v>0</v>
      </c>
      <c r="AX657" s="5">
        <f>AJ657*zakresy_produkcyjne!B$4+AK657*zakresy_produkcyjne!C$4+AL657*zakresy_produkcyjne!D$4+AM657*zakresy_produkcyjne!E$4+AN657*zakresy_produkcyjne!F$4+AO657*zakresy_produkcyjne!G$4+AP657*zakresy_produkcyjne!H$4+AQ657*zakresy_produkcyjne!I$4+AR657*zakresy_produkcyjne!J$4+AS657*zakresy_produkcyjne!K$4+AT657*zakresy_produkcyjne!L$4</f>
        <v>65</v>
      </c>
    </row>
    <row r="658" spans="1:50" ht="13.9" customHeight="1" x14ac:dyDescent="0.2">
      <c r="A658" s="192">
        <v>3.72</v>
      </c>
      <c r="B658" s="192">
        <v>2.5099999999999998</v>
      </c>
      <c r="C658" s="192">
        <f t="shared" si="111"/>
        <v>4.5643333333333338</v>
      </c>
      <c r="D658" s="192">
        <v>0.35</v>
      </c>
      <c r="E658" s="192">
        <v>4.2999999999999997E-2</v>
      </c>
      <c r="F658" s="192">
        <v>0.05</v>
      </c>
      <c r="G658" s="192">
        <v>0.09</v>
      </c>
      <c r="H658" s="192">
        <v>0.06</v>
      </c>
      <c r="I658" s="192">
        <v>1.7000000000000001E-2</v>
      </c>
      <c r="J658" s="192">
        <v>2.3E-2</v>
      </c>
      <c r="K658" s="192">
        <v>0</v>
      </c>
      <c r="L658" s="192">
        <v>0</v>
      </c>
      <c r="M658" s="192">
        <v>2.1000000000000001E-2</v>
      </c>
      <c r="N658" s="192">
        <v>0</v>
      </c>
      <c r="O658" s="192">
        <v>0</v>
      </c>
      <c r="P658" s="192">
        <v>927</v>
      </c>
      <c r="Q658" s="192">
        <v>60</v>
      </c>
      <c r="R658" s="192">
        <v>316</v>
      </c>
      <c r="S658" s="192">
        <v>240</v>
      </c>
      <c r="T658" s="192"/>
      <c r="U658" s="192"/>
      <c r="V658" s="192"/>
      <c r="W658" s="192">
        <v>389.09090909090901</v>
      </c>
      <c r="X658" s="192"/>
      <c r="Y658" s="192"/>
      <c r="Z658" s="193">
        <v>68</v>
      </c>
      <c r="AA658" s="192"/>
      <c r="AB658" s="192"/>
      <c r="AC658" s="192"/>
      <c r="AD658" s="192"/>
      <c r="AE658" s="192"/>
      <c r="AF658" s="192">
        <v>411</v>
      </c>
      <c r="AG658" s="5" t="b">
        <f t="shared" si="108"/>
        <v>0</v>
      </c>
      <c r="AH658" s="5">
        <v>25</v>
      </c>
      <c r="AI658" s="5">
        <f>IF(AG807&lt;=30,1,IF(AG807&lt;=60,2,IF(AG807&lt;=100,3,"bd")))</f>
        <v>1</v>
      </c>
      <c r="AJ658" s="5" t="b">
        <f>AND(A658&gt;=zakresy_produkcyjne!B$2,A658&lt;=zakresy_produkcyjne!B$3)</f>
        <v>0</v>
      </c>
      <c r="AK658" s="5" t="b">
        <f>AND(B658&gt;=zakresy_produkcyjne!C$2,B658&lt;=zakresy_produkcyjne!C$3)</f>
        <v>1</v>
      </c>
      <c r="AL658" s="5" t="b">
        <f>AND(D658&gt;=zakresy_produkcyjne!D$2,D658&lt;=zakresy_produkcyjne!D$3)</f>
        <v>1</v>
      </c>
      <c r="AM658" s="5" t="b">
        <f>AND(E658&gt;=zakresy_produkcyjne!E$2,E658&lt;=zakresy_produkcyjne!E$3)</f>
        <v>1</v>
      </c>
      <c r="AN658" s="5" t="b">
        <f>AND(F658&gt;=zakresy_produkcyjne!F$2,F658&lt;=zakresy_produkcyjne!F$3)</f>
        <v>1</v>
      </c>
      <c r="AO658" s="5" t="b">
        <f>AND(G658&gt;=zakresy_produkcyjne!G$2,G658&lt;=zakresy_produkcyjne!G$3)</f>
        <v>1</v>
      </c>
      <c r="AP658" s="5" t="b">
        <f>AND(H658&gt;=zakresy_produkcyjne!H$2,H658&lt;=zakresy_produkcyjne!H$3)</f>
        <v>1</v>
      </c>
      <c r="AQ658" s="5" t="b">
        <f>AND(P658&gt;=zakresy_produkcyjne!I$2,P658&lt;=zakresy_produkcyjne!I$3)</f>
        <v>1</v>
      </c>
      <c r="AR658" s="5" t="b">
        <f>AND(Q658&gt;=zakresy_produkcyjne!J$2,Q658&lt;=zakresy_produkcyjne!J$3)</f>
        <v>1</v>
      </c>
      <c r="AS658" s="5" t="b">
        <f>AND(R658&gt;=zakresy_produkcyjne!K$2,R658&lt;=zakresy_produkcyjne!K$3)</f>
        <v>1</v>
      </c>
      <c r="AT658" s="5" t="b">
        <f>AND(S658&gt;=zakresy_produkcyjne!L$2,S658&lt;=zakresy_produkcyjne!L$3)</f>
        <v>0</v>
      </c>
      <c r="AU658" s="5" t="b">
        <f t="shared" si="109"/>
        <v>0</v>
      </c>
      <c r="AV658" s="5" t="b">
        <f t="shared" si="110"/>
        <v>0</v>
      </c>
      <c r="AW658" s="5" t="b">
        <f>AND(AU658:AV658)</f>
        <v>0</v>
      </c>
      <c r="AX658" s="5">
        <f>AJ658*zakresy_produkcyjne!B$4+AK658*zakresy_produkcyjne!C$4+AL658*zakresy_produkcyjne!D$4+AM658*zakresy_produkcyjne!E$4+AN658*zakresy_produkcyjne!F$4+AO658*zakresy_produkcyjne!G$4+AP658*zakresy_produkcyjne!H$4+AQ658*zakresy_produkcyjne!I$4+AR658*zakresy_produkcyjne!J$4+AS658*zakresy_produkcyjne!K$4+AT658*zakresy_produkcyjne!L$4</f>
        <v>55</v>
      </c>
    </row>
    <row r="659" spans="1:50" ht="13.9" customHeight="1" x14ac:dyDescent="0.2">
      <c r="A659" s="192">
        <v>3.72</v>
      </c>
      <c r="B659" s="192">
        <v>2.5099999999999998</v>
      </c>
      <c r="C659" s="192">
        <f t="shared" si="111"/>
        <v>4.5643333333333338</v>
      </c>
      <c r="D659" s="192">
        <v>0.35</v>
      </c>
      <c r="E659" s="192">
        <v>4.2999999999999997E-2</v>
      </c>
      <c r="F659" s="192">
        <v>0.05</v>
      </c>
      <c r="G659" s="192">
        <v>0.09</v>
      </c>
      <c r="H659" s="192">
        <v>0.06</v>
      </c>
      <c r="I659" s="192">
        <v>1.7000000000000001E-2</v>
      </c>
      <c r="J659" s="192">
        <v>2.3E-2</v>
      </c>
      <c r="K659" s="192">
        <v>0</v>
      </c>
      <c r="L659" s="192">
        <v>0</v>
      </c>
      <c r="M659" s="192">
        <v>2.1000000000000001E-2</v>
      </c>
      <c r="N659" s="192">
        <v>0</v>
      </c>
      <c r="O659" s="192">
        <v>0</v>
      </c>
      <c r="P659" s="192">
        <v>927</v>
      </c>
      <c r="Q659" s="192">
        <v>60</v>
      </c>
      <c r="R659" s="192">
        <v>316</v>
      </c>
      <c r="S659" s="192">
        <v>360</v>
      </c>
      <c r="T659" s="192"/>
      <c r="U659" s="192"/>
      <c r="V659" s="192"/>
      <c r="W659" s="192">
        <v>395.90909090909099</v>
      </c>
      <c r="X659" s="192"/>
      <c r="Y659" s="192"/>
      <c r="Z659" s="193">
        <v>68</v>
      </c>
      <c r="AA659" s="192"/>
      <c r="AB659" s="192"/>
      <c r="AC659" s="192"/>
      <c r="AD659" s="192"/>
      <c r="AE659" s="192"/>
      <c r="AF659" s="192">
        <v>418</v>
      </c>
      <c r="AG659" s="5" t="b">
        <f t="shared" si="108"/>
        <v>0</v>
      </c>
      <c r="AH659" s="5">
        <v>25</v>
      </c>
      <c r="AI659" s="5">
        <f>IF(AG808&lt;=30,1,IF(AG808&lt;=60,2,IF(AG808&lt;=100,3,"bd")))</f>
        <v>1</v>
      </c>
      <c r="AJ659" s="5" t="b">
        <f>AND(A659&gt;=zakresy_produkcyjne!B$2,A659&lt;=zakresy_produkcyjne!B$3)</f>
        <v>0</v>
      </c>
      <c r="AK659" s="5" t="b">
        <f>AND(B659&gt;=zakresy_produkcyjne!C$2,B659&lt;=zakresy_produkcyjne!C$3)</f>
        <v>1</v>
      </c>
      <c r="AL659" s="5" t="b">
        <f>AND(D659&gt;=zakresy_produkcyjne!D$2,D659&lt;=zakresy_produkcyjne!D$3)</f>
        <v>1</v>
      </c>
      <c r="AM659" s="5" t="b">
        <f>AND(E659&gt;=zakresy_produkcyjne!E$2,E659&lt;=zakresy_produkcyjne!E$3)</f>
        <v>1</v>
      </c>
      <c r="AN659" s="5" t="b">
        <f>AND(F659&gt;=zakresy_produkcyjne!F$2,F659&lt;=zakresy_produkcyjne!F$3)</f>
        <v>1</v>
      </c>
      <c r="AO659" s="5" t="b">
        <f>AND(G659&gt;=zakresy_produkcyjne!G$2,G659&lt;=zakresy_produkcyjne!G$3)</f>
        <v>1</v>
      </c>
      <c r="AP659" s="5" t="b">
        <f>AND(H659&gt;=zakresy_produkcyjne!H$2,H659&lt;=zakresy_produkcyjne!H$3)</f>
        <v>1</v>
      </c>
      <c r="AQ659" s="5" t="b">
        <f>AND(P659&gt;=zakresy_produkcyjne!I$2,P659&lt;=zakresy_produkcyjne!I$3)</f>
        <v>1</v>
      </c>
      <c r="AR659" s="5" t="b">
        <f>AND(Q659&gt;=zakresy_produkcyjne!J$2,Q659&lt;=zakresy_produkcyjne!J$3)</f>
        <v>1</v>
      </c>
      <c r="AS659" s="5" t="b">
        <f>AND(R659&gt;=zakresy_produkcyjne!K$2,R659&lt;=zakresy_produkcyjne!K$3)</f>
        <v>1</v>
      </c>
      <c r="AT659" s="5" t="b">
        <f>AND(S659&gt;=zakresy_produkcyjne!L$2,S659&lt;=zakresy_produkcyjne!L$3)</f>
        <v>0</v>
      </c>
      <c r="AU659" s="5" t="b">
        <f t="shared" si="109"/>
        <v>0</v>
      </c>
      <c r="AV659" s="5" t="b">
        <f t="shared" si="110"/>
        <v>0</v>
      </c>
      <c r="AW659" s="5" t="b">
        <f>AND(AU659:AV659)</f>
        <v>0</v>
      </c>
      <c r="AX659" s="5">
        <f>AJ659*zakresy_produkcyjne!B$4+AK659*zakresy_produkcyjne!C$4+AL659*zakresy_produkcyjne!D$4+AM659*zakresy_produkcyjne!E$4+AN659*zakresy_produkcyjne!F$4+AO659*zakresy_produkcyjne!G$4+AP659*zakresy_produkcyjne!H$4+AQ659*zakresy_produkcyjne!I$4+AR659*zakresy_produkcyjne!J$4+AS659*zakresy_produkcyjne!K$4+AT659*zakresy_produkcyjne!L$4</f>
        <v>55</v>
      </c>
    </row>
    <row r="660" spans="1:50" ht="13.9" customHeight="1" x14ac:dyDescent="0.2">
      <c r="A660" s="192">
        <v>3.72</v>
      </c>
      <c r="B660" s="192">
        <v>2.5099999999999998</v>
      </c>
      <c r="C660" s="192">
        <f t="shared" si="111"/>
        <v>4.5643333333333338</v>
      </c>
      <c r="D660" s="192">
        <v>0.35</v>
      </c>
      <c r="E660" s="192">
        <v>4.2999999999999997E-2</v>
      </c>
      <c r="F660" s="192">
        <v>0.05</v>
      </c>
      <c r="G660" s="192">
        <v>0.09</v>
      </c>
      <c r="H660" s="192">
        <v>0.06</v>
      </c>
      <c r="I660" s="192">
        <v>1.7000000000000001E-2</v>
      </c>
      <c r="J660" s="192">
        <v>2.3E-2</v>
      </c>
      <c r="K660" s="192">
        <v>0</v>
      </c>
      <c r="L660" s="192">
        <v>0</v>
      </c>
      <c r="M660" s="192">
        <v>2.1000000000000001E-2</v>
      </c>
      <c r="N660" s="192">
        <v>0</v>
      </c>
      <c r="O660" s="192">
        <v>0</v>
      </c>
      <c r="P660" s="192">
        <v>927</v>
      </c>
      <c r="Q660" s="192">
        <v>60</v>
      </c>
      <c r="R660" s="192">
        <v>316</v>
      </c>
      <c r="S660" s="192">
        <v>480</v>
      </c>
      <c r="T660" s="192"/>
      <c r="U660" s="192"/>
      <c r="V660" s="192"/>
      <c r="W660" s="192">
        <v>384.6</v>
      </c>
      <c r="X660" s="192"/>
      <c r="Y660" s="192"/>
      <c r="Z660" s="193">
        <v>68</v>
      </c>
      <c r="AA660" s="192"/>
      <c r="AB660" s="192"/>
      <c r="AC660" s="192"/>
      <c r="AD660" s="192"/>
      <c r="AE660" s="192"/>
      <c r="AF660" s="192">
        <v>406</v>
      </c>
      <c r="AG660" s="5" t="b">
        <f t="shared" si="108"/>
        <v>0</v>
      </c>
      <c r="AH660" s="5">
        <v>25</v>
      </c>
      <c r="AI660" s="5">
        <f>IF(AG809&lt;=30,1,IF(AG809&lt;=60,2,IF(AG809&lt;=100,3,"bd")))</f>
        <v>1</v>
      </c>
      <c r="AJ660" s="5" t="b">
        <f>AND(A660&gt;=zakresy_produkcyjne!B$2,A660&lt;=zakresy_produkcyjne!B$3)</f>
        <v>0</v>
      </c>
      <c r="AK660" s="5" t="b">
        <f>AND(B660&gt;=zakresy_produkcyjne!C$2,B660&lt;=zakresy_produkcyjne!C$3)</f>
        <v>1</v>
      </c>
      <c r="AL660" s="5" t="b">
        <f>AND(D660&gt;=zakresy_produkcyjne!D$2,D660&lt;=zakresy_produkcyjne!D$3)</f>
        <v>1</v>
      </c>
      <c r="AM660" s="5" t="b">
        <f>AND(E660&gt;=zakresy_produkcyjne!E$2,E660&lt;=zakresy_produkcyjne!E$3)</f>
        <v>1</v>
      </c>
      <c r="AN660" s="5" t="b">
        <f>AND(F660&gt;=zakresy_produkcyjne!F$2,F660&lt;=zakresy_produkcyjne!F$3)</f>
        <v>1</v>
      </c>
      <c r="AO660" s="5" t="b">
        <f>AND(G660&gt;=zakresy_produkcyjne!G$2,G660&lt;=zakresy_produkcyjne!G$3)</f>
        <v>1</v>
      </c>
      <c r="AP660" s="5" t="b">
        <f>AND(H660&gt;=zakresy_produkcyjne!H$2,H660&lt;=zakresy_produkcyjne!H$3)</f>
        <v>1</v>
      </c>
      <c r="AQ660" s="5" t="b">
        <f>AND(P660&gt;=zakresy_produkcyjne!I$2,P660&lt;=zakresy_produkcyjne!I$3)</f>
        <v>1</v>
      </c>
      <c r="AR660" s="5" t="b">
        <f>AND(Q660&gt;=zakresy_produkcyjne!J$2,Q660&lt;=zakresy_produkcyjne!J$3)</f>
        <v>1</v>
      </c>
      <c r="AS660" s="5" t="b">
        <f>AND(R660&gt;=zakresy_produkcyjne!K$2,R660&lt;=zakresy_produkcyjne!K$3)</f>
        <v>1</v>
      </c>
      <c r="AT660" s="5" t="b">
        <f>AND(S660&gt;=zakresy_produkcyjne!L$2,S660&lt;=zakresy_produkcyjne!L$3)</f>
        <v>0</v>
      </c>
      <c r="AU660" s="5" t="b">
        <f t="shared" si="109"/>
        <v>0</v>
      </c>
      <c r="AV660" s="5" t="b">
        <f t="shared" si="110"/>
        <v>0</v>
      </c>
      <c r="AW660" s="5" t="b">
        <f>AND(AU660:AV660)</f>
        <v>0</v>
      </c>
      <c r="AX660" s="5">
        <f>AJ660*zakresy_produkcyjne!B$4+AK660*zakresy_produkcyjne!C$4+AL660*zakresy_produkcyjne!D$4+AM660*zakresy_produkcyjne!E$4+AN660*zakresy_produkcyjne!F$4+AO660*zakresy_produkcyjne!G$4+AP660*zakresy_produkcyjne!H$4+AQ660*zakresy_produkcyjne!I$4+AR660*zakresy_produkcyjne!J$4+AS660*zakresy_produkcyjne!K$4+AT660*zakresy_produkcyjne!L$4</f>
        <v>55</v>
      </c>
    </row>
    <row r="661" spans="1:50" ht="13.9" customHeight="1" x14ac:dyDescent="0.2">
      <c r="A661" s="192">
        <v>3.72</v>
      </c>
      <c r="B661" s="192">
        <v>2.5099999999999998</v>
      </c>
      <c r="C661" s="192">
        <f t="shared" si="111"/>
        <v>4.5643333333333338</v>
      </c>
      <c r="D661" s="192">
        <v>0.35</v>
      </c>
      <c r="E661" s="192">
        <v>4.2999999999999997E-2</v>
      </c>
      <c r="F661" s="192">
        <v>0.05</v>
      </c>
      <c r="G661" s="192">
        <v>0.09</v>
      </c>
      <c r="H661" s="192">
        <v>0.06</v>
      </c>
      <c r="I661" s="192">
        <v>1.7000000000000001E-2</v>
      </c>
      <c r="J661" s="192">
        <v>2.3E-2</v>
      </c>
      <c r="K661" s="192">
        <v>0</v>
      </c>
      <c r="L661" s="192">
        <v>0</v>
      </c>
      <c r="M661" s="192">
        <v>2.1000000000000001E-2</v>
      </c>
      <c r="N661" s="192">
        <v>0</v>
      </c>
      <c r="O661" s="192">
        <v>0</v>
      </c>
      <c r="P661" s="192">
        <v>927</v>
      </c>
      <c r="Q661" s="192">
        <v>60</v>
      </c>
      <c r="R661" s="192">
        <v>371</v>
      </c>
      <c r="S661" s="192">
        <v>30</v>
      </c>
      <c r="T661" s="192">
        <v>1136</v>
      </c>
      <c r="U661" s="192">
        <v>885</v>
      </c>
      <c r="V661" s="192">
        <v>10.8</v>
      </c>
      <c r="W661" s="192">
        <v>313.66666666666703</v>
      </c>
      <c r="X661" s="192"/>
      <c r="Y661" s="192"/>
      <c r="Z661" s="193">
        <v>68</v>
      </c>
      <c r="AA661" s="192"/>
      <c r="AB661" s="192"/>
      <c r="AC661" s="192"/>
      <c r="AD661" s="192"/>
      <c r="AE661" s="192"/>
      <c r="AF661" s="192">
        <v>330</v>
      </c>
      <c r="AG661" s="5" t="b">
        <f t="shared" si="108"/>
        <v>0</v>
      </c>
      <c r="AH661" s="5">
        <v>25</v>
      </c>
      <c r="AI661" s="5">
        <f>IF(AG815&lt;=30,1,IF(AG815&lt;=60,2,IF(AG815&lt;=100,3,"bd")))</f>
        <v>1</v>
      </c>
      <c r="AJ661" s="5" t="b">
        <f>AND(A661&gt;=zakresy_produkcyjne!B$2,A661&lt;=zakresy_produkcyjne!B$3)</f>
        <v>0</v>
      </c>
      <c r="AK661" s="5" t="b">
        <f>AND(B661&gt;=zakresy_produkcyjne!C$2,B661&lt;=zakresy_produkcyjne!C$3)</f>
        <v>1</v>
      </c>
      <c r="AL661" s="5" t="b">
        <f>AND(D661&gt;=zakresy_produkcyjne!D$2,D661&lt;=zakresy_produkcyjne!D$3)</f>
        <v>1</v>
      </c>
      <c r="AM661" s="5" t="b">
        <f>AND(E661&gt;=zakresy_produkcyjne!E$2,E661&lt;=zakresy_produkcyjne!E$3)</f>
        <v>1</v>
      </c>
      <c r="AN661" s="5" t="b">
        <f>AND(F661&gt;=zakresy_produkcyjne!F$2,F661&lt;=zakresy_produkcyjne!F$3)</f>
        <v>1</v>
      </c>
      <c r="AO661" s="5" t="b">
        <f>AND(G661&gt;=zakresy_produkcyjne!G$2,G661&lt;=zakresy_produkcyjne!G$3)</f>
        <v>1</v>
      </c>
      <c r="AP661" s="5" t="b">
        <f>AND(H661&gt;=zakresy_produkcyjne!H$2,H661&lt;=zakresy_produkcyjne!H$3)</f>
        <v>1</v>
      </c>
      <c r="AQ661" s="5" t="b">
        <f>AND(P661&gt;=zakresy_produkcyjne!I$2,P661&lt;=zakresy_produkcyjne!I$3)</f>
        <v>1</v>
      </c>
      <c r="AR661" s="5" t="b">
        <f>AND(Q661&gt;=zakresy_produkcyjne!J$2,Q661&lt;=zakresy_produkcyjne!J$3)</f>
        <v>1</v>
      </c>
      <c r="AS661" s="5" t="b">
        <f>AND(R661&gt;=zakresy_produkcyjne!K$2,R661&lt;=zakresy_produkcyjne!K$3)</f>
        <v>1</v>
      </c>
      <c r="AT661" s="5" t="b">
        <f>AND(S661&gt;=zakresy_produkcyjne!L$2,S661&lt;=zakresy_produkcyjne!L$3)</f>
        <v>1</v>
      </c>
      <c r="AU661" s="5" t="b">
        <f t="shared" si="109"/>
        <v>0</v>
      </c>
      <c r="AV661" s="5" t="b">
        <f t="shared" si="110"/>
        <v>1</v>
      </c>
      <c r="AW661" s="5" t="b">
        <f>AND(AU661:AV661)</f>
        <v>0</v>
      </c>
      <c r="AX661" s="5">
        <f>AJ661*zakresy_produkcyjne!B$4+AK661*zakresy_produkcyjne!C$4+AL661*zakresy_produkcyjne!D$4+AM661*zakresy_produkcyjne!E$4+AN661*zakresy_produkcyjne!F$4+AO661*zakresy_produkcyjne!G$4+AP661*zakresy_produkcyjne!H$4+AQ661*zakresy_produkcyjne!I$4+AR661*zakresy_produkcyjne!J$4+AS661*zakresy_produkcyjne!K$4+AT661*zakresy_produkcyjne!L$4</f>
        <v>65</v>
      </c>
    </row>
    <row r="662" spans="1:50" ht="13.9" customHeight="1" x14ac:dyDescent="0.2">
      <c r="A662" s="192">
        <v>3.72</v>
      </c>
      <c r="B662" s="192">
        <v>2.5099999999999998</v>
      </c>
      <c r="C662" s="192">
        <f t="shared" si="111"/>
        <v>4.5643333333333338</v>
      </c>
      <c r="D662" s="192">
        <v>0.35</v>
      </c>
      <c r="E662" s="192">
        <v>4.2999999999999997E-2</v>
      </c>
      <c r="F662" s="192">
        <v>0.05</v>
      </c>
      <c r="G662" s="192">
        <v>0.09</v>
      </c>
      <c r="H662" s="192">
        <v>0.06</v>
      </c>
      <c r="I662" s="192">
        <v>1.7000000000000001E-2</v>
      </c>
      <c r="J662" s="192">
        <v>2.3E-2</v>
      </c>
      <c r="K662" s="192">
        <v>0</v>
      </c>
      <c r="L662" s="192">
        <v>0</v>
      </c>
      <c r="M662" s="192">
        <v>2.1000000000000001E-2</v>
      </c>
      <c r="N662" s="192">
        <v>0</v>
      </c>
      <c r="O662" s="192">
        <v>0</v>
      </c>
      <c r="P662" s="192">
        <v>927</v>
      </c>
      <c r="Q662" s="192">
        <v>60</v>
      </c>
      <c r="R662" s="192">
        <v>371</v>
      </c>
      <c r="S662" s="192">
        <v>60</v>
      </c>
      <c r="T662" s="192">
        <v>1136</v>
      </c>
      <c r="U662" s="192">
        <v>892</v>
      </c>
      <c r="V662" s="192">
        <v>8</v>
      </c>
      <c r="W662" s="192">
        <v>307.444444444444</v>
      </c>
      <c r="X662" s="192"/>
      <c r="Y662" s="192"/>
      <c r="Z662" s="193">
        <v>68</v>
      </c>
      <c r="AA662" s="192"/>
      <c r="AB662" s="192"/>
      <c r="AC662" s="192"/>
      <c r="AD662" s="192"/>
      <c r="AE662" s="192"/>
      <c r="AF662" s="192">
        <v>323</v>
      </c>
      <c r="AG662" s="5" t="b">
        <f t="shared" si="108"/>
        <v>0</v>
      </c>
      <c r="AH662" s="5">
        <v>25</v>
      </c>
      <c r="AI662" s="5">
        <f>IF(AG816&lt;=30,1,IF(AG816&lt;=60,2,IF(AG816&lt;=100,3,"bd")))</f>
        <v>1</v>
      </c>
      <c r="AJ662" s="5" t="b">
        <f>AND(A662&gt;=zakresy_produkcyjne!B$2,A662&lt;=zakresy_produkcyjne!B$3)</f>
        <v>0</v>
      </c>
      <c r="AK662" s="5" t="b">
        <f>AND(B662&gt;=zakresy_produkcyjne!C$2,B662&lt;=zakresy_produkcyjne!C$3)</f>
        <v>1</v>
      </c>
      <c r="AL662" s="5" t="b">
        <f>AND(D662&gt;=zakresy_produkcyjne!D$2,D662&lt;=zakresy_produkcyjne!D$3)</f>
        <v>1</v>
      </c>
      <c r="AM662" s="5" t="b">
        <f>AND(E662&gt;=zakresy_produkcyjne!E$2,E662&lt;=zakresy_produkcyjne!E$3)</f>
        <v>1</v>
      </c>
      <c r="AN662" s="5" t="b">
        <f>AND(F662&gt;=zakresy_produkcyjne!F$2,F662&lt;=zakresy_produkcyjne!F$3)</f>
        <v>1</v>
      </c>
      <c r="AO662" s="5" t="b">
        <f>AND(G662&gt;=zakresy_produkcyjne!G$2,G662&lt;=zakresy_produkcyjne!G$3)</f>
        <v>1</v>
      </c>
      <c r="AP662" s="5" t="b">
        <f>AND(H662&gt;=zakresy_produkcyjne!H$2,H662&lt;=zakresy_produkcyjne!H$3)</f>
        <v>1</v>
      </c>
      <c r="AQ662" s="5" t="b">
        <f>AND(P662&gt;=zakresy_produkcyjne!I$2,P662&lt;=zakresy_produkcyjne!I$3)</f>
        <v>1</v>
      </c>
      <c r="AR662" s="5" t="b">
        <f>AND(Q662&gt;=zakresy_produkcyjne!J$2,Q662&lt;=zakresy_produkcyjne!J$3)</f>
        <v>1</v>
      </c>
      <c r="AS662" s="5" t="b">
        <f>AND(R662&gt;=zakresy_produkcyjne!K$2,R662&lt;=zakresy_produkcyjne!K$3)</f>
        <v>1</v>
      </c>
      <c r="AT662" s="5" t="b">
        <f>AND(S662&gt;=zakresy_produkcyjne!L$2,S662&lt;=zakresy_produkcyjne!L$3)</f>
        <v>1</v>
      </c>
      <c r="AU662" s="5" t="b">
        <f t="shared" si="109"/>
        <v>0</v>
      </c>
      <c r="AV662" s="5" t="b">
        <f t="shared" si="110"/>
        <v>1</v>
      </c>
      <c r="AW662" s="5" t="b">
        <f>AND(AU662:AV662)</f>
        <v>0</v>
      </c>
      <c r="AX662" s="5">
        <f>AJ662*zakresy_produkcyjne!B$4+AK662*zakresy_produkcyjne!C$4+AL662*zakresy_produkcyjne!D$4+AM662*zakresy_produkcyjne!E$4+AN662*zakresy_produkcyjne!F$4+AO662*zakresy_produkcyjne!G$4+AP662*zakresy_produkcyjne!H$4+AQ662*zakresy_produkcyjne!I$4+AR662*zakresy_produkcyjne!J$4+AS662*zakresy_produkcyjne!K$4+AT662*zakresy_produkcyjne!L$4</f>
        <v>65</v>
      </c>
    </row>
    <row r="663" spans="1:50" ht="13.9" customHeight="1" x14ac:dyDescent="0.2">
      <c r="A663" s="192">
        <v>3.72</v>
      </c>
      <c r="B663" s="192">
        <v>2.5099999999999998</v>
      </c>
      <c r="C663" s="192">
        <f t="shared" si="111"/>
        <v>4.5643333333333338</v>
      </c>
      <c r="D663" s="192">
        <v>0.35</v>
      </c>
      <c r="E663" s="192">
        <v>4.2999999999999997E-2</v>
      </c>
      <c r="F663" s="192">
        <v>0.05</v>
      </c>
      <c r="G663" s="192">
        <v>0.09</v>
      </c>
      <c r="H663" s="192">
        <v>0.06</v>
      </c>
      <c r="I663" s="192">
        <v>1.7000000000000001E-2</v>
      </c>
      <c r="J663" s="192">
        <v>2.3E-2</v>
      </c>
      <c r="K663" s="192">
        <v>0</v>
      </c>
      <c r="L663" s="192">
        <v>0</v>
      </c>
      <c r="M663" s="192">
        <v>2.1000000000000001E-2</v>
      </c>
      <c r="N663" s="192">
        <v>0</v>
      </c>
      <c r="O663" s="192">
        <v>0</v>
      </c>
      <c r="P663" s="192">
        <v>927</v>
      </c>
      <c r="Q663" s="192">
        <v>60</v>
      </c>
      <c r="R663" s="192">
        <v>371</v>
      </c>
      <c r="S663" s="192">
        <v>90</v>
      </c>
      <c r="T663" s="192"/>
      <c r="U663" s="192"/>
      <c r="V663" s="192"/>
      <c r="W663" s="192">
        <v>301</v>
      </c>
      <c r="X663" s="192"/>
      <c r="Y663" s="192"/>
      <c r="Z663" s="193">
        <v>68</v>
      </c>
      <c r="AA663" s="192"/>
      <c r="AB663" s="192"/>
      <c r="AC663" s="192"/>
      <c r="AD663" s="192"/>
      <c r="AE663" s="192"/>
      <c r="AF663" s="192">
        <v>318</v>
      </c>
      <c r="AG663" s="5" t="b">
        <f t="shared" si="108"/>
        <v>0</v>
      </c>
      <c r="AH663" s="5">
        <v>25</v>
      </c>
      <c r="AI663" s="5">
        <f>IF(AG817&lt;=30,1,IF(AG817&lt;=60,2,IF(AG817&lt;=100,3,"bd")))</f>
        <v>1</v>
      </c>
      <c r="AJ663" s="5" t="b">
        <f>AND(A663&gt;=zakresy_produkcyjne!B$2,A663&lt;=zakresy_produkcyjne!B$3)</f>
        <v>0</v>
      </c>
      <c r="AK663" s="5" t="b">
        <f>AND(B663&gt;=zakresy_produkcyjne!C$2,B663&lt;=zakresy_produkcyjne!C$3)</f>
        <v>1</v>
      </c>
      <c r="AL663" s="5" t="b">
        <f>AND(D663&gt;=zakresy_produkcyjne!D$2,D663&lt;=zakresy_produkcyjne!D$3)</f>
        <v>1</v>
      </c>
      <c r="AM663" s="5" t="b">
        <f>AND(E663&gt;=zakresy_produkcyjne!E$2,E663&lt;=zakresy_produkcyjne!E$3)</f>
        <v>1</v>
      </c>
      <c r="AN663" s="5" t="b">
        <f>AND(F663&gt;=zakresy_produkcyjne!F$2,F663&lt;=zakresy_produkcyjne!F$3)</f>
        <v>1</v>
      </c>
      <c r="AO663" s="5" t="b">
        <f>AND(G663&gt;=zakresy_produkcyjne!G$2,G663&lt;=zakresy_produkcyjne!G$3)</f>
        <v>1</v>
      </c>
      <c r="AP663" s="5" t="b">
        <f>AND(H663&gt;=zakresy_produkcyjne!H$2,H663&lt;=zakresy_produkcyjne!H$3)</f>
        <v>1</v>
      </c>
      <c r="AQ663" s="5" t="b">
        <f>AND(P663&gt;=zakresy_produkcyjne!I$2,P663&lt;=zakresy_produkcyjne!I$3)</f>
        <v>1</v>
      </c>
      <c r="AR663" s="5" t="b">
        <f>AND(Q663&gt;=zakresy_produkcyjne!J$2,Q663&lt;=zakresy_produkcyjne!J$3)</f>
        <v>1</v>
      </c>
      <c r="AS663" s="5" t="b">
        <f>AND(R663&gt;=zakresy_produkcyjne!K$2,R663&lt;=zakresy_produkcyjne!K$3)</f>
        <v>1</v>
      </c>
      <c r="AT663" s="5" t="b">
        <f>AND(S663&gt;=zakresy_produkcyjne!L$2,S663&lt;=zakresy_produkcyjne!L$3)</f>
        <v>1</v>
      </c>
      <c r="AU663" s="5" t="b">
        <f t="shared" si="109"/>
        <v>0</v>
      </c>
      <c r="AV663" s="5" t="b">
        <f t="shared" si="110"/>
        <v>1</v>
      </c>
      <c r="AW663" s="5" t="b">
        <f>AND(AU663:AV663)</f>
        <v>0</v>
      </c>
      <c r="AX663" s="5">
        <f>AJ663*zakresy_produkcyjne!B$4+AK663*zakresy_produkcyjne!C$4+AL663*zakresy_produkcyjne!D$4+AM663*zakresy_produkcyjne!E$4+AN663*zakresy_produkcyjne!F$4+AO663*zakresy_produkcyjne!G$4+AP663*zakresy_produkcyjne!H$4+AQ663*zakresy_produkcyjne!I$4+AR663*zakresy_produkcyjne!J$4+AS663*zakresy_produkcyjne!K$4+AT663*zakresy_produkcyjne!L$4</f>
        <v>65</v>
      </c>
    </row>
    <row r="664" spans="1:50" ht="13.9" customHeight="1" x14ac:dyDescent="0.2">
      <c r="A664" s="192">
        <v>3.72</v>
      </c>
      <c r="B664" s="192">
        <v>2.5099999999999998</v>
      </c>
      <c r="C664" s="192">
        <f t="shared" si="111"/>
        <v>4.5643333333333338</v>
      </c>
      <c r="D664" s="192">
        <v>0.35</v>
      </c>
      <c r="E664" s="192">
        <v>4.2999999999999997E-2</v>
      </c>
      <c r="F664" s="192">
        <v>0.05</v>
      </c>
      <c r="G664" s="192">
        <v>0.09</v>
      </c>
      <c r="H664" s="192">
        <v>0.06</v>
      </c>
      <c r="I664" s="192">
        <v>1.7000000000000001E-2</v>
      </c>
      <c r="J664" s="192">
        <v>2.3E-2</v>
      </c>
      <c r="K664" s="192">
        <v>0</v>
      </c>
      <c r="L664" s="192">
        <v>0</v>
      </c>
      <c r="M664" s="192">
        <v>2.1000000000000001E-2</v>
      </c>
      <c r="N664" s="192">
        <v>0</v>
      </c>
      <c r="O664" s="192">
        <v>0</v>
      </c>
      <c r="P664" s="192">
        <v>927</v>
      </c>
      <c r="Q664" s="192">
        <v>60</v>
      </c>
      <c r="R664" s="192">
        <v>371</v>
      </c>
      <c r="S664" s="192">
        <v>120</v>
      </c>
      <c r="T664" s="192">
        <v>1122</v>
      </c>
      <c r="U664" s="192">
        <v>892</v>
      </c>
      <c r="V664" s="192">
        <v>6.9</v>
      </c>
      <c r="W664" s="192">
        <v>311.88888888888903</v>
      </c>
      <c r="X664" s="192"/>
      <c r="Y664" s="192"/>
      <c r="Z664" s="193">
        <v>68</v>
      </c>
      <c r="AA664" s="192"/>
      <c r="AB664" s="192"/>
      <c r="AC664" s="192"/>
      <c r="AD664" s="192"/>
      <c r="AE664" s="192"/>
      <c r="AF664" s="192">
        <v>328</v>
      </c>
      <c r="AG664" s="5" t="b">
        <f t="shared" si="108"/>
        <v>0</v>
      </c>
      <c r="AH664" s="5">
        <v>25</v>
      </c>
      <c r="AI664" s="5">
        <f>IF(AG818&lt;=30,1,IF(AG818&lt;=60,2,IF(AG818&lt;=100,3,"bd")))</f>
        <v>1</v>
      </c>
      <c r="AJ664" s="5" t="b">
        <f>AND(A664&gt;=zakresy_produkcyjne!B$2,A664&lt;=zakresy_produkcyjne!B$3)</f>
        <v>0</v>
      </c>
      <c r="AK664" s="5" t="b">
        <f>AND(B664&gt;=zakresy_produkcyjne!C$2,B664&lt;=zakresy_produkcyjne!C$3)</f>
        <v>1</v>
      </c>
      <c r="AL664" s="5" t="b">
        <f>AND(D664&gt;=zakresy_produkcyjne!D$2,D664&lt;=zakresy_produkcyjne!D$3)</f>
        <v>1</v>
      </c>
      <c r="AM664" s="5" t="b">
        <f>AND(E664&gt;=zakresy_produkcyjne!E$2,E664&lt;=zakresy_produkcyjne!E$3)</f>
        <v>1</v>
      </c>
      <c r="AN664" s="5" t="b">
        <f>AND(F664&gt;=zakresy_produkcyjne!F$2,F664&lt;=zakresy_produkcyjne!F$3)</f>
        <v>1</v>
      </c>
      <c r="AO664" s="5" t="b">
        <f>AND(G664&gt;=zakresy_produkcyjne!G$2,G664&lt;=zakresy_produkcyjne!G$3)</f>
        <v>1</v>
      </c>
      <c r="AP664" s="5" t="b">
        <f>AND(H664&gt;=zakresy_produkcyjne!H$2,H664&lt;=zakresy_produkcyjne!H$3)</f>
        <v>1</v>
      </c>
      <c r="AQ664" s="5" t="b">
        <f>AND(P664&gt;=zakresy_produkcyjne!I$2,P664&lt;=zakresy_produkcyjne!I$3)</f>
        <v>1</v>
      </c>
      <c r="AR664" s="5" t="b">
        <f>AND(Q664&gt;=zakresy_produkcyjne!J$2,Q664&lt;=zakresy_produkcyjne!J$3)</f>
        <v>1</v>
      </c>
      <c r="AS664" s="5" t="b">
        <f>AND(R664&gt;=zakresy_produkcyjne!K$2,R664&lt;=zakresy_produkcyjne!K$3)</f>
        <v>1</v>
      </c>
      <c r="AT664" s="5" t="b">
        <f>AND(S664&gt;=zakresy_produkcyjne!L$2,S664&lt;=zakresy_produkcyjne!L$3)</f>
        <v>1</v>
      </c>
      <c r="AU664" s="5" t="b">
        <f t="shared" si="109"/>
        <v>0</v>
      </c>
      <c r="AV664" s="5" t="b">
        <f t="shared" si="110"/>
        <v>1</v>
      </c>
      <c r="AW664" s="5" t="b">
        <f>AND(AU664:AV664)</f>
        <v>0</v>
      </c>
      <c r="AX664" s="5">
        <f>AJ664*zakresy_produkcyjne!B$4+AK664*zakresy_produkcyjne!C$4+AL664*zakresy_produkcyjne!D$4+AM664*zakresy_produkcyjne!E$4+AN664*zakresy_produkcyjne!F$4+AO664*zakresy_produkcyjne!G$4+AP664*zakresy_produkcyjne!H$4+AQ664*zakresy_produkcyjne!I$4+AR664*zakresy_produkcyjne!J$4+AS664*zakresy_produkcyjne!K$4+AT664*zakresy_produkcyjne!L$4</f>
        <v>65</v>
      </c>
    </row>
    <row r="665" spans="1:50" ht="13.9" customHeight="1" x14ac:dyDescent="0.2">
      <c r="A665" s="192">
        <v>3.72</v>
      </c>
      <c r="B665" s="192">
        <v>2.5099999999999998</v>
      </c>
      <c r="C665" s="192">
        <f t="shared" si="111"/>
        <v>4.5643333333333338</v>
      </c>
      <c r="D665" s="192">
        <v>0.35</v>
      </c>
      <c r="E665" s="192">
        <v>4.2999999999999997E-2</v>
      </c>
      <c r="F665" s="192">
        <v>0.05</v>
      </c>
      <c r="G665" s="192">
        <v>0.09</v>
      </c>
      <c r="H665" s="192">
        <v>0.06</v>
      </c>
      <c r="I665" s="192">
        <v>1.7000000000000001E-2</v>
      </c>
      <c r="J665" s="192">
        <v>2.3E-2</v>
      </c>
      <c r="K665" s="192">
        <v>0</v>
      </c>
      <c r="L665" s="192">
        <v>0</v>
      </c>
      <c r="M665" s="192">
        <v>2.1000000000000001E-2</v>
      </c>
      <c r="N665" s="192">
        <v>0</v>
      </c>
      <c r="O665" s="192">
        <v>0</v>
      </c>
      <c r="P665" s="192">
        <v>927</v>
      </c>
      <c r="Q665" s="192">
        <v>60</v>
      </c>
      <c r="R665" s="192">
        <v>371</v>
      </c>
      <c r="S665" s="192">
        <v>180</v>
      </c>
      <c r="T665" s="192"/>
      <c r="U665" s="192"/>
      <c r="V665" s="192"/>
      <c r="W665" s="192">
        <v>309.222222222222</v>
      </c>
      <c r="X665" s="192"/>
      <c r="Y665" s="192"/>
      <c r="Z665" s="193">
        <v>68</v>
      </c>
      <c r="AA665" s="192"/>
      <c r="AB665" s="192"/>
      <c r="AC665" s="192"/>
      <c r="AD665" s="192"/>
      <c r="AE665" s="192"/>
      <c r="AF665" s="192">
        <v>325</v>
      </c>
      <c r="AG665" s="5" t="b">
        <f t="shared" si="108"/>
        <v>0</v>
      </c>
      <c r="AH665" s="5">
        <v>25</v>
      </c>
      <c r="AI665" s="5">
        <f>IF(AG819&lt;=30,1,IF(AG819&lt;=60,2,IF(AG819&lt;=100,3,"bd")))</f>
        <v>1</v>
      </c>
      <c r="AJ665" s="5" t="b">
        <f>AND(A665&gt;=zakresy_produkcyjne!B$2,A665&lt;=zakresy_produkcyjne!B$3)</f>
        <v>0</v>
      </c>
      <c r="AK665" s="5" t="b">
        <f>AND(B665&gt;=zakresy_produkcyjne!C$2,B665&lt;=zakresy_produkcyjne!C$3)</f>
        <v>1</v>
      </c>
      <c r="AL665" s="5" t="b">
        <f>AND(D665&gt;=zakresy_produkcyjne!D$2,D665&lt;=zakresy_produkcyjne!D$3)</f>
        <v>1</v>
      </c>
      <c r="AM665" s="5" t="b">
        <f>AND(E665&gt;=zakresy_produkcyjne!E$2,E665&lt;=zakresy_produkcyjne!E$3)</f>
        <v>1</v>
      </c>
      <c r="AN665" s="5" t="b">
        <f>AND(F665&gt;=zakresy_produkcyjne!F$2,F665&lt;=zakresy_produkcyjne!F$3)</f>
        <v>1</v>
      </c>
      <c r="AO665" s="5" t="b">
        <f>AND(G665&gt;=zakresy_produkcyjne!G$2,G665&lt;=zakresy_produkcyjne!G$3)</f>
        <v>1</v>
      </c>
      <c r="AP665" s="5" t="b">
        <f>AND(H665&gt;=zakresy_produkcyjne!H$2,H665&lt;=zakresy_produkcyjne!H$3)</f>
        <v>1</v>
      </c>
      <c r="AQ665" s="5" t="b">
        <f>AND(P665&gt;=zakresy_produkcyjne!I$2,P665&lt;=zakresy_produkcyjne!I$3)</f>
        <v>1</v>
      </c>
      <c r="AR665" s="5" t="b">
        <f>AND(Q665&gt;=zakresy_produkcyjne!J$2,Q665&lt;=zakresy_produkcyjne!J$3)</f>
        <v>1</v>
      </c>
      <c r="AS665" s="5" t="b">
        <f>AND(R665&gt;=zakresy_produkcyjne!K$2,R665&lt;=zakresy_produkcyjne!K$3)</f>
        <v>1</v>
      </c>
      <c r="AT665" s="5" t="b">
        <f>AND(S665&gt;=zakresy_produkcyjne!L$2,S665&lt;=zakresy_produkcyjne!L$3)</f>
        <v>1</v>
      </c>
      <c r="AU665" s="5" t="b">
        <f t="shared" si="109"/>
        <v>0</v>
      </c>
      <c r="AV665" s="5" t="b">
        <f t="shared" si="110"/>
        <v>1</v>
      </c>
      <c r="AW665" s="5" t="b">
        <f>AND(AU665:AV665)</f>
        <v>0</v>
      </c>
      <c r="AX665" s="5">
        <f>AJ665*zakresy_produkcyjne!B$4+AK665*zakresy_produkcyjne!C$4+AL665*zakresy_produkcyjne!D$4+AM665*zakresy_produkcyjne!E$4+AN665*zakresy_produkcyjne!F$4+AO665*zakresy_produkcyjne!G$4+AP665*zakresy_produkcyjne!H$4+AQ665*zakresy_produkcyjne!I$4+AR665*zakresy_produkcyjne!J$4+AS665*zakresy_produkcyjne!K$4+AT665*zakresy_produkcyjne!L$4</f>
        <v>65</v>
      </c>
    </row>
    <row r="666" spans="1:50" ht="13.9" customHeight="1" x14ac:dyDescent="0.2">
      <c r="A666" s="192">
        <v>3.72</v>
      </c>
      <c r="B666" s="192">
        <v>2.5099999999999998</v>
      </c>
      <c r="C666" s="192">
        <f t="shared" si="111"/>
        <v>4.5643333333333338</v>
      </c>
      <c r="D666" s="192">
        <v>0.35</v>
      </c>
      <c r="E666" s="192">
        <v>4.2999999999999997E-2</v>
      </c>
      <c r="F666" s="192">
        <v>0.05</v>
      </c>
      <c r="G666" s="192">
        <v>0.09</v>
      </c>
      <c r="H666" s="192">
        <v>0.06</v>
      </c>
      <c r="I666" s="192">
        <v>1.7000000000000001E-2</v>
      </c>
      <c r="J666" s="192">
        <v>2.3E-2</v>
      </c>
      <c r="K666" s="192">
        <v>0</v>
      </c>
      <c r="L666" s="192">
        <v>0</v>
      </c>
      <c r="M666" s="192">
        <v>2.1000000000000001E-2</v>
      </c>
      <c r="N666" s="192">
        <v>0</v>
      </c>
      <c r="O666" s="192">
        <v>0</v>
      </c>
      <c r="P666" s="192">
        <v>927</v>
      </c>
      <c r="Q666" s="192">
        <v>60</v>
      </c>
      <c r="R666" s="192">
        <v>371</v>
      </c>
      <c r="S666" s="192">
        <v>240</v>
      </c>
      <c r="T666" s="192">
        <v>1108</v>
      </c>
      <c r="U666" s="192">
        <v>885</v>
      </c>
      <c r="V666" s="192">
        <v>5.6</v>
      </c>
      <c r="W666" s="192">
        <v>312.777777777778</v>
      </c>
      <c r="X666" s="192"/>
      <c r="Y666" s="192"/>
      <c r="Z666" s="193">
        <v>68</v>
      </c>
      <c r="AA666" s="192"/>
      <c r="AB666" s="192"/>
      <c r="AC666" s="192"/>
      <c r="AD666" s="192"/>
      <c r="AE666" s="192"/>
      <c r="AF666" s="192">
        <v>329</v>
      </c>
      <c r="AG666" s="5" t="b">
        <f t="shared" si="108"/>
        <v>0</v>
      </c>
      <c r="AH666" s="5">
        <v>25</v>
      </c>
      <c r="AI666" s="5">
        <f>IF(AG820&lt;=30,1,IF(AG820&lt;=60,2,IF(AG820&lt;=100,3,"bd")))</f>
        <v>1</v>
      </c>
      <c r="AJ666" s="5" t="b">
        <f>AND(A666&gt;=zakresy_produkcyjne!B$2,A666&lt;=zakresy_produkcyjne!B$3)</f>
        <v>0</v>
      </c>
      <c r="AK666" s="5" t="b">
        <f>AND(B666&gt;=zakresy_produkcyjne!C$2,B666&lt;=zakresy_produkcyjne!C$3)</f>
        <v>1</v>
      </c>
      <c r="AL666" s="5" t="b">
        <f>AND(D666&gt;=zakresy_produkcyjne!D$2,D666&lt;=zakresy_produkcyjne!D$3)</f>
        <v>1</v>
      </c>
      <c r="AM666" s="5" t="b">
        <f>AND(E666&gt;=zakresy_produkcyjne!E$2,E666&lt;=zakresy_produkcyjne!E$3)</f>
        <v>1</v>
      </c>
      <c r="AN666" s="5" t="b">
        <f>AND(F666&gt;=zakresy_produkcyjne!F$2,F666&lt;=zakresy_produkcyjne!F$3)</f>
        <v>1</v>
      </c>
      <c r="AO666" s="5" t="b">
        <f>AND(G666&gt;=zakresy_produkcyjne!G$2,G666&lt;=zakresy_produkcyjne!G$3)</f>
        <v>1</v>
      </c>
      <c r="AP666" s="5" t="b">
        <f>AND(H666&gt;=zakresy_produkcyjne!H$2,H666&lt;=zakresy_produkcyjne!H$3)</f>
        <v>1</v>
      </c>
      <c r="AQ666" s="5" t="b">
        <f>AND(P666&gt;=zakresy_produkcyjne!I$2,P666&lt;=zakresy_produkcyjne!I$3)</f>
        <v>1</v>
      </c>
      <c r="AR666" s="5" t="b">
        <f>AND(Q666&gt;=zakresy_produkcyjne!J$2,Q666&lt;=zakresy_produkcyjne!J$3)</f>
        <v>1</v>
      </c>
      <c r="AS666" s="5" t="b">
        <f>AND(R666&gt;=zakresy_produkcyjne!K$2,R666&lt;=zakresy_produkcyjne!K$3)</f>
        <v>1</v>
      </c>
      <c r="AT666" s="5" t="b">
        <f>AND(S666&gt;=zakresy_produkcyjne!L$2,S666&lt;=zakresy_produkcyjne!L$3)</f>
        <v>0</v>
      </c>
      <c r="AU666" s="5" t="b">
        <f t="shared" si="109"/>
        <v>0</v>
      </c>
      <c r="AV666" s="5" t="b">
        <f t="shared" si="110"/>
        <v>0</v>
      </c>
      <c r="AW666" s="5" t="b">
        <f>AND(AU666:AV666)</f>
        <v>0</v>
      </c>
      <c r="AX666" s="5">
        <f>AJ666*zakresy_produkcyjne!B$4+AK666*zakresy_produkcyjne!C$4+AL666*zakresy_produkcyjne!D$4+AM666*zakresy_produkcyjne!E$4+AN666*zakresy_produkcyjne!F$4+AO666*zakresy_produkcyjne!G$4+AP666*zakresy_produkcyjne!H$4+AQ666*zakresy_produkcyjne!I$4+AR666*zakresy_produkcyjne!J$4+AS666*zakresy_produkcyjne!K$4+AT666*zakresy_produkcyjne!L$4</f>
        <v>55</v>
      </c>
    </row>
    <row r="667" spans="1:50" ht="13.9" customHeight="1" x14ac:dyDescent="0.2">
      <c r="A667" s="192">
        <v>3.72</v>
      </c>
      <c r="B667" s="192">
        <v>2.5099999999999998</v>
      </c>
      <c r="C667" s="192">
        <f t="shared" si="111"/>
        <v>4.5643333333333338</v>
      </c>
      <c r="D667" s="192">
        <v>0.35</v>
      </c>
      <c r="E667" s="192">
        <v>4.2999999999999997E-2</v>
      </c>
      <c r="F667" s="192">
        <v>0.05</v>
      </c>
      <c r="G667" s="192">
        <v>0.09</v>
      </c>
      <c r="H667" s="192">
        <v>0.06</v>
      </c>
      <c r="I667" s="192">
        <v>1.7000000000000001E-2</v>
      </c>
      <c r="J667" s="192">
        <v>2.3E-2</v>
      </c>
      <c r="K667" s="192">
        <v>0</v>
      </c>
      <c r="L667" s="192">
        <v>0</v>
      </c>
      <c r="M667" s="192">
        <v>2.1000000000000001E-2</v>
      </c>
      <c r="N667" s="192">
        <v>0</v>
      </c>
      <c r="O667" s="192">
        <v>0</v>
      </c>
      <c r="P667" s="192">
        <v>927</v>
      </c>
      <c r="Q667" s="192">
        <v>60</v>
      </c>
      <c r="R667" s="192">
        <v>371</v>
      </c>
      <c r="S667" s="192">
        <v>360</v>
      </c>
      <c r="T667" s="192"/>
      <c r="U667" s="192"/>
      <c r="V667" s="192"/>
      <c r="W667" s="192">
        <v>317.222222222222</v>
      </c>
      <c r="X667" s="192"/>
      <c r="Y667" s="192"/>
      <c r="Z667" s="193">
        <v>68</v>
      </c>
      <c r="AA667" s="192"/>
      <c r="AB667" s="192"/>
      <c r="AC667" s="192"/>
      <c r="AD667" s="192"/>
      <c r="AE667" s="192"/>
      <c r="AF667" s="192">
        <v>334</v>
      </c>
      <c r="AG667" s="5" t="b">
        <f t="shared" si="108"/>
        <v>0</v>
      </c>
      <c r="AH667" s="5">
        <v>25</v>
      </c>
      <c r="AI667" s="5">
        <f>IF(AG821&lt;=30,1,IF(AG821&lt;=60,2,IF(AG821&lt;=100,3,"bd")))</f>
        <v>1</v>
      </c>
      <c r="AJ667" s="5" t="b">
        <f>AND(A667&gt;=zakresy_produkcyjne!B$2,A667&lt;=zakresy_produkcyjne!B$3)</f>
        <v>0</v>
      </c>
      <c r="AK667" s="5" t="b">
        <f>AND(B667&gt;=zakresy_produkcyjne!C$2,B667&lt;=zakresy_produkcyjne!C$3)</f>
        <v>1</v>
      </c>
      <c r="AL667" s="5" t="b">
        <f>AND(D667&gt;=zakresy_produkcyjne!D$2,D667&lt;=zakresy_produkcyjne!D$3)</f>
        <v>1</v>
      </c>
      <c r="AM667" s="5" t="b">
        <f>AND(E667&gt;=zakresy_produkcyjne!E$2,E667&lt;=zakresy_produkcyjne!E$3)</f>
        <v>1</v>
      </c>
      <c r="AN667" s="5" t="b">
        <f>AND(F667&gt;=zakresy_produkcyjne!F$2,F667&lt;=zakresy_produkcyjne!F$3)</f>
        <v>1</v>
      </c>
      <c r="AO667" s="5" t="b">
        <f>AND(G667&gt;=zakresy_produkcyjne!G$2,G667&lt;=zakresy_produkcyjne!G$3)</f>
        <v>1</v>
      </c>
      <c r="AP667" s="5" t="b">
        <f>AND(H667&gt;=zakresy_produkcyjne!H$2,H667&lt;=zakresy_produkcyjne!H$3)</f>
        <v>1</v>
      </c>
      <c r="AQ667" s="5" t="b">
        <f>AND(P667&gt;=zakresy_produkcyjne!I$2,P667&lt;=zakresy_produkcyjne!I$3)</f>
        <v>1</v>
      </c>
      <c r="AR667" s="5" t="b">
        <f>AND(Q667&gt;=zakresy_produkcyjne!J$2,Q667&lt;=zakresy_produkcyjne!J$3)</f>
        <v>1</v>
      </c>
      <c r="AS667" s="5" t="b">
        <f>AND(R667&gt;=zakresy_produkcyjne!K$2,R667&lt;=zakresy_produkcyjne!K$3)</f>
        <v>1</v>
      </c>
      <c r="AT667" s="5" t="b">
        <f>AND(S667&gt;=zakresy_produkcyjne!L$2,S667&lt;=zakresy_produkcyjne!L$3)</f>
        <v>0</v>
      </c>
      <c r="AU667" s="5" t="b">
        <f t="shared" si="109"/>
        <v>0</v>
      </c>
      <c r="AV667" s="5" t="b">
        <f t="shared" si="110"/>
        <v>0</v>
      </c>
      <c r="AW667" s="5" t="b">
        <f>AND(AU667:AV667)</f>
        <v>0</v>
      </c>
      <c r="AX667" s="5">
        <f>AJ667*zakresy_produkcyjne!B$4+AK667*zakresy_produkcyjne!C$4+AL667*zakresy_produkcyjne!D$4+AM667*zakresy_produkcyjne!E$4+AN667*zakresy_produkcyjne!F$4+AO667*zakresy_produkcyjne!G$4+AP667*zakresy_produkcyjne!H$4+AQ667*zakresy_produkcyjne!I$4+AR667*zakresy_produkcyjne!J$4+AS667*zakresy_produkcyjne!K$4+AT667*zakresy_produkcyjne!L$4</f>
        <v>55</v>
      </c>
    </row>
    <row r="668" spans="1:50" ht="13.9" customHeight="1" x14ac:dyDescent="0.2">
      <c r="A668" s="192">
        <v>3.72</v>
      </c>
      <c r="B668" s="192">
        <v>2.5099999999999998</v>
      </c>
      <c r="C668" s="192">
        <f t="shared" si="111"/>
        <v>4.5643333333333338</v>
      </c>
      <c r="D668" s="192">
        <v>0.35</v>
      </c>
      <c r="E668" s="192">
        <v>4.2999999999999997E-2</v>
      </c>
      <c r="F668" s="192">
        <v>0.05</v>
      </c>
      <c r="G668" s="192">
        <v>0.09</v>
      </c>
      <c r="H668" s="192">
        <v>0.06</v>
      </c>
      <c r="I668" s="192">
        <v>1.7000000000000001E-2</v>
      </c>
      <c r="J668" s="192">
        <v>2.3E-2</v>
      </c>
      <c r="K668" s="192">
        <v>0</v>
      </c>
      <c r="L668" s="192">
        <v>0</v>
      </c>
      <c r="M668" s="192">
        <v>2.1000000000000001E-2</v>
      </c>
      <c r="N668" s="192">
        <v>0</v>
      </c>
      <c r="O668" s="192">
        <v>0</v>
      </c>
      <c r="P668" s="192">
        <v>927</v>
      </c>
      <c r="Q668" s="192">
        <v>60</v>
      </c>
      <c r="R668" s="192">
        <v>371</v>
      </c>
      <c r="S668" s="192">
        <v>480</v>
      </c>
      <c r="T668" s="192">
        <v>1108</v>
      </c>
      <c r="U668" s="192">
        <v>906</v>
      </c>
      <c r="V668" s="192">
        <v>4.8</v>
      </c>
      <c r="W668" s="192">
        <v>311.88888888888903</v>
      </c>
      <c r="X668" s="192"/>
      <c r="Y668" s="192"/>
      <c r="Z668" s="193">
        <v>68</v>
      </c>
      <c r="AA668" s="192"/>
      <c r="AB668" s="192"/>
      <c r="AC668" s="192"/>
      <c r="AD668" s="192"/>
      <c r="AE668" s="192"/>
      <c r="AF668" s="192">
        <v>328</v>
      </c>
      <c r="AG668" s="5" t="b">
        <f t="shared" si="108"/>
        <v>0</v>
      </c>
      <c r="AH668" s="5">
        <v>25</v>
      </c>
      <c r="AI668" s="5">
        <f>IF(AG822&lt;=30,1,IF(AG822&lt;=60,2,IF(AG822&lt;=100,3,"bd")))</f>
        <v>1</v>
      </c>
      <c r="AJ668" s="5" t="b">
        <f>AND(A668&gt;=zakresy_produkcyjne!B$2,A668&lt;=zakresy_produkcyjne!B$3)</f>
        <v>0</v>
      </c>
      <c r="AK668" s="5" t="b">
        <f>AND(B668&gt;=zakresy_produkcyjne!C$2,B668&lt;=zakresy_produkcyjne!C$3)</f>
        <v>1</v>
      </c>
      <c r="AL668" s="5" t="b">
        <f>AND(D668&gt;=zakresy_produkcyjne!D$2,D668&lt;=zakresy_produkcyjne!D$3)</f>
        <v>1</v>
      </c>
      <c r="AM668" s="5" t="b">
        <f>AND(E668&gt;=zakresy_produkcyjne!E$2,E668&lt;=zakresy_produkcyjne!E$3)</f>
        <v>1</v>
      </c>
      <c r="AN668" s="5" t="b">
        <f>AND(F668&gt;=zakresy_produkcyjne!F$2,F668&lt;=zakresy_produkcyjne!F$3)</f>
        <v>1</v>
      </c>
      <c r="AO668" s="5" t="b">
        <f>AND(G668&gt;=zakresy_produkcyjne!G$2,G668&lt;=zakresy_produkcyjne!G$3)</f>
        <v>1</v>
      </c>
      <c r="AP668" s="5" t="b">
        <f>AND(H668&gt;=zakresy_produkcyjne!H$2,H668&lt;=zakresy_produkcyjne!H$3)</f>
        <v>1</v>
      </c>
      <c r="AQ668" s="5" t="b">
        <f>AND(P668&gt;=zakresy_produkcyjne!I$2,P668&lt;=zakresy_produkcyjne!I$3)</f>
        <v>1</v>
      </c>
      <c r="AR668" s="5" t="b">
        <f>AND(Q668&gt;=zakresy_produkcyjne!J$2,Q668&lt;=zakresy_produkcyjne!J$3)</f>
        <v>1</v>
      </c>
      <c r="AS668" s="5" t="b">
        <f>AND(R668&gt;=zakresy_produkcyjne!K$2,R668&lt;=zakresy_produkcyjne!K$3)</f>
        <v>1</v>
      </c>
      <c r="AT668" s="5" t="b">
        <f>AND(S668&gt;=zakresy_produkcyjne!L$2,S668&lt;=zakresy_produkcyjne!L$3)</f>
        <v>0</v>
      </c>
      <c r="AU668" s="5" t="b">
        <f t="shared" si="109"/>
        <v>0</v>
      </c>
      <c r="AV668" s="5" t="b">
        <f t="shared" si="110"/>
        <v>0</v>
      </c>
      <c r="AW668" s="5" t="b">
        <f>AND(AU668:AV668)</f>
        <v>0</v>
      </c>
      <c r="AX668" s="5">
        <f>AJ668*zakresy_produkcyjne!B$4+AK668*zakresy_produkcyjne!C$4+AL668*zakresy_produkcyjne!D$4+AM668*zakresy_produkcyjne!E$4+AN668*zakresy_produkcyjne!F$4+AO668*zakresy_produkcyjne!G$4+AP668*zakresy_produkcyjne!H$4+AQ668*zakresy_produkcyjne!I$4+AR668*zakresy_produkcyjne!J$4+AS668*zakresy_produkcyjne!K$4+AT668*zakresy_produkcyjne!L$4</f>
        <v>55</v>
      </c>
    </row>
    <row r="669" spans="1:50" ht="13.9" customHeight="1" x14ac:dyDescent="0.2">
      <c r="A669" s="192">
        <v>3.6</v>
      </c>
      <c r="B669" s="192">
        <v>2.5</v>
      </c>
      <c r="C669" s="192">
        <f t="shared" si="111"/>
        <v>4.4409999999999998</v>
      </c>
      <c r="D669" s="192">
        <v>0.45</v>
      </c>
      <c r="E669" s="192">
        <v>0.04</v>
      </c>
      <c r="F669" s="192">
        <v>0</v>
      </c>
      <c r="G669" s="192">
        <v>7.0000000000000007E-2</v>
      </c>
      <c r="H669" s="192">
        <v>0.06</v>
      </c>
      <c r="I669" s="192">
        <v>0.01</v>
      </c>
      <c r="J669" s="192">
        <v>2.3E-2</v>
      </c>
      <c r="K669" s="192">
        <v>0</v>
      </c>
      <c r="L669" s="192">
        <v>0</v>
      </c>
      <c r="M669" s="192">
        <v>0.02</v>
      </c>
      <c r="N669" s="192">
        <v>0</v>
      </c>
      <c r="O669" s="192">
        <v>0</v>
      </c>
      <c r="P669" s="192">
        <v>927</v>
      </c>
      <c r="Q669" s="192">
        <v>60</v>
      </c>
      <c r="R669" s="192">
        <v>371</v>
      </c>
      <c r="S669" s="192">
        <v>30</v>
      </c>
      <c r="T669" s="192"/>
      <c r="U669" s="192"/>
      <c r="V669" s="192">
        <v>3.6</v>
      </c>
      <c r="W669" s="192"/>
      <c r="X669" s="192"/>
      <c r="Y669" s="192"/>
      <c r="Z669" s="193">
        <v>68</v>
      </c>
      <c r="AA669" s="192"/>
      <c r="AB669" s="192"/>
      <c r="AC669" s="192"/>
      <c r="AD669" s="192"/>
      <c r="AE669" s="192"/>
      <c r="AF669" s="192"/>
      <c r="AG669" s="5" t="b">
        <f t="shared" si="108"/>
        <v>0</v>
      </c>
      <c r="AH669" s="5">
        <v>25</v>
      </c>
      <c r="AI669" s="5">
        <f>IF(AG828&lt;=30,1,IF(AG828&lt;=60,2,IF(AG828&lt;=100,3,"bd")))</f>
        <v>1</v>
      </c>
      <c r="AJ669" s="5" t="b">
        <f>AND(A669&gt;=zakresy_produkcyjne!B$2,A669&lt;=zakresy_produkcyjne!B$3)</f>
        <v>1</v>
      </c>
      <c r="AK669" s="5" t="b">
        <f>AND(B669&gt;=zakresy_produkcyjne!C$2,B669&lt;=zakresy_produkcyjne!C$3)</f>
        <v>1</v>
      </c>
      <c r="AL669" s="5" t="b">
        <f>AND(D669&gt;=zakresy_produkcyjne!D$2,D669&lt;=zakresy_produkcyjne!D$3)</f>
        <v>0</v>
      </c>
      <c r="AM669" s="5" t="b">
        <f>AND(E669&gt;=zakresy_produkcyjne!E$2,E669&lt;=zakresy_produkcyjne!E$3)</f>
        <v>1</v>
      </c>
      <c r="AN669" s="5" t="b">
        <f>AND(F669&gt;=zakresy_produkcyjne!F$2,F669&lt;=zakresy_produkcyjne!F$3)</f>
        <v>1</v>
      </c>
      <c r="AO669" s="5" t="b">
        <f>AND(G669&gt;=zakresy_produkcyjne!G$2,G669&lt;=zakresy_produkcyjne!G$3)</f>
        <v>1</v>
      </c>
      <c r="AP669" s="5" t="b">
        <f>AND(H669&gt;=zakresy_produkcyjne!H$2,H669&lt;=zakresy_produkcyjne!H$3)</f>
        <v>1</v>
      </c>
      <c r="AQ669" s="5" t="b">
        <f>AND(P669&gt;=zakresy_produkcyjne!I$2,P669&lt;=zakresy_produkcyjne!I$3)</f>
        <v>1</v>
      </c>
      <c r="AR669" s="5" t="b">
        <f>AND(Q669&gt;=zakresy_produkcyjne!J$2,Q669&lt;=zakresy_produkcyjne!J$3)</f>
        <v>1</v>
      </c>
      <c r="AS669" s="5" t="b">
        <f>AND(R669&gt;=zakresy_produkcyjne!K$2,R669&lt;=zakresy_produkcyjne!K$3)</f>
        <v>1</v>
      </c>
      <c r="AT669" s="5" t="b">
        <f>AND(S669&gt;=zakresy_produkcyjne!L$2,S669&lt;=zakresy_produkcyjne!L$3)</f>
        <v>1</v>
      </c>
      <c r="AU669" s="5" t="b">
        <f t="shared" si="109"/>
        <v>0</v>
      </c>
      <c r="AV669" s="5" t="b">
        <f t="shared" si="110"/>
        <v>1</v>
      </c>
      <c r="AW669" s="5" t="b">
        <f>AND(AU669:AV669)</f>
        <v>0</v>
      </c>
      <c r="AX669" s="5">
        <f>AJ669*zakresy_produkcyjne!B$4+AK669*zakresy_produkcyjne!C$4+AL669*zakresy_produkcyjne!D$4+AM669*zakresy_produkcyjne!E$4+AN669*zakresy_produkcyjne!F$4+AO669*zakresy_produkcyjne!G$4+AP669*zakresy_produkcyjne!H$4+AQ669*zakresy_produkcyjne!I$4+AR669*zakresy_produkcyjne!J$4+AS669*zakresy_produkcyjne!K$4+AT669*zakresy_produkcyjne!L$4</f>
        <v>61</v>
      </c>
    </row>
    <row r="670" spans="1:50" ht="13.9" customHeight="1" x14ac:dyDescent="0.2">
      <c r="A670" s="192">
        <v>3.6</v>
      </c>
      <c r="B670" s="192">
        <v>2.5</v>
      </c>
      <c r="C670" s="192">
        <f t="shared" si="111"/>
        <v>4.4409999999999998</v>
      </c>
      <c r="D670" s="192">
        <v>0.45</v>
      </c>
      <c r="E670" s="192">
        <v>0.04</v>
      </c>
      <c r="F670" s="192">
        <v>0</v>
      </c>
      <c r="G670" s="192">
        <v>7.0000000000000007E-2</v>
      </c>
      <c r="H670" s="192">
        <v>0.06</v>
      </c>
      <c r="I670" s="192">
        <v>0.01</v>
      </c>
      <c r="J670" s="192">
        <v>2.3E-2</v>
      </c>
      <c r="K670" s="192">
        <v>0</v>
      </c>
      <c r="L670" s="192">
        <v>0</v>
      </c>
      <c r="M670" s="192">
        <v>0.02</v>
      </c>
      <c r="N670" s="192">
        <v>0</v>
      </c>
      <c r="O670" s="192">
        <v>0</v>
      </c>
      <c r="P670" s="192">
        <v>927</v>
      </c>
      <c r="Q670" s="192">
        <v>60</v>
      </c>
      <c r="R670" s="192">
        <v>371</v>
      </c>
      <c r="S670" s="192">
        <v>60</v>
      </c>
      <c r="T670" s="192"/>
      <c r="U670" s="192"/>
      <c r="V670" s="192">
        <v>4.8</v>
      </c>
      <c r="W670" s="192"/>
      <c r="X670" s="192"/>
      <c r="Y670" s="192"/>
      <c r="Z670" s="193">
        <v>68</v>
      </c>
      <c r="AA670" s="192"/>
      <c r="AB670" s="192"/>
      <c r="AC670" s="192"/>
      <c r="AD670" s="192"/>
      <c r="AE670" s="192"/>
      <c r="AF670" s="192"/>
      <c r="AG670" s="5" t="b">
        <f t="shared" si="108"/>
        <v>0</v>
      </c>
      <c r="AH670" s="5">
        <v>25</v>
      </c>
      <c r="AI670" s="5">
        <f>IF(AG829&lt;=30,1,IF(AG829&lt;=60,2,IF(AG829&lt;=100,3,"bd")))</f>
        <v>1</v>
      </c>
      <c r="AJ670" s="5" t="b">
        <f>AND(A670&gt;=zakresy_produkcyjne!B$2,A670&lt;=zakresy_produkcyjne!B$3)</f>
        <v>1</v>
      </c>
      <c r="AK670" s="5" t="b">
        <f>AND(B670&gt;=zakresy_produkcyjne!C$2,B670&lt;=zakresy_produkcyjne!C$3)</f>
        <v>1</v>
      </c>
      <c r="AL670" s="5" t="b">
        <f>AND(D670&gt;=zakresy_produkcyjne!D$2,D670&lt;=zakresy_produkcyjne!D$3)</f>
        <v>0</v>
      </c>
      <c r="AM670" s="5" t="b">
        <f>AND(E670&gt;=zakresy_produkcyjne!E$2,E670&lt;=zakresy_produkcyjne!E$3)</f>
        <v>1</v>
      </c>
      <c r="AN670" s="5" t="b">
        <f>AND(F670&gt;=zakresy_produkcyjne!F$2,F670&lt;=zakresy_produkcyjne!F$3)</f>
        <v>1</v>
      </c>
      <c r="AO670" s="5" t="b">
        <f>AND(G670&gt;=zakresy_produkcyjne!G$2,G670&lt;=zakresy_produkcyjne!G$3)</f>
        <v>1</v>
      </c>
      <c r="AP670" s="5" t="b">
        <f>AND(H670&gt;=zakresy_produkcyjne!H$2,H670&lt;=zakresy_produkcyjne!H$3)</f>
        <v>1</v>
      </c>
      <c r="AQ670" s="5" t="b">
        <f>AND(P670&gt;=zakresy_produkcyjne!I$2,P670&lt;=zakresy_produkcyjne!I$3)</f>
        <v>1</v>
      </c>
      <c r="AR670" s="5" t="b">
        <f>AND(Q670&gt;=zakresy_produkcyjne!J$2,Q670&lt;=zakresy_produkcyjne!J$3)</f>
        <v>1</v>
      </c>
      <c r="AS670" s="5" t="b">
        <f>AND(R670&gt;=zakresy_produkcyjne!K$2,R670&lt;=zakresy_produkcyjne!K$3)</f>
        <v>1</v>
      </c>
      <c r="AT670" s="5" t="b">
        <f>AND(S670&gt;=zakresy_produkcyjne!L$2,S670&lt;=zakresy_produkcyjne!L$3)</f>
        <v>1</v>
      </c>
      <c r="AU670" s="5" t="b">
        <f t="shared" si="109"/>
        <v>0</v>
      </c>
      <c r="AV670" s="5" t="b">
        <f t="shared" si="110"/>
        <v>1</v>
      </c>
      <c r="AW670" s="5" t="b">
        <f>AND(AU670:AV670)</f>
        <v>0</v>
      </c>
      <c r="AX670" s="5">
        <f>AJ670*zakresy_produkcyjne!B$4+AK670*zakresy_produkcyjne!C$4+AL670*zakresy_produkcyjne!D$4+AM670*zakresy_produkcyjne!E$4+AN670*zakresy_produkcyjne!F$4+AO670*zakresy_produkcyjne!G$4+AP670*zakresy_produkcyjne!H$4+AQ670*zakresy_produkcyjne!I$4+AR670*zakresy_produkcyjne!J$4+AS670*zakresy_produkcyjne!K$4+AT670*zakresy_produkcyjne!L$4</f>
        <v>61</v>
      </c>
    </row>
    <row r="671" spans="1:50" ht="13.9" customHeight="1" x14ac:dyDescent="0.2">
      <c r="A671" s="192">
        <v>3.6</v>
      </c>
      <c r="B671" s="192">
        <v>2.5</v>
      </c>
      <c r="C671" s="192">
        <f t="shared" si="111"/>
        <v>4.4409999999999998</v>
      </c>
      <c r="D671" s="192">
        <v>0.45</v>
      </c>
      <c r="E671" s="192">
        <v>0.04</v>
      </c>
      <c r="F671" s="192">
        <v>0</v>
      </c>
      <c r="G671" s="192">
        <v>7.0000000000000007E-2</v>
      </c>
      <c r="H671" s="192">
        <v>0.06</v>
      </c>
      <c r="I671" s="192">
        <v>0.01</v>
      </c>
      <c r="J671" s="192">
        <v>2.3E-2</v>
      </c>
      <c r="K671" s="192">
        <v>0</v>
      </c>
      <c r="L671" s="192">
        <v>0</v>
      </c>
      <c r="M671" s="192">
        <v>0.02</v>
      </c>
      <c r="N671" s="192">
        <v>0</v>
      </c>
      <c r="O671" s="192">
        <v>0</v>
      </c>
      <c r="P671" s="192">
        <v>927</v>
      </c>
      <c r="Q671" s="192">
        <v>60</v>
      </c>
      <c r="R671" s="192">
        <v>371</v>
      </c>
      <c r="S671" s="192">
        <v>120</v>
      </c>
      <c r="T671" s="192"/>
      <c r="U671" s="192"/>
      <c r="V671" s="192">
        <v>7.4</v>
      </c>
      <c r="W671" s="192"/>
      <c r="X671" s="192"/>
      <c r="Y671" s="192"/>
      <c r="Z671" s="193">
        <v>68</v>
      </c>
      <c r="AA671" s="192"/>
      <c r="AB671" s="192"/>
      <c r="AC671" s="192"/>
      <c r="AD671" s="192"/>
      <c r="AE671" s="192"/>
      <c r="AF671" s="192"/>
      <c r="AG671" s="5" t="b">
        <f t="shared" si="108"/>
        <v>0</v>
      </c>
      <c r="AH671" s="5">
        <v>25</v>
      </c>
      <c r="AI671" s="5">
        <f>IF(AG830&lt;=30,1,IF(AG830&lt;=60,2,IF(AG830&lt;=100,3,"bd")))</f>
        <v>1</v>
      </c>
      <c r="AJ671" s="5" t="b">
        <f>AND(A671&gt;=zakresy_produkcyjne!B$2,A671&lt;=zakresy_produkcyjne!B$3)</f>
        <v>1</v>
      </c>
      <c r="AK671" s="5" t="b">
        <f>AND(B671&gt;=zakresy_produkcyjne!C$2,B671&lt;=zakresy_produkcyjne!C$3)</f>
        <v>1</v>
      </c>
      <c r="AL671" s="5" t="b">
        <f>AND(D671&gt;=zakresy_produkcyjne!D$2,D671&lt;=zakresy_produkcyjne!D$3)</f>
        <v>0</v>
      </c>
      <c r="AM671" s="5" t="b">
        <f>AND(E671&gt;=zakresy_produkcyjne!E$2,E671&lt;=zakresy_produkcyjne!E$3)</f>
        <v>1</v>
      </c>
      <c r="AN671" s="5" t="b">
        <f>AND(F671&gt;=zakresy_produkcyjne!F$2,F671&lt;=zakresy_produkcyjne!F$3)</f>
        <v>1</v>
      </c>
      <c r="AO671" s="5" t="b">
        <f>AND(G671&gt;=zakresy_produkcyjne!G$2,G671&lt;=zakresy_produkcyjne!G$3)</f>
        <v>1</v>
      </c>
      <c r="AP671" s="5" t="b">
        <f>AND(H671&gt;=zakresy_produkcyjne!H$2,H671&lt;=zakresy_produkcyjne!H$3)</f>
        <v>1</v>
      </c>
      <c r="AQ671" s="5" t="b">
        <f>AND(P671&gt;=zakresy_produkcyjne!I$2,P671&lt;=zakresy_produkcyjne!I$3)</f>
        <v>1</v>
      </c>
      <c r="AR671" s="5" t="b">
        <f>AND(Q671&gt;=zakresy_produkcyjne!J$2,Q671&lt;=zakresy_produkcyjne!J$3)</f>
        <v>1</v>
      </c>
      <c r="AS671" s="5" t="b">
        <f>AND(R671&gt;=zakresy_produkcyjne!K$2,R671&lt;=zakresy_produkcyjne!K$3)</f>
        <v>1</v>
      </c>
      <c r="AT671" s="5" t="b">
        <f>AND(S671&gt;=zakresy_produkcyjne!L$2,S671&lt;=zakresy_produkcyjne!L$3)</f>
        <v>1</v>
      </c>
      <c r="AU671" s="5" t="b">
        <f t="shared" si="109"/>
        <v>0</v>
      </c>
      <c r="AV671" s="5" t="b">
        <f t="shared" si="110"/>
        <v>1</v>
      </c>
      <c r="AW671" s="5" t="b">
        <f>AND(AU671:AV671)</f>
        <v>0</v>
      </c>
      <c r="AX671" s="5">
        <f>AJ671*zakresy_produkcyjne!B$4+AK671*zakresy_produkcyjne!C$4+AL671*zakresy_produkcyjne!D$4+AM671*zakresy_produkcyjne!E$4+AN671*zakresy_produkcyjne!F$4+AO671*zakresy_produkcyjne!G$4+AP671*zakresy_produkcyjne!H$4+AQ671*zakresy_produkcyjne!I$4+AR671*zakresy_produkcyjne!J$4+AS671*zakresy_produkcyjne!K$4+AT671*zakresy_produkcyjne!L$4</f>
        <v>61</v>
      </c>
    </row>
    <row r="672" spans="1:50" ht="13.9" customHeight="1" x14ac:dyDescent="0.2">
      <c r="A672" s="194">
        <v>3.51</v>
      </c>
      <c r="B672" s="194">
        <v>2.88</v>
      </c>
      <c r="C672" s="194">
        <f t="shared" si="111"/>
        <v>4.47</v>
      </c>
      <c r="D672" s="194">
        <v>0.54</v>
      </c>
      <c r="E672" s="194">
        <v>5.2999999999999999E-2</v>
      </c>
      <c r="F672" s="194">
        <v>0</v>
      </c>
      <c r="G672" s="194">
        <v>0</v>
      </c>
      <c r="H672" s="194">
        <v>0</v>
      </c>
      <c r="I672" s="194">
        <v>1.2E-2</v>
      </c>
      <c r="J672" s="194">
        <v>0</v>
      </c>
      <c r="K672" s="194">
        <v>0</v>
      </c>
      <c r="L672" s="194">
        <v>0</v>
      </c>
      <c r="M672" s="194">
        <v>0</v>
      </c>
      <c r="N672" s="194">
        <v>0</v>
      </c>
      <c r="O672" s="194">
        <v>0</v>
      </c>
      <c r="P672" s="194">
        <v>950</v>
      </c>
      <c r="Q672" s="194">
        <v>15</v>
      </c>
      <c r="R672" s="194">
        <v>315</v>
      </c>
      <c r="S672" s="194">
        <v>60</v>
      </c>
      <c r="T672" s="194"/>
      <c r="U672" s="194"/>
      <c r="V672" s="194"/>
      <c r="W672" s="194"/>
      <c r="X672" s="194"/>
      <c r="Y672" s="194">
        <v>100.5</v>
      </c>
      <c r="Z672" s="195">
        <v>69</v>
      </c>
      <c r="AA672" s="194"/>
      <c r="AB672" s="194"/>
      <c r="AC672" s="194"/>
      <c r="AD672" s="194"/>
      <c r="AE672" s="194"/>
      <c r="AF672" s="194"/>
      <c r="AG672" s="5" t="b">
        <f t="shared" si="108"/>
        <v>0</v>
      </c>
      <c r="AH672" s="5">
        <v>25</v>
      </c>
      <c r="AI672" s="5">
        <f>IF(AG831&lt;=30,1,IF(AG831&lt;=60,2,IF(AG831&lt;=100,3,"bd")))</f>
        <v>1</v>
      </c>
      <c r="AJ672" s="5" t="b">
        <f>AND(A672&gt;=zakresy_produkcyjne!B$2,A672&lt;=zakresy_produkcyjne!B$3)</f>
        <v>1</v>
      </c>
      <c r="AK672" s="5" t="b">
        <f>AND(B672&gt;=zakresy_produkcyjne!C$2,B672&lt;=zakresy_produkcyjne!C$3)</f>
        <v>0</v>
      </c>
      <c r="AL672" s="5" t="b">
        <f>AND(D672&gt;=zakresy_produkcyjne!D$2,D672&lt;=zakresy_produkcyjne!D$3)</f>
        <v>0</v>
      </c>
      <c r="AM672" s="5" t="b">
        <f>AND(E672&gt;=zakresy_produkcyjne!E$2,E672&lt;=zakresy_produkcyjne!E$3)</f>
        <v>1</v>
      </c>
      <c r="AN672" s="5" t="b">
        <f>AND(F672&gt;=zakresy_produkcyjne!F$2,F672&lt;=zakresy_produkcyjne!F$3)</f>
        <v>1</v>
      </c>
      <c r="AO672" s="5" t="b">
        <f>AND(G672&gt;=zakresy_produkcyjne!G$2,G672&lt;=zakresy_produkcyjne!G$3)</f>
        <v>1</v>
      </c>
      <c r="AP672" s="5" t="b">
        <f>AND(H672&gt;=zakresy_produkcyjne!H$2,H672&lt;=zakresy_produkcyjne!H$3)</f>
        <v>1</v>
      </c>
      <c r="AQ672" s="5" t="b">
        <f>AND(P672&gt;=zakresy_produkcyjne!I$2,P672&lt;=zakresy_produkcyjne!I$3)</f>
        <v>1</v>
      </c>
      <c r="AR672" s="5" t="b">
        <f>AND(Q672&gt;=zakresy_produkcyjne!J$2,Q672&lt;=zakresy_produkcyjne!J$3)</f>
        <v>0</v>
      </c>
      <c r="AS672" s="5" t="b">
        <f>AND(R672&gt;=zakresy_produkcyjne!K$2,R672&lt;=zakresy_produkcyjne!K$3)</f>
        <v>1</v>
      </c>
      <c r="AT672" s="5" t="b">
        <f>AND(S672&gt;=zakresy_produkcyjne!L$2,S672&lt;=zakresy_produkcyjne!L$3)</f>
        <v>1</v>
      </c>
      <c r="AU672" s="5" t="b">
        <f t="shared" si="109"/>
        <v>0</v>
      </c>
      <c r="AV672" s="5" t="b">
        <f t="shared" si="110"/>
        <v>0</v>
      </c>
      <c r="AW672" s="5" t="b">
        <f>AND(AU672:AV672)</f>
        <v>0</v>
      </c>
      <c r="AX672" s="5">
        <f>AJ672*zakresy_produkcyjne!B$4+AK672*zakresy_produkcyjne!C$4+AL672*zakresy_produkcyjne!D$4+AM672*zakresy_produkcyjne!E$4+AN672*zakresy_produkcyjne!F$4+AO672*zakresy_produkcyjne!G$4+AP672*zakresy_produkcyjne!H$4+AQ672*zakresy_produkcyjne!I$4+AR672*zakresy_produkcyjne!J$4+AS672*zakresy_produkcyjne!K$4+AT672*zakresy_produkcyjne!L$4</f>
        <v>50</v>
      </c>
    </row>
    <row r="673" spans="1:50" ht="13.9" customHeight="1" x14ac:dyDescent="0.2">
      <c r="A673" s="194">
        <v>3.51</v>
      </c>
      <c r="B673" s="194">
        <v>2.88</v>
      </c>
      <c r="C673" s="194">
        <f t="shared" si="111"/>
        <v>4.47</v>
      </c>
      <c r="D673" s="194">
        <v>0.54</v>
      </c>
      <c r="E673" s="194">
        <v>5.2999999999999999E-2</v>
      </c>
      <c r="F673" s="194">
        <v>0</v>
      </c>
      <c r="G673" s="194">
        <v>0</v>
      </c>
      <c r="H673" s="194">
        <v>0</v>
      </c>
      <c r="I673" s="194">
        <v>1.2E-2</v>
      </c>
      <c r="J673" s="194">
        <v>0</v>
      </c>
      <c r="K673" s="194">
        <v>0</v>
      </c>
      <c r="L673" s="194">
        <v>0</v>
      </c>
      <c r="M673" s="194">
        <v>0</v>
      </c>
      <c r="N673" s="194">
        <v>0</v>
      </c>
      <c r="O673" s="194">
        <v>0</v>
      </c>
      <c r="P673" s="194">
        <v>950</v>
      </c>
      <c r="Q673" s="194">
        <v>15</v>
      </c>
      <c r="R673" s="194">
        <v>340</v>
      </c>
      <c r="S673" s="194">
        <v>60</v>
      </c>
      <c r="T673" s="194"/>
      <c r="U673" s="194"/>
      <c r="V673" s="194"/>
      <c r="W673" s="194">
        <v>340</v>
      </c>
      <c r="X673" s="194"/>
      <c r="Y673" s="194">
        <v>163.5</v>
      </c>
      <c r="Z673" s="195">
        <v>69</v>
      </c>
      <c r="AA673" s="194"/>
      <c r="AB673" s="194"/>
      <c r="AC673" s="194"/>
      <c r="AD673" s="194"/>
      <c r="AE673" s="194"/>
      <c r="AF673" s="194"/>
      <c r="AG673" s="5" t="b">
        <f t="shared" si="108"/>
        <v>0</v>
      </c>
      <c r="AH673" s="5">
        <v>25</v>
      </c>
      <c r="AI673" s="5">
        <f>IF(AG832&lt;=30,1,IF(AG832&lt;=60,2,IF(AG832&lt;=100,3,"bd")))</f>
        <v>1</v>
      </c>
      <c r="AJ673" s="5" t="b">
        <f>AND(A673&gt;=zakresy_produkcyjne!B$2,A673&lt;=zakresy_produkcyjne!B$3)</f>
        <v>1</v>
      </c>
      <c r="AK673" s="5" t="b">
        <f>AND(B673&gt;=zakresy_produkcyjne!C$2,B673&lt;=zakresy_produkcyjne!C$3)</f>
        <v>0</v>
      </c>
      <c r="AL673" s="5" t="b">
        <f>AND(D673&gt;=zakresy_produkcyjne!D$2,D673&lt;=zakresy_produkcyjne!D$3)</f>
        <v>0</v>
      </c>
      <c r="AM673" s="5" t="b">
        <f>AND(E673&gt;=zakresy_produkcyjne!E$2,E673&lt;=zakresy_produkcyjne!E$3)</f>
        <v>1</v>
      </c>
      <c r="AN673" s="5" t="b">
        <f>AND(F673&gt;=zakresy_produkcyjne!F$2,F673&lt;=zakresy_produkcyjne!F$3)</f>
        <v>1</v>
      </c>
      <c r="AO673" s="5" t="b">
        <f>AND(G673&gt;=zakresy_produkcyjne!G$2,G673&lt;=zakresy_produkcyjne!G$3)</f>
        <v>1</v>
      </c>
      <c r="AP673" s="5" t="b">
        <f>AND(H673&gt;=zakresy_produkcyjne!H$2,H673&lt;=zakresy_produkcyjne!H$3)</f>
        <v>1</v>
      </c>
      <c r="AQ673" s="5" t="b">
        <f>AND(P673&gt;=zakresy_produkcyjne!I$2,P673&lt;=zakresy_produkcyjne!I$3)</f>
        <v>1</v>
      </c>
      <c r="AR673" s="5" t="b">
        <f>AND(Q673&gt;=zakresy_produkcyjne!J$2,Q673&lt;=zakresy_produkcyjne!J$3)</f>
        <v>0</v>
      </c>
      <c r="AS673" s="5" t="b">
        <f>AND(R673&gt;=zakresy_produkcyjne!K$2,R673&lt;=zakresy_produkcyjne!K$3)</f>
        <v>1</v>
      </c>
      <c r="AT673" s="5" t="b">
        <f>AND(S673&gt;=zakresy_produkcyjne!L$2,S673&lt;=zakresy_produkcyjne!L$3)</f>
        <v>1</v>
      </c>
      <c r="AU673" s="5" t="b">
        <f t="shared" si="109"/>
        <v>0</v>
      </c>
      <c r="AV673" s="5" t="b">
        <f t="shared" si="110"/>
        <v>0</v>
      </c>
      <c r="AW673" s="5" t="b">
        <f>AND(AU673:AV673)</f>
        <v>0</v>
      </c>
      <c r="AX673" s="5">
        <f>AJ673*zakresy_produkcyjne!B$4+AK673*zakresy_produkcyjne!C$4+AL673*zakresy_produkcyjne!D$4+AM673*zakresy_produkcyjne!E$4+AN673*zakresy_produkcyjne!F$4+AO673*zakresy_produkcyjne!G$4+AP673*zakresy_produkcyjne!H$4+AQ673*zakresy_produkcyjne!I$4+AR673*zakresy_produkcyjne!J$4+AS673*zakresy_produkcyjne!K$4+AT673*zakresy_produkcyjne!L$4</f>
        <v>50</v>
      </c>
    </row>
    <row r="674" spans="1:50" ht="13.9" customHeight="1" x14ac:dyDescent="0.2">
      <c r="A674" s="194">
        <v>3.51</v>
      </c>
      <c r="B674" s="194">
        <v>2.88</v>
      </c>
      <c r="C674" s="194">
        <f t="shared" si="111"/>
        <v>4.47</v>
      </c>
      <c r="D674" s="194">
        <v>0.54</v>
      </c>
      <c r="E674" s="194">
        <v>5.2999999999999999E-2</v>
      </c>
      <c r="F674" s="194">
        <v>0</v>
      </c>
      <c r="G674" s="194">
        <v>0</v>
      </c>
      <c r="H674" s="194">
        <v>0</v>
      </c>
      <c r="I674" s="194">
        <v>1.2E-2</v>
      </c>
      <c r="J674" s="194">
        <v>0</v>
      </c>
      <c r="K674" s="194">
        <v>0</v>
      </c>
      <c r="L674" s="194">
        <v>0</v>
      </c>
      <c r="M674" s="194">
        <v>0</v>
      </c>
      <c r="N674" s="194">
        <v>0</v>
      </c>
      <c r="O674" s="194">
        <v>0</v>
      </c>
      <c r="P674" s="194">
        <v>950</v>
      </c>
      <c r="Q674" s="194">
        <v>15</v>
      </c>
      <c r="R674" s="194">
        <v>370</v>
      </c>
      <c r="S674" s="194">
        <v>60</v>
      </c>
      <c r="T674" s="194"/>
      <c r="U674" s="194"/>
      <c r="V674" s="194"/>
      <c r="W674" s="194">
        <v>310</v>
      </c>
      <c r="X674" s="194"/>
      <c r="Y674" s="194">
        <v>170.5</v>
      </c>
      <c r="Z674" s="195">
        <v>69</v>
      </c>
      <c r="AA674" s="194"/>
      <c r="AB674" s="194"/>
      <c r="AC674" s="194"/>
      <c r="AD674" s="194"/>
      <c r="AE674" s="194"/>
      <c r="AF674" s="194"/>
      <c r="AG674" s="5" t="b">
        <f t="shared" si="108"/>
        <v>0</v>
      </c>
      <c r="AH674" s="5">
        <v>25</v>
      </c>
      <c r="AI674" s="5">
        <f>IF(AG833&lt;=30,1,IF(AG833&lt;=60,2,IF(AG833&lt;=100,3,"bd")))</f>
        <v>1</v>
      </c>
      <c r="AJ674" s="5" t="b">
        <f>AND(A674&gt;=zakresy_produkcyjne!B$2,A674&lt;=zakresy_produkcyjne!B$3)</f>
        <v>1</v>
      </c>
      <c r="AK674" s="5" t="b">
        <f>AND(B674&gt;=zakresy_produkcyjne!C$2,B674&lt;=zakresy_produkcyjne!C$3)</f>
        <v>0</v>
      </c>
      <c r="AL674" s="5" t="b">
        <f>AND(D674&gt;=zakresy_produkcyjne!D$2,D674&lt;=zakresy_produkcyjne!D$3)</f>
        <v>0</v>
      </c>
      <c r="AM674" s="5" t="b">
        <f>AND(E674&gt;=zakresy_produkcyjne!E$2,E674&lt;=zakresy_produkcyjne!E$3)</f>
        <v>1</v>
      </c>
      <c r="AN674" s="5" t="b">
        <f>AND(F674&gt;=zakresy_produkcyjne!F$2,F674&lt;=zakresy_produkcyjne!F$3)</f>
        <v>1</v>
      </c>
      <c r="AO674" s="5" t="b">
        <f>AND(G674&gt;=zakresy_produkcyjne!G$2,G674&lt;=zakresy_produkcyjne!G$3)</f>
        <v>1</v>
      </c>
      <c r="AP674" s="5" t="b">
        <f>AND(H674&gt;=zakresy_produkcyjne!H$2,H674&lt;=zakresy_produkcyjne!H$3)</f>
        <v>1</v>
      </c>
      <c r="AQ674" s="5" t="b">
        <f>AND(P674&gt;=zakresy_produkcyjne!I$2,P674&lt;=zakresy_produkcyjne!I$3)</f>
        <v>1</v>
      </c>
      <c r="AR674" s="5" t="b">
        <f>AND(Q674&gt;=zakresy_produkcyjne!J$2,Q674&lt;=zakresy_produkcyjne!J$3)</f>
        <v>0</v>
      </c>
      <c r="AS674" s="5" t="b">
        <f>AND(R674&gt;=zakresy_produkcyjne!K$2,R674&lt;=zakresy_produkcyjne!K$3)</f>
        <v>1</v>
      </c>
      <c r="AT674" s="5" t="b">
        <f>AND(S674&gt;=zakresy_produkcyjne!L$2,S674&lt;=zakresy_produkcyjne!L$3)</f>
        <v>1</v>
      </c>
      <c r="AU674" s="5" t="b">
        <f t="shared" si="109"/>
        <v>0</v>
      </c>
      <c r="AV674" s="5" t="b">
        <f t="shared" si="110"/>
        <v>0</v>
      </c>
      <c r="AW674" s="5" t="b">
        <f>AND(AU674:AV674)</f>
        <v>0</v>
      </c>
      <c r="AX674" s="5">
        <f>AJ674*zakresy_produkcyjne!B$4+AK674*zakresy_produkcyjne!C$4+AL674*zakresy_produkcyjne!D$4+AM674*zakresy_produkcyjne!E$4+AN674*zakresy_produkcyjne!F$4+AO674*zakresy_produkcyjne!G$4+AP674*zakresy_produkcyjne!H$4+AQ674*zakresy_produkcyjne!I$4+AR674*zakresy_produkcyjne!J$4+AS674*zakresy_produkcyjne!K$4+AT674*zakresy_produkcyjne!L$4</f>
        <v>50</v>
      </c>
    </row>
    <row r="675" spans="1:50" ht="13.9" customHeight="1" x14ac:dyDescent="0.2">
      <c r="A675" s="194">
        <v>3.51</v>
      </c>
      <c r="B675" s="194">
        <v>2.88</v>
      </c>
      <c r="C675" s="194">
        <f t="shared" si="111"/>
        <v>4.47</v>
      </c>
      <c r="D675" s="194">
        <v>0.54</v>
      </c>
      <c r="E675" s="194">
        <v>5.2999999999999999E-2</v>
      </c>
      <c r="F675" s="194">
        <v>0</v>
      </c>
      <c r="G675" s="194">
        <v>0</v>
      </c>
      <c r="H675" s="194">
        <v>0</v>
      </c>
      <c r="I675" s="194">
        <v>1.2E-2</v>
      </c>
      <c r="J675" s="194">
        <v>0</v>
      </c>
      <c r="K675" s="194">
        <v>0</v>
      </c>
      <c r="L675" s="194">
        <v>0</v>
      </c>
      <c r="M675" s="194">
        <v>0</v>
      </c>
      <c r="N675" s="194">
        <v>0</v>
      </c>
      <c r="O675" s="194">
        <v>0</v>
      </c>
      <c r="P675" s="194">
        <v>950</v>
      </c>
      <c r="Q675" s="194">
        <v>15</v>
      </c>
      <c r="R675" s="194">
        <v>400</v>
      </c>
      <c r="S675" s="194">
        <v>60</v>
      </c>
      <c r="T675" s="194"/>
      <c r="U675" s="194"/>
      <c r="V675" s="194"/>
      <c r="W675" s="194">
        <v>272</v>
      </c>
      <c r="X675" s="194"/>
      <c r="Y675" s="194">
        <v>126</v>
      </c>
      <c r="Z675" s="195">
        <v>69</v>
      </c>
      <c r="AA675" s="194"/>
      <c r="AB675" s="194"/>
      <c r="AC675" s="194"/>
      <c r="AD675" s="194"/>
      <c r="AE675" s="194"/>
      <c r="AF675" s="194"/>
      <c r="AG675" s="5" t="b">
        <f t="shared" si="108"/>
        <v>0</v>
      </c>
      <c r="AH675" s="5">
        <v>25</v>
      </c>
      <c r="AI675" s="5">
        <f>IF(AG834&lt;=30,1,IF(AG834&lt;=60,2,IF(AG834&lt;=100,3,"bd")))</f>
        <v>1</v>
      </c>
      <c r="AJ675" s="5" t="b">
        <f>AND(A675&gt;=zakresy_produkcyjne!B$2,A675&lt;=zakresy_produkcyjne!B$3)</f>
        <v>1</v>
      </c>
      <c r="AK675" s="5" t="b">
        <f>AND(B675&gt;=zakresy_produkcyjne!C$2,B675&lt;=zakresy_produkcyjne!C$3)</f>
        <v>0</v>
      </c>
      <c r="AL675" s="5" t="b">
        <f>AND(D675&gt;=zakresy_produkcyjne!D$2,D675&lt;=zakresy_produkcyjne!D$3)</f>
        <v>0</v>
      </c>
      <c r="AM675" s="5" t="b">
        <f>AND(E675&gt;=zakresy_produkcyjne!E$2,E675&lt;=zakresy_produkcyjne!E$3)</f>
        <v>1</v>
      </c>
      <c r="AN675" s="5" t="b">
        <f>AND(F675&gt;=zakresy_produkcyjne!F$2,F675&lt;=zakresy_produkcyjne!F$3)</f>
        <v>1</v>
      </c>
      <c r="AO675" s="5" t="b">
        <f>AND(G675&gt;=zakresy_produkcyjne!G$2,G675&lt;=zakresy_produkcyjne!G$3)</f>
        <v>1</v>
      </c>
      <c r="AP675" s="5" t="b">
        <f>AND(H675&gt;=zakresy_produkcyjne!H$2,H675&lt;=zakresy_produkcyjne!H$3)</f>
        <v>1</v>
      </c>
      <c r="AQ675" s="5" t="b">
        <f>AND(P675&gt;=zakresy_produkcyjne!I$2,P675&lt;=zakresy_produkcyjne!I$3)</f>
        <v>1</v>
      </c>
      <c r="AR675" s="5" t="b">
        <f>AND(Q675&gt;=zakresy_produkcyjne!J$2,Q675&lt;=zakresy_produkcyjne!J$3)</f>
        <v>0</v>
      </c>
      <c r="AS675" s="5" t="b">
        <f>AND(R675&gt;=zakresy_produkcyjne!K$2,R675&lt;=zakresy_produkcyjne!K$3)</f>
        <v>1</v>
      </c>
      <c r="AT675" s="5" t="b">
        <f>AND(S675&gt;=zakresy_produkcyjne!L$2,S675&lt;=zakresy_produkcyjne!L$3)</f>
        <v>1</v>
      </c>
      <c r="AU675" s="5" t="b">
        <f t="shared" si="109"/>
        <v>0</v>
      </c>
      <c r="AV675" s="5" t="b">
        <f t="shared" si="110"/>
        <v>0</v>
      </c>
      <c r="AW675" s="5" t="b">
        <f>AND(AU675:AV675)</f>
        <v>0</v>
      </c>
      <c r="AX675" s="5">
        <f>AJ675*zakresy_produkcyjne!B$4+AK675*zakresy_produkcyjne!C$4+AL675*zakresy_produkcyjne!D$4+AM675*zakresy_produkcyjne!E$4+AN675*zakresy_produkcyjne!F$4+AO675*zakresy_produkcyjne!G$4+AP675*zakresy_produkcyjne!H$4+AQ675*zakresy_produkcyjne!I$4+AR675*zakresy_produkcyjne!J$4+AS675*zakresy_produkcyjne!K$4+AT675*zakresy_produkcyjne!L$4</f>
        <v>50</v>
      </c>
    </row>
    <row r="676" spans="1:50" ht="13.9" customHeight="1" x14ac:dyDescent="0.2">
      <c r="A676" s="194">
        <v>3.51</v>
      </c>
      <c r="B676" s="194">
        <v>2.88</v>
      </c>
      <c r="C676" s="194">
        <f t="shared" si="111"/>
        <v>4.47</v>
      </c>
      <c r="D676" s="194">
        <v>0.54</v>
      </c>
      <c r="E676" s="194">
        <v>5.2999999999999999E-2</v>
      </c>
      <c r="F676" s="194">
        <v>0</v>
      </c>
      <c r="G676" s="194">
        <v>0</v>
      </c>
      <c r="H676" s="194">
        <v>0</v>
      </c>
      <c r="I676" s="194">
        <v>1.2E-2</v>
      </c>
      <c r="J676" s="194">
        <v>0</v>
      </c>
      <c r="K676" s="194">
        <v>0</v>
      </c>
      <c r="L676" s="194">
        <v>0</v>
      </c>
      <c r="M676" s="194">
        <v>0</v>
      </c>
      <c r="N676" s="194">
        <v>0</v>
      </c>
      <c r="O676" s="194">
        <v>0</v>
      </c>
      <c r="P676" s="194">
        <v>850</v>
      </c>
      <c r="Q676" s="194">
        <v>30</v>
      </c>
      <c r="R676" s="194">
        <v>340</v>
      </c>
      <c r="S676" s="194">
        <v>60</v>
      </c>
      <c r="T676" s="194"/>
      <c r="U676" s="194"/>
      <c r="V676" s="194"/>
      <c r="W676" s="194">
        <v>294.5</v>
      </c>
      <c r="X676" s="194"/>
      <c r="Y676" s="194">
        <v>94.5</v>
      </c>
      <c r="Z676" s="195">
        <v>69</v>
      </c>
      <c r="AA676" s="194"/>
      <c r="AB676" s="194"/>
      <c r="AC676" s="194"/>
      <c r="AD676" s="194"/>
      <c r="AE676" s="194"/>
      <c r="AF676" s="194"/>
      <c r="AG676" s="5" t="b">
        <f t="shared" si="108"/>
        <v>0</v>
      </c>
      <c r="AH676" s="5">
        <v>25</v>
      </c>
      <c r="AI676" s="5">
        <f>IF(AG835&lt;=30,1,IF(AG835&lt;=60,2,IF(AG835&lt;=100,3,"bd")))</f>
        <v>1</v>
      </c>
      <c r="AJ676" s="5" t="b">
        <f>AND(A676&gt;=zakresy_produkcyjne!B$2,A676&lt;=zakresy_produkcyjne!B$3)</f>
        <v>1</v>
      </c>
      <c r="AK676" s="5" t="b">
        <f>AND(B676&gt;=zakresy_produkcyjne!C$2,B676&lt;=zakresy_produkcyjne!C$3)</f>
        <v>0</v>
      </c>
      <c r="AL676" s="5" t="b">
        <f>AND(D676&gt;=zakresy_produkcyjne!D$2,D676&lt;=zakresy_produkcyjne!D$3)</f>
        <v>0</v>
      </c>
      <c r="AM676" s="5" t="b">
        <f>AND(E676&gt;=zakresy_produkcyjne!E$2,E676&lt;=zakresy_produkcyjne!E$3)</f>
        <v>1</v>
      </c>
      <c r="AN676" s="5" t="b">
        <f>AND(F676&gt;=zakresy_produkcyjne!F$2,F676&lt;=zakresy_produkcyjne!F$3)</f>
        <v>1</v>
      </c>
      <c r="AO676" s="5" t="b">
        <f>AND(G676&gt;=zakresy_produkcyjne!G$2,G676&lt;=zakresy_produkcyjne!G$3)</f>
        <v>1</v>
      </c>
      <c r="AP676" s="5" t="b">
        <f>AND(H676&gt;=zakresy_produkcyjne!H$2,H676&lt;=zakresy_produkcyjne!H$3)</f>
        <v>1</v>
      </c>
      <c r="AQ676" s="5" t="b">
        <f>AND(P676&gt;=zakresy_produkcyjne!I$2,P676&lt;=zakresy_produkcyjne!I$3)</f>
        <v>0</v>
      </c>
      <c r="AR676" s="5" t="b">
        <f>AND(Q676&gt;=zakresy_produkcyjne!J$2,Q676&lt;=zakresy_produkcyjne!J$3)</f>
        <v>0</v>
      </c>
      <c r="AS676" s="5" t="b">
        <f>AND(R676&gt;=zakresy_produkcyjne!K$2,R676&lt;=zakresy_produkcyjne!K$3)</f>
        <v>1</v>
      </c>
      <c r="AT676" s="5" t="b">
        <f>AND(S676&gt;=zakresy_produkcyjne!L$2,S676&lt;=zakresy_produkcyjne!L$3)</f>
        <v>1</v>
      </c>
      <c r="AU676" s="5" t="b">
        <f t="shared" si="109"/>
        <v>0</v>
      </c>
      <c r="AV676" s="5" t="b">
        <f t="shared" si="110"/>
        <v>0</v>
      </c>
      <c r="AW676" s="5" t="b">
        <f>AND(AU676:AV676)</f>
        <v>0</v>
      </c>
      <c r="AX676" s="5">
        <f>AJ676*zakresy_produkcyjne!B$4+AK676*zakresy_produkcyjne!C$4+AL676*zakresy_produkcyjne!D$4+AM676*zakresy_produkcyjne!E$4+AN676*zakresy_produkcyjne!F$4+AO676*zakresy_produkcyjne!G$4+AP676*zakresy_produkcyjne!H$4+AQ676*zakresy_produkcyjne!I$4+AR676*zakresy_produkcyjne!J$4+AS676*zakresy_produkcyjne!K$4+AT676*zakresy_produkcyjne!L$4</f>
        <v>41</v>
      </c>
    </row>
    <row r="677" spans="1:50" ht="13.9" customHeight="1" x14ac:dyDescent="0.2">
      <c r="A677" s="194">
        <v>3.51</v>
      </c>
      <c r="B677" s="194">
        <v>2.88</v>
      </c>
      <c r="C677" s="194">
        <f t="shared" si="111"/>
        <v>4.47</v>
      </c>
      <c r="D677" s="194">
        <v>0.54</v>
      </c>
      <c r="E677" s="194">
        <v>5.2999999999999999E-2</v>
      </c>
      <c r="F677" s="194">
        <v>0</v>
      </c>
      <c r="G677" s="194">
        <v>0</v>
      </c>
      <c r="H677" s="194">
        <v>0</v>
      </c>
      <c r="I677" s="194">
        <v>1.2E-2</v>
      </c>
      <c r="J677" s="194">
        <v>0</v>
      </c>
      <c r="K677" s="194">
        <v>0</v>
      </c>
      <c r="L677" s="194">
        <v>0</v>
      </c>
      <c r="M677" s="194">
        <v>0</v>
      </c>
      <c r="N677" s="194">
        <v>0</v>
      </c>
      <c r="O677" s="194">
        <v>0</v>
      </c>
      <c r="P677" s="194">
        <v>850</v>
      </c>
      <c r="Q677" s="194">
        <v>30</v>
      </c>
      <c r="R677" s="194">
        <v>370</v>
      </c>
      <c r="S677" s="194">
        <v>60</v>
      </c>
      <c r="T677" s="194"/>
      <c r="U677" s="194"/>
      <c r="V677" s="194"/>
      <c r="W677" s="194">
        <v>274.5</v>
      </c>
      <c r="X677" s="194"/>
      <c r="Y677" s="194">
        <v>126</v>
      </c>
      <c r="Z677" s="195">
        <v>69</v>
      </c>
      <c r="AA677" s="194"/>
      <c r="AB677" s="194"/>
      <c r="AC677" s="194"/>
      <c r="AD677" s="194"/>
      <c r="AE677" s="194"/>
      <c r="AF677" s="194"/>
      <c r="AG677" s="5" t="b">
        <f t="shared" si="108"/>
        <v>0</v>
      </c>
      <c r="AH677" s="5">
        <v>25</v>
      </c>
      <c r="AI677" s="5">
        <f>IF(AG836&lt;=30,1,IF(AG836&lt;=60,2,IF(AG836&lt;=100,3,"bd")))</f>
        <v>1</v>
      </c>
      <c r="AJ677" s="5" t="b">
        <f>AND(A677&gt;=zakresy_produkcyjne!B$2,A677&lt;=zakresy_produkcyjne!B$3)</f>
        <v>1</v>
      </c>
      <c r="AK677" s="5" t="b">
        <f>AND(B677&gt;=zakresy_produkcyjne!C$2,B677&lt;=zakresy_produkcyjne!C$3)</f>
        <v>0</v>
      </c>
      <c r="AL677" s="5" t="b">
        <f>AND(D677&gt;=zakresy_produkcyjne!D$2,D677&lt;=zakresy_produkcyjne!D$3)</f>
        <v>0</v>
      </c>
      <c r="AM677" s="5" t="b">
        <f>AND(E677&gt;=zakresy_produkcyjne!E$2,E677&lt;=zakresy_produkcyjne!E$3)</f>
        <v>1</v>
      </c>
      <c r="AN677" s="5" t="b">
        <f>AND(F677&gt;=zakresy_produkcyjne!F$2,F677&lt;=zakresy_produkcyjne!F$3)</f>
        <v>1</v>
      </c>
      <c r="AO677" s="5" t="b">
        <f>AND(G677&gt;=zakresy_produkcyjne!G$2,G677&lt;=zakresy_produkcyjne!G$3)</f>
        <v>1</v>
      </c>
      <c r="AP677" s="5" t="b">
        <f>AND(H677&gt;=zakresy_produkcyjne!H$2,H677&lt;=zakresy_produkcyjne!H$3)</f>
        <v>1</v>
      </c>
      <c r="AQ677" s="5" t="b">
        <f>AND(P677&gt;=zakresy_produkcyjne!I$2,P677&lt;=zakresy_produkcyjne!I$3)</f>
        <v>0</v>
      </c>
      <c r="AR677" s="5" t="b">
        <f>AND(Q677&gt;=zakresy_produkcyjne!J$2,Q677&lt;=zakresy_produkcyjne!J$3)</f>
        <v>0</v>
      </c>
      <c r="AS677" s="5" t="b">
        <f>AND(R677&gt;=zakresy_produkcyjne!K$2,R677&lt;=zakresy_produkcyjne!K$3)</f>
        <v>1</v>
      </c>
      <c r="AT677" s="5" t="b">
        <f>AND(S677&gt;=zakresy_produkcyjne!L$2,S677&lt;=zakresy_produkcyjne!L$3)</f>
        <v>1</v>
      </c>
      <c r="AU677" s="5" t="b">
        <f t="shared" si="109"/>
        <v>0</v>
      </c>
      <c r="AV677" s="5" t="b">
        <f t="shared" si="110"/>
        <v>0</v>
      </c>
      <c r="AW677" s="5" t="b">
        <f>AND(AU677:AV677)</f>
        <v>0</v>
      </c>
      <c r="AX677" s="5">
        <f>AJ677*zakresy_produkcyjne!B$4+AK677*zakresy_produkcyjne!C$4+AL677*zakresy_produkcyjne!D$4+AM677*zakresy_produkcyjne!E$4+AN677*zakresy_produkcyjne!F$4+AO677*zakresy_produkcyjne!G$4+AP677*zakresy_produkcyjne!H$4+AQ677*zakresy_produkcyjne!I$4+AR677*zakresy_produkcyjne!J$4+AS677*zakresy_produkcyjne!K$4+AT677*zakresy_produkcyjne!L$4</f>
        <v>41</v>
      </c>
    </row>
    <row r="678" spans="1:50" ht="13.9" customHeight="1" x14ac:dyDescent="0.2">
      <c r="A678" s="194">
        <v>3.51</v>
      </c>
      <c r="B678" s="194">
        <v>2.88</v>
      </c>
      <c r="C678" s="194">
        <f t="shared" si="111"/>
        <v>4.47</v>
      </c>
      <c r="D678" s="194">
        <v>0.54</v>
      </c>
      <c r="E678" s="194">
        <v>5.2999999999999999E-2</v>
      </c>
      <c r="F678" s="194">
        <v>0</v>
      </c>
      <c r="G678" s="194">
        <v>0</v>
      </c>
      <c r="H678" s="194">
        <v>0</v>
      </c>
      <c r="I678" s="194">
        <v>1.2E-2</v>
      </c>
      <c r="J678" s="194">
        <v>0</v>
      </c>
      <c r="K678" s="194">
        <v>0</v>
      </c>
      <c r="L678" s="194">
        <v>0</v>
      </c>
      <c r="M678" s="194">
        <v>0</v>
      </c>
      <c r="N678" s="194">
        <v>0</v>
      </c>
      <c r="O678" s="194">
        <v>0</v>
      </c>
      <c r="P678" s="194">
        <v>850</v>
      </c>
      <c r="Q678" s="194">
        <v>30</v>
      </c>
      <c r="R678" s="194">
        <v>400</v>
      </c>
      <c r="S678" s="194">
        <v>60</v>
      </c>
      <c r="T678" s="194"/>
      <c r="U678" s="194"/>
      <c r="V678" s="194"/>
      <c r="W678" s="194">
        <v>257</v>
      </c>
      <c r="X678" s="194"/>
      <c r="Y678" s="194">
        <v>109.5</v>
      </c>
      <c r="Z678" s="195">
        <v>69</v>
      </c>
      <c r="AA678" s="194"/>
      <c r="AB678" s="194"/>
      <c r="AC678" s="194"/>
      <c r="AD678" s="194"/>
      <c r="AE678" s="194"/>
      <c r="AF678" s="194"/>
      <c r="AG678" s="5" t="b">
        <f t="shared" si="108"/>
        <v>0</v>
      </c>
      <c r="AH678" s="5">
        <v>25</v>
      </c>
      <c r="AI678" s="5">
        <f>IF(AG837&lt;=30,1,IF(AG837&lt;=60,2,IF(AG837&lt;=100,3,"bd")))</f>
        <v>1</v>
      </c>
      <c r="AJ678" s="5" t="b">
        <f>AND(A678&gt;=zakresy_produkcyjne!B$2,A678&lt;=zakresy_produkcyjne!B$3)</f>
        <v>1</v>
      </c>
      <c r="AK678" s="5" t="b">
        <f>AND(B678&gt;=zakresy_produkcyjne!C$2,B678&lt;=zakresy_produkcyjne!C$3)</f>
        <v>0</v>
      </c>
      <c r="AL678" s="5" t="b">
        <f>AND(D678&gt;=zakresy_produkcyjne!D$2,D678&lt;=zakresy_produkcyjne!D$3)</f>
        <v>0</v>
      </c>
      <c r="AM678" s="5" t="b">
        <f>AND(E678&gt;=zakresy_produkcyjne!E$2,E678&lt;=zakresy_produkcyjne!E$3)</f>
        <v>1</v>
      </c>
      <c r="AN678" s="5" t="b">
        <f>AND(F678&gt;=zakresy_produkcyjne!F$2,F678&lt;=zakresy_produkcyjne!F$3)</f>
        <v>1</v>
      </c>
      <c r="AO678" s="5" t="b">
        <f>AND(G678&gt;=zakresy_produkcyjne!G$2,G678&lt;=zakresy_produkcyjne!G$3)</f>
        <v>1</v>
      </c>
      <c r="AP678" s="5" t="b">
        <f>AND(H678&gt;=zakresy_produkcyjne!H$2,H678&lt;=zakresy_produkcyjne!H$3)</f>
        <v>1</v>
      </c>
      <c r="AQ678" s="5" t="b">
        <f>AND(P678&gt;=zakresy_produkcyjne!I$2,P678&lt;=zakresy_produkcyjne!I$3)</f>
        <v>0</v>
      </c>
      <c r="AR678" s="5" t="b">
        <f>AND(Q678&gt;=zakresy_produkcyjne!J$2,Q678&lt;=zakresy_produkcyjne!J$3)</f>
        <v>0</v>
      </c>
      <c r="AS678" s="5" t="b">
        <f>AND(R678&gt;=zakresy_produkcyjne!K$2,R678&lt;=zakresy_produkcyjne!K$3)</f>
        <v>1</v>
      </c>
      <c r="AT678" s="5" t="b">
        <f>AND(S678&gt;=zakresy_produkcyjne!L$2,S678&lt;=zakresy_produkcyjne!L$3)</f>
        <v>1</v>
      </c>
      <c r="AU678" s="5" t="b">
        <f t="shared" si="109"/>
        <v>0</v>
      </c>
      <c r="AV678" s="5" t="b">
        <f t="shared" si="110"/>
        <v>0</v>
      </c>
      <c r="AW678" s="5" t="b">
        <f>AND(AU678:AV678)</f>
        <v>0</v>
      </c>
      <c r="AX678" s="5">
        <f>AJ678*zakresy_produkcyjne!B$4+AK678*zakresy_produkcyjne!C$4+AL678*zakresy_produkcyjne!D$4+AM678*zakresy_produkcyjne!E$4+AN678*zakresy_produkcyjne!F$4+AO678*zakresy_produkcyjne!G$4+AP678*zakresy_produkcyjne!H$4+AQ678*zakresy_produkcyjne!I$4+AR678*zakresy_produkcyjne!J$4+AS678*zakresy_produkcyjne!K$4+AT678*zakresy_produkcyjne!L$4</f>
        <v>41</v>
      </c>
    </row>
    <row r="679" spans="1:50" ht="13.9" customHeight="1" x14ac:dyDescent="0.2">
      <c r="A679" s="194">
        <v>3.51</v>
      </c>
      <c r="B679" s="194">
        <v>2.88</v>
      </c>
      <c r="C679" s="194">
        <f t="shared" si="111"/>
        <v>4.47</v>
      </c>
      <c r="D679" s="194">
        <v>0.54</v>
      </c>
      <c r="E679" s="194">
        <v>5.2999999999999999E-2</v>
      </c>
      <c r="F679" s="194">
        <v>0</v>
      </c>
      <c r="G679" s="194">
        <v>0</v>
      </c>
      <c r="H679" s="194">
        <v>0</v>
      </c>
      <c r="I679" s="194">
        <v>1.2E-2</v>
      </c>
      <c r="J679" s="194">
        <v>0</v>
      </c>
      <c r="K679" s="194">
        <v>0</v>
      </c>
      <c r="L679" s="194">
        <v>0</v>
      </c>
      <c r="M679" s="194">
        <v>0</v>
      </c>
      <c r="N679" s="194">
        <v>0</v>
      </c>
      <c r="O679" s="194">
        <v>0</v>
      </c>
      <c r="P679" s="194">
        <v>950</v>
      </c>
      <c r="Q679" s="194">
        <v>75</v>
      </c>
      <c r="R679" s="194">
        <v>340</v>
      </c>
      <c r="S679" s="194">
        <v>60</v>
      </c>
      <c r="T679" s="194"/>
      <c r="U679" s="194"/>
      <c r="V679" s="194"/>
      <c r="W679" s="194">
        <v>334.5</v>
      </c>
      <c r="X679" s="194"/>
      <c r="Y679" s="194">
        <v>60</v>
      </c>
      <c r="Z679" s="195">
        <v>69</v>
      </c>
      <c r="AA679" s="194"/>
      <c r="AB679" s="194"/>
      <c r="AC679" s="194"/>
      <c r="AD679" s="194"/>
      <c r="AE679" s="194"/>
      <c r="AF679" s="194"/>
      <c r="AG679" s="5" t="b">
        <f t="shared" si="108"/>
        <v>0</v>
      </c>
      <c r="AH679" s="5">
        <v>25</v>
      </c>
      <c r="AI679" s="5">
        <f>IF(AG838&lt;=30,1,IF(AG838&lt;=60,2,IF(AG838&lt;=100,3,"bd")))</f>
        <v>1</v>
      </c>
      <c r="AJ679" s="5" t="b">
        <f>AND(A679&gt;=zakresy_produkcyjne!B$2,A679&lt;=zakresy_produkcyjne!B$3)</f>
        <v>1</v>
      </c>
      <c r="AK679" s="5" t="b">
        <f>AND(B679&gt;=zakresy_produkcyjne!C$2,B679&lt;=zakresy_produkcyjne!C$3)</f>
        <v>0</v>
      </c>
      <c r="AL679" s="5" t="b">
        <f>AND(D679&gt;=zakresy_produkcyjne!D$2,D679&lt;=zakresy_produkcyjne!D$3)</f>
        <v>0</v>
      </c>
      <c r="AM679" s="5" t="b">
        <f>AND(E679&gt;=zakresy_produkcyjne!E$2,E679&lt;=zakresy_produkcyjne!E$3)</f>
        <v>1</v>
      </c>
      <c r="AN679" s="5" t="b">
        <f>AND(F679&gt;=zakresy_produkcyjne!F$2,F679&lt;=zakresy_produkcyjne!F$3)</f>
        <v>1</v>
      </c>
      <c r="AO679" s="5" t="b">
        <f>AND(G679&gt;=zakresy_produkcyjne!G$2,G679&lt;=zakresy_produkcyjne!G$3)</f>
        <v>1</v>
      </c>
      <c r="AP679" s="5" t="b">
        <f>AND(H679&gt;=zakresy_produkcyjne!H$2,H679&lt;=zakresy_produkcyjne!H$3)</f>
        <v>1</v>
      </c>
      <c r="AQ679" s="5" t="b">
        <f>AND(P679&gt;=zakresy_produkcyjne!I$2,P679&lt;=zakresy_produkcyjne!I$3)</f>
        <v>1</v>
      </c>
      <c r="AR679" s="5" t="b">
        <f>AND(Q679&gt;=zakresy_produkcyjne!J$2,Q679&lt;=zakresy_produkcyjne!J$3)</f>
        <v>1</v>
      </c>
      <c r="AS679" s="5" t="b">
        <f>AND(R679&gt;=zakresy_produkcyjne!K$2,R679&lt;=zakresy_produkcyjne!K$3)</f>
        <v>1</v>
      </c>
      <c r="AT679" s="5" t="b">
        <f>AND(S679&gt;=zakresy_produkcyjne!L$2,S679&lt;=zakresy_produkcyjne!L$3)</f>
        <v>1</v>
      </c>
      <c r="AU679" s="5" t="b">
        <f t="shared" si="109"/>
        <v>0</v>
      </c>
      <c r="AV679" s="5" t="b">
        <f t="shared" si="110"/>
        <v>1</v>
      </c>
      <c r="AW679" s="5" t="b">
        <f>AND(AU679:AV679)</f>
        <v>0</v>
      </c>
      <c r="AX679" s="5">
        <f>AJ679*zakresy_produkcyjne!B$4+AK679*zakresy_produkcyjne!C$4+AL679*zakresy_produkcyjne!D$4+AM679*zakresy_produkcyjne!E$4+AN679*zakresy_produkcyjne!F$4+AO679*zakresy_produkcyjne!G$4+AP679*zakresy_produkcyjne!H$4+AQ679*zakresy_produkcyjne!I$4+AR679*zakresy_produkcyjne!J$4+AS679*zakresy_produkcyjne!K$4+AT679*zakresy_produkcyjne!L$4</f>
        <v>58</v>
      </c>
    </row>
    <row r="680" spans="1:50" ht="13.9" customHeight="1" x14ac:dyDescent="0.2">
      <c r="A680" s="194">
        <v>3.51</v>
      </c>
      <c r="B680" s="194">
        <v>2.88</v>
      </c>
      <c r="C680" s="194">
        <f t="shared" si="111"/>
        <v>4.47</v>
      </c>
      <c r="D680" s="194">
        <v>0.54</v>
      </c>
      <c r="E680" s="194">
        <v>5.2999999999999999E-2</v>
      </c>
      <c r="F680" s="194">
        <v>0</v>
      </c>
      <c r="G680" s="194">
        <v>0</v>
      </c>
      <c r="H680" s="194">
        <v>0</v>
      </c>
      <c r="I680" s="194">
        <v>1.2E-2</v>
      </c>
      <c r="J680" s="194">
        <v>0</v>
      </c>
      <c r="K680" s="194">
        <v>0</v>
      </c>
      <c r="L680" s="194">
        <v>0</v>
      </c>
      <c r="M680" s="194">
        <v>0</v>
      </c>
      <c r="N680" s="194">
        <v>0</v>
      </c>
      <c r="O680" s="194">
        <v>0</v>
      </c>
      <c r="P680" s="194">
        <v>950</v>
      </c>
      <c r="Q680" s="194">
        <v>75</v>
      </c>
      <c r="R680" s="194">
        <v>370</v>
      </c>
      <c r="S680" s="194">
        <v>60</v>
      </c>
      <c r="T680" s="194"/>
      <c r="U680" s="194"/>
      <c r="V680" s="194"/>
      <c r="W680" s="194">
        <v>302.5</v>
      </c>
      <c r="X680" s="194"/>
      <c r="Y680" s="194">
        <v>103</v>
      </c>
      <c r="Z680" s="195">
        <v>69</v>
      </c>
      <c r="AA680" s="194"/>
      <c r="AB680" s="194"/>
      <c r="AC680" s="194"/>
      <c r="AD680" s="194"/>
      <c r="AE680" s="194"/>
      <c r="AF680" s="194"/>
      <c r="AG680" s="5" t="b">
        <f t="shared" si="108"/>
        <v>0</v>
      </c>
      <c r="AH680" s="5">
        <v>25</v>
      </c>
      <c r="AI680" s="5">
        <f>IF(AG839&lt;=30,1,IF(AG839&lt;=60,2,IF(AG839&lt;=100,3,"bd")))</f>
        <v>1</v>
      </c>
      <c r="AJ680" s="5" t="b">
        <f>AND(A680&gt;=zakresy_produkcyjne!B$2,A680&lt;=zakresy_produkcyjne!B$3)</f>
        <v>1</v>
      </c>
      <c r="AK680" s="5" t="b">
        <f>AND(B680&gt;=zakresy_produkcyjne!C$2,B680&lt;=zakresy_produkcyjne!C$3)</f>
        <v>0</v>
      </c>
      <c r="AL680" s="5" t="b">
        <f>AND(D680&gt;=zakresy_produkcyjne!D$2,D680&lt;=zakresy_produkcyjne!D$3)</f>
        <v>0</v>
      </c>
      <c r="AM680" s="5" t="b">
        <f>AND(E680&gt;=zakresy_produkcyjne!E$2,E680&lt;=zakresy_produkcyjne!E$3)</f>
        <v>1</v>
      </c>
      <c r="AN680" s="5" t="b">
        <f>AND(F680&gt;=zakresy_produkcyjne!F$2,F680&lt;=zakresy_produkcyjne!F$3)</f>
        <v>1</v>
      </c>
      <c r="AO680" s="5" t="b">
        <f>AND(G680&gt;=zakresy_produkcyjne!G$2,G680&lt;=zakresy_produkcyjne!G$3)</f>
        <v>1</v>
      </c>
      <c r="AP680" s="5" t="b">
        <f>AND(H680&gt;=zakresy_produkcyjne!H$2,H680&lt;=zakresy_produkcyjne!H$3)</f>
        <v>1</v>
      </c>
      <c r="AQ680" s="5" t="b">
        <f>AND(P680&gt;=zakresy_produkcyjne!I$2,P680&lt;=zakresy_produkcyjne!I$3)</f>
        <v>1</v>
      </c>
      <c r="AR680" s="5" t="b">
        <f>AND(Q680&gt;=zakresy_produkcyjne!J$2,Q680&lt;=zakresy_produkcyjne!J$3)</f>
        <v>1</v>
      </c>
      <c r="AS680" s="5" t="b">
        <f>AND(R680&gt;=zakresy_produkcyjne!K$2,R680&lt;=zakresy_produkcyjne!K$3)</f>
        <v>1</v>
      </c>
      <c r="AT680" s="5" t="b">
        <f>AND(S680&gt;=zakresy_produkcyjne!L$2,S680&lt;=zakresy_produkcyjne!L$3)</f>
        <v>1</v>
      </c>
      <c r="AU680" s="5" t="b">
        <f t="shared" si="109"/>
        <v>0</v>
      </c>
      <c r="AV680" s="5" t="b">
        <f t="shared" si="110"/>
        <v>1</v>
      </c>
      <c r="AW680" s="5" t="b">
        <f>AND(AU680:AV680)</f>
        <v>0</v>
      </c>
      <c r="AX680" s="5">
        <f>AJ680*zakresy_produkcyjne!B$4+AK680*zakresy_produkcyjne!C$4+AL680*zakresy_produkcyjne!D$4+AM680*zakresy_produkcyjne!E$4+AN680*zakresy_produkcyjne!F$4+AO680*zakresy_produkcyjne!G$4+AP680*zakresy_produkcyjne!H$4+AQ680*zakresy_produkcyjne!I$4+AR680*zakresy_produkcyjne!J$4+AS680*zakresy_produkcyjne!K$4+AT680*zakresy_produkcyjne!L$4</f>
        <v>58</v>
      </c>
    </row>
    <row r="681" spans="1:50" ht="13.9" customHeight="1" x14ac:dyDescent="0.2">
      <c r="A681" s="194">
        <v>3.51</v>
      </c>
      <c r="B681" s="194">
        <v>2.88</v>
      </c>
      <c r="C681" s="194">
        <f t="shared" si="111"/>
        <v>4.47</v>
      </c>
      <c r="D681" s="194">
        <v>0.54</v>
      </c>
      <c r="E681" s="194">
        <v>5.2999999999999999E-2</v>
      </c>
      <c r="F681" s="194">
        <v>0</v>
      </c>
      <c r="G681" s="194">
        <v>0</v>
      </c>
      <c r="H681" s="194">
        <v>0</v>
      </c>
      <c r="I681" s="194">
        <v>1.2E-2</v>
      </c>
      <c r="J681" s="194">
        <v>0</v>
      </c>
      <c r="K681" s="194">
        <v>0</v>
      </c>
      <c r="L681" s="194">
        <v>0</v>
      </c>
      <c r="M681" s="194">
        <v>0</v>
      </c>
      <c r="N681" s="194">
        <v>0</v>
      </c>
      <c r="O681" s="194">
        <v>0</v>
      </c>
      <c r="P681" s="194">
        <v>950</v>
      </c>
      <c r="Q681" s="194">
        <v>75</v>
      </c>
      <c r="R681" s="194">
        <v>400</v>
      </c>
      <c r="S681" s="194">
        <v>60</v>
      </c>
      <c r="T681" s="194"/>
      <c r="U681" s="194"/>
      <c r="V681" s="194"/>
      <c r="W681" s="194">
        <v>267.5</v>
      </c>
      <c r="X681" s="194"/>
      <c r="Y681" s="194">
        <v>77.5</v>
      </c>
      <c r="Z681" s="195">
        <v>69</v>
      </c>
      <c r="AA681" s="194"/>
      <c r="AB681" s="194"/>
      <c r="AC681" s="194"/>
      <c r="AD681" s="194"/>
      <c r="AE681" s="194"/>
      <c r="AF681" s="194"/>
      <c r="AG681" s="5" t="b">
        <f t="shared" si="108"/>
        <v>0</v>
      </c>
      <c r="AH681" s="5">
        <v>25</v>
      </c>
      <c r="AI681" s="5">
        <f>IF(AG840&lt;=30,1,IF(AG840&lt;=60,2,IF(AG840&lt;=100,3,"bd")))</f>
        <v>1</v>
      </c>
      <c r="AJ681" s="5" t="b">
        <f>AND(A681&gt;=zakresy_produkcyjne!B$2,A681&lt;=zakresy_produkcyjne!B$3)</f>
        <v>1</v>
      </c>
      <c r="AK681" s="5" t="b">
        <f>AND(B681&gt;=zakresy_produkcyjne!C$2,B681&lt;=zakresy_produkcyjne!C$3)</f>
        <v>0</v>
      </c>
      <c r="AL681" s="5" t="b">
        <f>AND(D681&gt;=zakresy_produkcyjne!D$2,D681&lt;=zakresy_produkcyjne!D$3)</f>
        <v>0</v>
      </c>
      <c r="AM681" s="5" t="b">
        <f>AND(E681&gt;=zakresy_produkcyjne!E$2,E681&lt;=zakresy_produkcyjne!E$3)</f>
        <v>1</v>
      </c>
      <c r="AN681" s="5" t="b">
        <f>AND(F681&gt;=zakresy_produkcyjne!F$2,F681&lt;=zakresy_produkcyjne!F$3)</f>
        <v>1</v>
      </c>
      <c r="AO681" s="5" t="b">
        <f>AND(G681&gt;=zakresy_produkcyjne!G$2,G681&lt;=zakresy_produkcyjne!G$3)</f>
        <v>1</v>
      </c>
      <c r="AP681" s="5" t="b">
        <f>AND(H681&gt;=zakresy_produkcyjne!H$2,H681&lt;=zakresy_produkcyjne!H$3)</f>
        <v>1</v>
      </c>
      <c r="AQ681" s="5" t="b">
        <f>AND(P681&gt;=zakresy_produkcyjne!I$2,P681&lt;=zakresy_produkcyjne!I$3)</f>
        <v>1</v>
      </c>
      <c r="AR681" s="5" t="b">
        <f>AND(Q681&gt;=zakresy_produkcyjne!J$2,Q681&lt;=zakresy_produkcyjne!J$3)</f>
        <v>1</v>
      </c>
      <c r="AS681" s="5" t="b">
        <f>AND(R681&gt;=zakresy_produkcyjne!K$2,R681&lt;=zakresy_produkcyjne!K$3)</f>
        <v>1</v>
      </c>
      <c r="AT681" s="5" t="b">
        <f>AND(S681&gt;=zakresy_produkcyjne!L$2,S681&lt;=zakresy_produkcyjne!L$3)</f>
        <v>1</v>
      </c>
      <c r="AU681" s="5" t="b">
        <f t="shared" si="109"/>
        <v>0</v>
      </c>
      <c r="AV681" s="5" t="b">
        <f t="shared" si="110"/>
        <v>1</v>
      </c>
      <c r="AW681" s="5" t="b">
        <f>AND(AU681:AV681)</f>
        <v>0</v>
      </c>
      <c r="AX681" s="5">
        <f>AJ681*zakresy_produkcyjne!B$4+AK681*zakresy_produkcyjne!C$4+AL681*zakresy_produkcyjne!D$4+AM681*zakresy_produkcyjne!E$4+AN681*zakresy_produkcyjne!F$4+AO681*zakresy_produkcyjne!G$4+AP681*zakresy_produkcyjne!H$4+AQ681*zakresy_produkcyjne!I$4+AR681*zakresy_produkcyjne!J$4+AS681*zakresy_produkcyjne!K$4+AT681*zakresy_produkcyjne!L$4</f>
        <v>58</v>
      </c>
    </row>
    <row r="682" spans="1:50" ht="13.9" customHeight="1" x14ac:dyDescent="0.2">
      <c r="A682" s="194">
        <v>3.51</v>
      </c>
      <c r="B682" s="194">
        <v>2.88</v>
      </c>
      <c r="C682" s="194">
        <f t="shared" si="111"/>
        <v>4.47</v>
      </c>
      <c r="D682" s="194">
        <v>0.54</v>
      </c>
      <c r="E682" s="194">
        <v>5.2999999999999999E-2</v>
      </c>
      <c r="F682" s="194">
        <v>0</v>
      </c>
      <c r="G682" s="194">
        <v>0</v>
      </c>
      <c r="H682" s="194">
        <v>0</v>
      </c>
      <c r="I682" s="194">
        <v>1.2E-2</v>
      </c>
      <c r="J682" s="194">
        <v>0</v>
      </c>
      <c r="K682" s="194">
        <v>0</v>
      </c>
      <c r="L682" s="194">
        <v>0</v>
      </c>
      <c r="M682" s="194">
        <v>0</v>
      </c>
      <c r="N682" s="194">
        <v>0</v>
      </c>
      <c r="O682" s="194">
        <v>0</v>
      </c>
      <c r="P682" s="194">
        <v>850</v>
      </c>
      <c r="Q682" s="194">
        <v>75</v>
      </c>
      <c r="R682" s="194">
        <v>340</v>
      </c>
      <c r="S682" s="194">
        <v>60</v>
      </c>
      <c r="T682" s="194"/>
      <c r="U682" s="194"/>
      <c r="V682" s="194"/>
      <c r="W682" s="194">
        <v>330</v>
      </c>
      <c r="X682" s="194"/>
      <c r="Y682" s="194">
        <v>77.5</v>
      </c>
      <c r="Z682" s="195">
        <v>69</v>
      </c>
      <c r="AA682" s="194"/>
      <c r="AB682" s="194"/>
      <c r="AC682" s="194"/>
      <c r="AD682" s="194"/>
      <c r="AE682" s="194"/>
      <c r="AF682" s="194"/>
      <c r="AG682" s="5" t="b">
        <f t="shared" si="108"/>
        <v>0</v>
      </c>
      <c r="AH682" s="5">
        <v>25</v>
      </c>
      <c r="AI682" s="5">
        <f>IF(AG841&lt;=30,1,IF(AG841&lt;=60,2,IF(AG841&lt;=100,3,"bd")))</f>
        <v>1</v>
      </c>
      <c r="AJ682" s="5" t="b">
        <f>AND(A682&gt;=zakresy_produkcyjne!B$2,A682&lt;=zakresy_produkcyjne!B$3)</f>
        <v>1</v>
      </c>
      <c r="AK682" s="5" t="b">
        <f>AND(B682&gt;=zakresy_produkcyjne!C$2,B682&lt;=zakresy_produkcyjne!C$3)</f>
        <v>0</v>
      </c>
      <c r="AL682" s="5" t="b">
        <f>AND(D682&gt;=zakresy_produkcyjne!D$2,D682&lt;=zakresy_produkcyjne!D$3)</f>
        <v>0</v>
      </c>
      <c r="AM682" s="5" t="b">
        <f>AND(E682&gt;=zakresy_produkcyjne!E$2,E682&lt;=zakresy_produkcyjne!E$3)</f>
        <v>1</v>
      </c>
      <c r="AN682" s="5" t="b">
        <f>AND(F682&gt;=zakresy_produkcyjne!F$2,F682&lt;=zakresy_produkcyjne!F$3)</f>
        <v>1</v>
      </c>
      <c r="AO682" s="5" t="b">
        <f>AND(G682&gt;=zakresy_produkcyjne!G$2,G682&lt;=zakresy_produkcyjne!G$3)</f>
        <v>1</v>
      </c>
      <c r="AP682" s="5" t="b">
        <f>AND(H682&gt;=zakresy_produkcyjne!H$2,H682&lt;=zakresy_produkcyjne!H$3)</f>
        <v>1</v>
      </c>
      <c r="AQ682" s="5" t="b">
        <f>AND(P682&gt;=zakresy_produkcyjne!I$2,P682&lt;=zakresy_produkcyjne!I$3)</f>
        <v>0</v>
      </c>
      <c r="AR682" s="5" t="b">
        <f>AND(Q682&gt;=zakresy_produkcyjne!J$2,Q682&lt;=zakresy_produkcyjne!J$3)</f>
        <v>1</v>
      </c>
      <c r="AS682" s="5" t="b">
        <f>AND(R682&gt;=zakresy_produkcyjne!K$2,R682&lt;=zakresy_produkcyjne!K$3)</f>
        <v>1</v>
      </c>
      <c r="AT682" s="5" t="b">
        <f>AND(S682&gt;=zakresy_produkcyjne!L$2,S682&lt;=zakresy_produkcyjne!L$3)</f>
        <v>1</v>
      </c>
      <c r="AU682" s="5" t="b">
        <f t="shared" si="109"/>
        <v>0</v>
      </c>
      <c r="AV682" s="5" t="b">
        <f t="shared" si="110"/>
        <v>0</v>
      </c>
      <c r="AW682" s="5" t="b">
        <f>AND(AU682:AV682)</f>
        <v>0</v>
      </c>
      <c r="AX682" s="5">
        <f>AJ682*zakresy_produkcyjne!B$4+AK682*zakresy_produkcyjne!C$4+AL682*zakresy_produkcyjne!D$4+AM682*zakresy_produkcyjne!E$4+AN682*zakresy_produkcyjne!F$4+AO682*zakresy_produkcyjne!G$4+AP682*zakresy_produkcyjne!H$4+AQ682*zakresy_produkcyjne!I$4+AR682*zakresy_produkcyjne!J$4+AS682*zakresy_produkcyjne!K$4+AT682*zakresy_produkcyjne!L$4</f>
        <v>49</v>
      </c>
    </row>
    <row r="683" spans="1:50" ht="13.9" customHeight="1" x14ac:dyDescent="0.2">
      <c r="A683" s="194">
        <v>3.51</v>
      </c>
      <c r="B683" s="194">
        <v>2.88</v>
      </c>
      <c r="C683" s="194">
        <f t="shared" si="111"/>
        <v>4.47</v>
      </c>
      <c r="D683" s="194">
        <v>0.54</v>
      </c>
      <c r="E683" s="194">
        <v>5.2999999999999999E-2</v>
      </c>
      <c r="F683" s="194">
        <v>0</v>
      </c>
      <c r="G683" s="194">
        <v>0</v>
      </c>
      <c r="H683" s="194">
        <v>0</v>
      </c>
      <c r="I683" s="194">
        <v>1.2E-2</v>
      </c>
      <c r="J683" s="194">
        <v>0</v>
      </c>
      <c r="K683" s="194">
        <v>0</v>
      </c>
      <c r="L683" s="194">
        <v>0</v>
      </c>
      <c r="M683" s="194">
        <v>0</v>
      </c>
      <c r="N683" s="194">
        <v>0</v>
      </c>
      <c r="O683" s="194">
        <v>0</v>
      </c>
      <c r="P683" s="194">
        <v>850</v>
      </c>
      <c r="Q683" s="194">
        <v>75</v>
      </c>
      <c r="R683" s="194">
        <v>370</v>
      </c>
      <c r="S683" s="194">
        <v>60</v>
      </c>
      <c r="T683" s="194"/>
      <c r="U683" s="194"/>
      <c r="V683" s="194"/>
      <c r="W683" s="194">
        <v>292.5</v>
      </c>
      <c r="X683" s="194"/>
      <c r="Y683" s="194">
        <v>85</v>
      </c>
      <c r="Z683" s="195">
        <v>69</v>
      </c>
      <c r="AA683" s="194"/>
      <c r="AB683" s="194"/>
      <c r="AC683" s="194"/>
      <c r="AD683" s="194"/>
      <c r="AE683" s="194"/>
      <c r="AF683" s="194"/>
      <c r="AG683" s="5" t="b">
        <f t="shared" si="108"/>
        <v>0</v>
      </c>
      <c r="AH683" s="5">
        <v>25</v>
      </c>
      <c r="AI683" s="5">
        <f>IF(AG842&lt;=30,1,IF(AG842&lt;=60,2,IF(AG842&lt;=100,3,"bd")))</f>
        <v>1</v>
      </c>
      <c r="AJ683" s="5" t="b">
        <f>AND(A683&gt;=zakresy_produkcyjne!B$2,A683&lt;=zakresy_produkcyjne!B$3)</f>
        <v>1</v>
      </c>
      <c r="AK683" s="5" t="b">
        <f>AND(B683&gt;=zakresy_produkcyjne!C$2,B683&lt;=zakresy_produkcyjne!C$3)</f>
        <v>0</v>
      </c>
      <c r="AL683" s="5" t="b">
        <f>AND(D683&gt;=zakresy_produkcyjne!D$2,D683&lt;=zakresy_produkcyjne!D$3)</f>
        <v>0</v>
      </c>
      <c r="AM683" s="5" t="b">
        <f>AND(E683&gt;=zakresy_produkcyjne!E$2,E683&lt;=zakresy_produkcyjne!E$3)</f>
        <v>1</v>
      </c>
      <c r="AN683" s="5" t="b">
        <f>AND(F683&gt;=zakresy_produkcyjne!F$2,F683&lt;=zakresy_produkcyjne!F$3)</f>
        <v>1</v>
      </c>
      <c r="AO683" s="5" t="b">
        <f>AND(G683&gt;=zakresy_produkcyjne!G$2,G683&lt;=zakresy_produkcyjne!G$3)</f>
        <v>1</v>
      </c>
      <c r="AP683" s="5" t="b">
        <f>AND(H683&gt;=zakresy_produkcyjne!H$2,H683&lt;=zakresy_produkcyjne!H$3)</f>
        <v>1</v>
      </c>
      <c r="AQ683" s="5" t="b">
        <f>AND(P683&gt;=zakresy_produkcyjne!I$2,P683&lt;=zakresy_produkcyjne!I$3)</f>
        <v>0</v>
      </c>
      <c r="AR683" s="5" t="b">
        <f>AND(Q683&gt;=zakresy_produkcyjne!J$2,Q683&lt;=zakresy_produkcyjne!J$3)</f>
        <v>1</v>
      </c>
      <c r="AS683" s="5" t="b">
        <f>AND(R683&gt;=zakresy_produkcyjne!K$2,R683&lt;=zakresy_produkcyjne!K$3)</f>
        <v>1</v>
      </c>
      <c r="AT683" s="5" t="b">
        <f>AND(S683&gt;=zakresy_produkcyjne!L$2,S683&lt;=zakresy_produkcyjne!L$3)</f>
        <v>1</v>
      </c>
      <c r="AU683" s="5" t="b">
        <f t="shared" si="109"/>
        <v>0</v>
      </c>
      <c r="AV683" s="5" t="b">
        <f t="shared" si="110"/>
        <v>0</v>
      </c>
      <c r="AW683" s="5" t="b">
        <f>AND(AU683:AV683)</f>
        <v>0</v>
      </c>
      <c r="AX683" s="5">
        <f>AJ683*zakresy_produkcyjne!B$4+AK683*zakresy_produkcyjne!C$4+AL683*zakresy_produkcyjne!D$4+AM683*zakresy_produkcyjne!E$4+AN683*zakresy_produkcyjne!F$4+AO683*zakresy_produkcyjne!G$4+AP683*zakresy_produkcyjne!H$4+AQ683*zakresy_produkcyjne!I$4+AR683*zakresy_produkcyjne!J$4+AS683*zakresy_produkcyjne!K$4+AT683*zakresy_produkcyjne!L$4</f>
        <v>49</v>
      </c>
    </row>
    <row r="684" spans="1:50" ht="13.9" customHeight="1" x14ac:dyDescent="0.2">
      <c r="A684" s="194">
        <v>3.51</v>
      </c>
      <c r="B684" s="194">
        <v>2.88</v>
      </c>
      <c r="C684" s="194">
        <f t="shared" si="111"/>
        <v>4.47</v>
      </c>
      <c r="D684" s="194">
        <v>0.54</v>
      </c>
      <c r="E684" s="194">
        <v>5.2999999999999999E-2</v>
      </c>
      <c r="F684" s="194">
        <v>0</v>
      </c>
      <c r="G684" s="194">
        <v>0</v>
      </c>
      <c r="H684" s="194">
        <v>0</v>
      </c>
      <c r="I684" s="194">
        <v>1.2E-2</v>
      </c>
      <c r="J684" s="194">
        <v>0</v>
      </c>
      <c r="K684" s="194">
        <v>0</v>
      </c>
      <c r="L684" s="194">
        <v>0</v>
      </c>
      <c r="M684" s="194">
        <v>0</v>
      </c>
      <c r="N684" s="194">
        <v>0</v>
      </c>
      <c r="O684" s="194">
        <v>0</v>
      </c>
      <c r="P684" s="194">
        <v>850</v>
      </c>
      <c r="Q684" s="194">
        <v>75</v>
      </c>
      <c r="R684" s="194">
        <v>400</v>
      </c>
      <c r="S684" s="194">
        <v>60</v>
      </c>
      <c r="T684" s="194"/>
      <c r="U684" s="194"/>
      <c r="V684" s="194"/>
      <c r="W684" s="194">
        <v>262.5</v>
      </c>
      <c r="X684" s="194"/>
      <c r="Y684" s="194">
        <v>82.5</v>
      </c>
      <c r="Z684" s="195">
        <v>69</v>
      </c>
      <c r="AA684" s="194"/>
      <c r="AB684" s="194"/>
      <c r="AC684" s="194"/>
      <c r="AD684" s="194"/>
      <c r="AE684" s="194"/>
      <c r="AF684" s="194"/>
      <c r="AG684" s="5" t="b">
        <f t="shared" si="108"/>
        <v>0</v>
      </c>
      <c r="AH684" s="5">
        <v>25</v>
      </c>
      <c r="AI684" s="5">
        <f>IF(AG843&lt;=30,1,IF(AG843&lt;=60,2,IF(AG843&lt;=100,3,"bd")))</f>
        <v>1</v>
      </c>
      <c r="AJ684" s="5" t="b">
        <f>AND(A684&gt;=zakresy_produkcyjne!B$2,A684&lt;=zakresy_produkcyjne!B$3)</f>
        <v>1</v>
      </c>
      <c r="AK684" s="5" t="b">
        <f>AND(B684&gt;=zakresy_produkcyjne!C$2,B684&lt;=zakresy_produkcyjne!C$3)</f>
        <v>0</v>
      </c>
      <c r="AL684" s="5" t="b">
        <f>AND(D684&gt;=zakresy_produkcyjne!D$2,D684&lt;=zakresy_produkcyjne!D$3)</f>
        <v>0</v>
      </c>
      <c r="AM684" s="5" t="b">
        <f>AND(E684&gt;=zakresy_produkcyjne!E$2,E684&lt;=zakresy_produkcyjne!E$3)</f>
        <v>1</v>
      </c>
      <c r="AN684" s="5" t="b">
        <f>AND(F684&gt;=zakresy_produkcyjne!F$2,F684&lt;=zakresy_produkcyjne!F$3)</f>
        <v>1</v>
      </c>
      <c r="AO684" s="5" t="b">
        <f>AND(G684&gt;=zakresy_produkcyjne!G$2,G684&lt;=zakresy_produkcyjne!G$3)</f>
        <v>1</v>
      </c>
      <c r="AP684" s="5" t="b">
        <f>AND(H684&gt;=zakresy_produkcyjne!H$2,H684&lt;=zakresy_produkcyjne!H$3)</f>
        <v>1</v>
      </c>
      <c r="AQ684" s="5" t="b">
        <f>AND(P684&gt;=zakresy_produkcyjne!I$2,P684&lt;=zakresy_produkcyjne!I$3)</f>
        <v>0</v>
      </c>
      <c r="AR684" s="5" t="b">
        <f>AND(Q684&gt;=zakresy_produkcyjne!J$2,Q684&lt;=zakresy_produkcyjne!J$3)</f>
        <v>1</v>
      </c>
      <c r="AS684" s="5" t="b">
        <f>AND(R684&gt;=zakresy_produkcyjne!K$2,R684&lt;=zakresy_produkcyjne!K$3)</f>
        <v>1</v>
      </c>
      <c r="AT684" s="5" t="b">
        <f>AND(S684&gt;=zakresy_produkcyjne!L$2,S684&lt;=zakresy_produkcyjne!L$3)</f>
        <v>1</v>
      </c>
      <c r="AU684" s="5" t="b">
        <f t="shared" si="109"/>
        <v>0</v>
      </c>
      <c r="AV684" s="5" t="b">
        <f t="shared" si="110"/>
        <v>0</v>
      </c>
      <c r="AW684" s="5" t="b">
        <f>AND(AU684:AV684)</f>
        <v>0</v>
      </c>
      <c r="AX684" s="5">
        <f>AJ684*zakresy_produkcyjne!B$4+AK684*zakresy_produkcyjne!C$4+AL684*zakresy_produkcyjne!D$4+AM684*zakresy_produkcyjne!E$4+AN684*zakresy_produkcyjne!F$4+AO684*zakresy_produkcyjne!G$4+AP684*zakresy_produkcyjne!H$4+AQ684*zakresy_produkcyjne!I$4+AR684*zakresy_produkcyjne!J$4+AS684*zakresy_produkcyjne!K$4+AT684*zakresy_produkcyjne!L$4</f>
        <v>49</v>
      </c>
    </row>
    <row r="685" spans="1:50" ht="13.9" customHeight="1" x14ac:dyDescent="0.2">
      <c r="A685" s="194">
        <v>3.97</v>
      </c>
      <c r="B685" s="194">
        <v>1.57</v>
      </c>
      <c r="C685" s="194">
        <f t="shared" si="111"/>
        <v>4.4943333333333335</v>
      </c>
      <c r="D685" s="194">
        <v>0.49</v>
      </c>
      <c r="E685" s="194">
        <v>5.8999999999999997E-2</v>
      </c>
      <c r="F685" s="194">
        <v>0</v>
      </c>
      <c r="G685" s="194">
        <v>0</v>
      </c>
      <c r="H685" s="194">
        <v>0</v>
      </c>
      <c r="I685" s="194">
        <v>0.01</v>
      </c>
      <c r="J685" s="194">
        <v>3.0000000000000001E-3</v>
      </c>
      <c r="K685" s="194">
        <v>0</v>
      </c>
      <c r="L685" s="194">
        <v>0</v>
      </c>
      <c r="M685" s="194">
        <v>0</v>
      </c>
      <c r="N685" s="194">
        <v>0</v>
      </c>
      <c r="O685" s="194">
        <v>0</v>
      </c>
      <c r="P685" s="194">
        <v>850</v>
      </c>
      <c r="Q685" s="194">
        <v>30</v>
      </c>
      <c r="R685" s="194">
        <v>315</v>
      </c>
      <c r="S685" s="194">
        <v>60</v>
      </c>
      <c r="T685" s="194"/>
      <c r="U685" s="194"/>
      <c r="V685" s="194"/>
      <c r="W685" s="194"/>
      <c r="X685" s="194"/>
      <c r="Y685" s="194">
        <v>41</v>
      </c>
      <c r="Z685" s="195">
        <v>69</v>
      </c>
      <c r="AA685" s="194"/>
      <c r="AB685" s="194"/>
      <c r="AC685" s="194"/>
      <c r="AD685" s="194"/>
      <c r="AE685" s="194"/>
      <c r="AF685" s="194"/>
      <c r="AG685" s="5" t="b">
        <f t="shared" si="108"/>
        <v>0</v>
      </c>
      <c r="AH685" s="5">
        <v>25</v>
      </c>
      <c r="AI685" s="5">
        <f>IF(AG844&lt;=30,1,IF(AG844&lt;=60,2,IF(AG844&lt;=100,3,"bd")))</f>
        <v>1</v>
      </c>
      <c r="AJ685" s="5" t="b">
        <f>AND(A685&gt;=zakresy_produkcyjne!B$2,A685&lt;=zakresy_produkcyjne!B$3)</f>
        <v>0</v>
      </c>
      <c r="AK685" s="5" t="b">
        <f>AND(B685&gt;=zakresy_produkcyjne!C$2,B685&lt;=zakresy_produkcyjne!C$3)</f>
        <v>0</v>
      </c>
      <c r="AL685" s="5" t="b">
        <f>AND(D685&gt;=zakresy_produkcyjne!D$2,D685&lt;=zakresy_produkcyjne!D$3)</f>
        <v>0</v>
      </c>
      <c r="AM685" s="5" t="b">
        <f>AND(E685&gt;=zakresy_produkcyjne!E$2,E685&lt;=zakresy_produkcyjne!E$3)</f>
        <v>1</v>
      </c>
      <c r="AN685" s="5" t="b">
        <f>AND(F685&gt;=zakresy_produkcyjne!F$2,F685&lt;=zakresy_produkcyjne!F$3)</f>
        <v>1</v>
      </c>
      <c r="AO685" s="5" t="b">
        <f>AND(G685&gt;=zakresy_produkcyjne!G$2,G685&lt;=zakresy_produkcyjne!G$3)</f>
        <v>1</v>
      </c>
      <c r="AP685" s="5" t="b">
        <f>AND(H685&gt;=zakresy_produkcyjne!H$2,H685&lt;=zakresy_produkcyjne!H$3)</f>
        <v>1</v>
      </c>
      <c r="AQ685" s="5" t="b">
        <f>AND(P685&gt;=zakresy_produkcyjne!I$2,P685&lt;=zakresy_produkcyjne!I$3)</f>
        <v>0</v>
      </c>
      <c r="AR685" s="5" t="b">
        <f>AND(Q685&gt;=zakresy_produkcyjne!J$2,Q685&lt;=zakresy_produkcyjne!J$3)</f>
        <v>0</v>
      </c>
      <c r="AS685" s="5" t="b">
        <f>AND(R685&gt;=zakresy_produkcyjne!K$2,R685&lt;=zakresy_produkcyjne!K$3)</f>
        <v>1</v>
      </c>
      <c r="AT685" s="5" t="b">
        <f>AND(S685&gt;=zakresy_produkcyjne!L$2,S685&lt;=zakresy_produkcyjne!L$3)</f>
        <v>1</v>
      </c>
      <c r="AU685" s="5" t="b">
        <f t="shared" si="109"/>
        <v>0</v>
      </c>
      <c r="AV685" s="5" t="b">
        <f t="shared" si="110"/>
        <v>0</v>
      </c>
      <c r="AW685" s="5" t="b">
        <f>AND(AU685:AV685)</f>
        <v>0</v>
      </c>
      <c r="AX685" s="5">
        <f>AJ685*zakresy_produkcyjne!B$4+AK685*zakresy_produkcyjne!C$4+AL685*zakresy_produkcyjne!D$4+AM685*zakresy_produkcyjne!E$4+AN685*zakresy_produkcyjne!F$4+AO685*zakresy_produkcyjne!G$4+AP685*zakresy_produkcyjne!H$4+AQ685*zakresy_produkcyjne!I$4+AR685*zakresy_produkcyjne!J$4+AS685*zakresy_produkcyjne!K$4+AT685*zakresy_produkcyjne!L$4</f>
        <v>40</v>
      </c>
    </row>
    <row r="686" spans="1:50" ht="13.9" customHeight="1" x14ac:dyDescent="0.2">
      <c r="A686" s="194">
        <v>3.97</v>
      </c>
      <c r="B686" s="194">
        <v>1.57</v>
      </c>
      <c r="C686" s="194">
        <f t="shared" si="111"/>
        <v>4.4943333333333335</v>
      </c>
      <c r="D686" s="194">
        <v>0.49</v>
      </c>
      <c r="E686" s="194">
        <v>5.8999999999999997E-2</v>
      </c>
      <c r="F686" s="194">
        <v>0</v>
      </c>
      <c r="G686" s="194">
        <v>0</v>
      </c>
      <c r="H686" s="194">
        <v>0</v>
      </c>
      <c r="I686" s="194">
        <v>0.01</v>
      </c>
      <c r="J686" s="194">
        <v>3.0000000000000001E-3</v>
      </c>
      <c r="K686" s="194">
        <v>0</v>
      </c>
      <c r="L686" s="194">
        <v>0</v>
      </c>
      <c r="M686" s="194">
        <v>0</v>
      </c>
      <c r="N686" s="194">
        <v>0</v>
      </c>
      <c r="O686" s="194">
        <v>0</v>
      </c>
      <c r="P686" s="194">
        <v>850</v>
      </c>
      <c r="Q686" s="194">
        <v>30</v>
      </c>
      <c r="R686" s="194">
        <v>340</v>
      </c>
      <c r="S686" s="194">
        <v>60</v>
      </c>
      <c r="T686" s="194"/>
      <c r="U686" s="194"/>
      <c r="V686" s="194"/>
      <c r="W686" s="194"/>
      <c r="X686" s="194"/>
      <c r="Y686" s="194">
        <v>40</v>
      </c>
      <c r="Z686" s="195">
        <v>69</v>
      </c>
      <c r="AA686" s="194"/>
      <c r="AB686" s="194"/>
      <c r="AC686" s="194"/>
      <c r="AD686" s="194"/>
      <c r="AE686" s="194"/>
      <c r="AF686" s="194"/>
      <c r="AG686" s="5" t="b">
        <f t="shared" si="108"/>
        <v>0</v>
      </c>
      <c r="AH686" s="5">
        <v>25</v>
      </c>
      <c r="AI686" s="5">
        <f>IF(AG845&lt;=30,1,IF(AG845&lt;=60,2,IF(AG845&lt;=100,3,"bd")))</f>
        <v>1</v>
      </c>
      <c r="AJ686" s="5" t="b">
        <f>AND(A686&gt;=zakresy_produkcyjne!B$2,A686&lt;=zakresy_produkcyjne!B$3)</f>
        <v>0</v>
      </c>
      <c r="AK686" s="5" t="b">
        <f>AND(B686&gt;=zakresy_produkcyjne!C$2,B686&lt;=zakresy_produkcyjne!C$3)</f>
        <v>0</v>
      </c>
      <c r="AL686" s="5" t="b">
        <f>AND(D686&gt;=zakresy_produkcyjne!D$2,D686&lt;=zakresy_produkcyjne!D$3)</f>
        <v>0</v>
      </c>
      <c r="AM686" s="5" t="b">
        <f>AND(E686&gt;=zakresy_produkcyjne!E$2,E686&lt;=zakresy_produkcyjne!E$3)</f>
        <v>1</v>
      </c>
      <c r="AN686" s="5" t="b">
        <f>AND(F686&gt;=zakresy_produkcyjne!F$2,F686&lt;=zakresy_produkcyjne!F$3)</f>
        <v>1</v>
      </c>
      <c r="AO686" s="5" t="b">
        <f>AND(G686&gt;=zakresy_produkcyjne!G$2,G686&lt;=zakresy_produkcyjne!G$3)</f>
        <v>1</v>
      </c>
      <c r="AP686" s="5" t="b">
        <f>AND(H686&gt;=zakresy_produkcyjne!H$2,H686&lt;=zakresy_produkcyjne!H$3)</f>
        <v>1</v>
      </c>
      <c r="AQ686" s="5" t="b">
        <f>AND(P686&gt;=zakresy_produkcyjne!I$2,P686&lt;=zakresy_produkcyjne!I$3)</f>
        <v>0</v>
      </c>
      <c r="AR686" s="5" t="b">
        <f>AND(Q686&gt;=zakresy_produkcyjne!J$2,Q686&lt;=zakresy_produkcyjne!J$3)</f>
        <v>0</v>
      </c>
      <c r="AS686" s="5" t="b">
        <f>AND(R686&gt;=zakresy_produkcyjne!K$2,R686&lt;=zakresy_produkcyjne!K$3)</f>
        <v>1</v>
      </c>
      <c r="AT686" s="5" t="b">
        <f>AND(S686&gt;=zakresy_produkcyjne!L$2,S686&lt;=zakresy_produkcyjne!L$3)</f>
        <v>1</v>
      </c>
      <c r="AU686" s="5" t="b">
        <f t="shared" si="109"/>
        <v>0</v>
      </c>
      <c r="AV686" s="5" t="b">
        <f t="shared" si="110"/>
        <v>0</v>
      </c>
      <c r="AW686" s="5" t="b">
        <f>AND(AU686:AV686)</f>
        <v>0</v>
      </c>
      <c r="AX686" s="5">
        <f>AJ686*zakresy_produkcyjne!B$4+AK686*zakresy_produkcyjne!C$4+AL686*zakresy_produkcyjne!D$4+AM686*zakresy_produkcyjne!E$4+AN686*zakresy_produkcyjne!F$4+AO686*zakresy_produkcyjne!G$4+AP686*zakresy_produkcyjne!H$4+AQ686*zakresy_produkcyjne!I$4+AR686*zakresy_produkcyjne!J$4+AS686*zakresy_produkcyjne!K$4+AT686*zakresy_produkcyjne!L$4</f>
        <v>40</v>
      </c>
    </row>
    <row r="687" spans="1:50" ht="13.9" customHeight="1" x14ac:dyDescent="0.2">
      <c r="A687" s="194">
        <v>3.97</v>
      </c>
      <c r="B687" s="194">
        <v>1.57</v>
      </c>
      <c r="C687" s="194">
        <f t="shared" si="111"/>
        <v>4.4943333333333335</v>
      </c>
      <c r="D687" s="194">
        <v>0.49</v>
      </c>
      <c r="E687" s="194">
        <v>5.8999999999999997E-2</v>
      </c>
      <c r="F687" s="194">
        <v>0</v>
      </c>
      <c r="G687" s="194">
        <v>0</v>
      </c>
      <c r="H687" s="194">
        <v>0</v>
      </c>
      <c r="I687" s="194">
        <v>0.01</v>
      </c>
      <c r="J687" s="194">
        <v>3.0000000000000001E-3</v>
      </c>
      <c r="K687" s="194">
        <v>0</v>
      </c>
      <c r="L687" s="194">
        <v>0</v>
      </c>
      <c r="M687" s="194">
        <v>0</v>
      </c>
      <c r="N687" s="194">
        <v>0</v>
      </c>
      <c r="O687" s="194">
        <v>0</v>
      </c>
      <c r="P687" s="194">
        <v>850</v>
      </c>
      <c r="Q687" s="194">
        <v>30</v>
      </c>
      <c r="R687" s="194">
        <v>370</v>
      </c>
      <c r="S687" s="194">
        <v>60</v>
      </c>
      <c r="T687" s="194"/>
      <c r="U687" s="194"/>
      <c r="V687" s="194"/>
      <c r="W687" s="194"/>
      <c r="X687" s="194"/>
      <c r="Y687" s="194">
        <v>51</v>
      </c>
      <c r="Z687" s="195">
        <v>69</v>
      </c>
      <c r="AA687" s="194"/>
      <c r="AB687" s="194"/>
      <c r="AC687" s="194"/>
      <c r="AD687" s="194"/>
      <c r="AE687" s="194"/>
      <c r="AF687" s="194"/>
      <c r="AG687" s="5" t="b">
        <f t="shared" si="108"/>
        <v>0</v>
      </c>
      <c r="AH687" s="5">
        <v>25</v>
      </c>
      <c r="AI687" s="5">
        <f>IF(AG846&lt;=30,1,IF(AG846&lt;=60,2,IF(AG846&lt;=100,3,"bd")))</f>
        <v>1</v>
      </c>
      <c r="AJ687" s="5" t="b">
        <f>AND(A687&gt;=zakresy_produkcyjne!B$2,A687&lt;=zakresy_produkcyjne!B$3)</f>
        <v>0</v>
      </c>
      <c r="AK687" s="5" t="b">
        <f>AND(B687&gt;=zakresy_produkcyjne!C$2,B687&lt;=zakresy_produkcyjne!C$3)</f>
        <v>0</v>
      </c>
      <c r="AL687" s="5" t="b">
        <f>AND(D687&gt;=zakresy_produkcyjne!D$2,D687&lt;=zakresy_produkcyjne!D$3)</f>
        <v>0</v>
      </c>
      <c r="AM687" s="5" t="b">
        <f>AND(E687&gt;=zakresy_produkcyjne!E$2,E687&lt;=zakresy_produkcyjne!E$3)</f>
        <v>1</v>
      </c>
      <c r="AN687" s="5" t="b">
        <f>AND(F687&gt;=zakresy_produkcyjne!F$2,F687&lt;=zakresy_produkcyjne!F$3)</f>
        <v>1</v>
      </c>
      <c r="AO687" s="5" t="b">
        <f>AND(G687&gt;=zakresy_produkcyjne!G$2,G687&lt;=zakresy_produkcyjne!G$3)</f>
        <v>1</v>
      </c>
      <c r="AP687" s="5" t="b">
        <f>AND(H687&gt;=zakresy_produkcyjne!H$2,H687&lt;=zakresy_produkcyjne!H$3)</f>
        <v>1</v>
      </c>
      <c r="AQ687" s="5" t="b">
        <f>AND(P687&gt;=zakresy_produkcyjne!I$2,P687&lt;=zakresy_produkcyjne!I$3)</f>
        <v>0</v>
      </c>
      <c r="AR687" s="5" t="b">
        <f>AND(Q687&gt;=zakresy_produkcyjne!J$2,Q687&lt;=zakresy_produkcyjne!J$3)</f>
        <v>0</v>
      </c>
      <c r="AS687" s="5" t="b">
        <f>AND(R687&gt;=zakresy_produkcyjne!K$2,R687&lt;=zakresy_produkcyjne!K$3)</f>
        <v>1</v>
      </c>
      <c r="AT687" s="5" t="b">
        <f>AND(S687&gt;=zakresy_produkcyjne!L$2,S687&lt;=zakresy_produkcyjne!L$3)</f>
        <v>1</v>
      </c>
      <c r="AU687" s="5" t="b">
        <f t="shared" si="109"/>
        <v>0</v>
      </c>
      <c r="AV687" s="5" t="b">
        <f t="shared" si="110"/>
        <v>0</v>
      </c>
      <c r="AW687" s="5" t="b">
        <f>AND(AU687:AV687)</f>
        <v>0</v>
      </c>
      <c r="AX687" s="5">
        <f>AJ687*zakresy_produkcyjne!B$4+AK687*zakresy_produkcyjne!C$4+AL687*zakresy_produkcyjne!D$4+AM687*zakresy_produkcyjne!E$4+AN687*zakresy_produkcyjne!F$4+AO687*zakresy_produkcyjne!G$4+AP687*zakresy_produkcyjne!H$4+AQ687*zakresy_produkcyjne!I$4+AR687*zakresy_produkcyjne!J$4+AS687*zakresy_produkcyjne!K$4+AT687*zakresy_produkcyjne!L$4</f>
        <v>40</v>
      </c>
    </row>
    <row r="688" spans="1:50" ht="13.9" customHeight="1" x14ac:dyDescent="0.2">
      <c r="A688" s="194">
        <v>3.97</v>
      </c>
      <c r="B688" s="194">
        <v>1.57</v>
      </c>
      <c r="C688" s="194">
        <f t="shared" si="111"/>
        <v>4.4943333333333335</v>
      </c>
      <c r="D688" s="194">
        <v>0.49</v>
      </c>
      <c r="E688" s="194">
        <v>5.8999999999999997E-2</v>
      </c>
      <c r="F688" s="194">
        <v>0</v>
      </c>
      <c r="G688" s="194">
        <v>0</v>
      </c>
      <c r="H688" s="194">
        <v>0</v>
      </c>
      <c r="I688" s="194">
        <v>0.01</v>
      </c>
      <c r="J688" s="194">
        <v>3.0000000000000001E-3</v>
      </c>
      <c r="K688" s="194">
        <v>0</v>
      </c>
      <c r="L688" s="194">
        <v>0</v>
      </c>
      <c r="M688" s="194">
        <v>0</v>
      </c>
      <c r="N688" s="194">
        <v>0</v>
      </c>
      <c r="O688" s="194">
        <v>0</v>
      </c>
      <c r="P688" s="194">
        <v>850</v>
      </c>
      <c r="Q688" s="194">
        <v>30</v>
      </c>
      <c r="R688" s="194">
        <v>400</v>
      </c>
      <c r="S688" s="194">
        <v>60</v>
      </c>
      <c r="T688" s="194"/>
      <c r="U688" s="194"/>
      <c r="V688" s="194"/>
      <c r="W688" s="194"/>
      <c r="X688" s="194"/>
      <c r="Y688" s="194">
        <v>30</v>
      </c>
      <c r="Z688" s="195">
        <v>69</v>
      </c>
      <c r="AA688" s="194"/>
      <c r="AB688" s="194"/>
      <c r="AC688" s="194"/>
      <c r="AD688" s="194"/>
      <c r="AE688" s="194"/>
      <c r="AF688" s="194"/>
      <c r="AG688" s="5" t="b">
        <f t="shared" si="108"/>
        <v>0</v>
      </c>
      <c r="AH688" s="5">
        <v>25</v>
      </c>
      <c r="AI688" s="5">
        <f>IF(AG847&lt;=30,1,IF(AG847&lt;=60,2,IF(AG847&lt;=100,3,"bd")))</f>
        <v>1</v>
      </c>
      <c r="AJ688" s="5" t="b">
        <f>AND(A688&gt;=zakresy_produkcyjne!B$2,A688&lt;=zakresy_produkcyjne!B$3)</f>
        <v>0</v>
      </c>
      <c r="AK688" s="5" t="b">
        <f>AND(B688&gt;=zakresy_produkcyjne!C$2,B688&lt;=zakresy_produkcyjne!C$3)</f>
        <v>0</v>
      </c>
      <c r="AL688" s="5" t="b">
        <f>AND(D688&gt;=zakresy_produkcyjne!D$2,D688&lt;=zakresy_produkcyjne!D$3)</f>
        <v>0</v>
      </c>
      <c r="AM688" s="5" t="b">
        <f>AND(E688&gt;=zakresy_produkcyjne!E$2,E688&lt;=zakresy_produkcyjne!E$3)</f>
        <v>1</v>
      </c>
      <c r="AN688" s="5" t="b">
        <f>AND(F688&gt;=zakresy_produkcyjne!F$2,F688&lt;=zakresy_produkcyjne!F$3)</f>
        <v>1</v>
      </c>
      <c r="AO688" s="5" t="b">
        <f>AND(G688&gt;=zakresy_produkcyjne!G$2,G688&lt;=zakresy_produkcyjne!G$3)</f>
        <v>1</v>
      </c>
      <c r="AP688" s="5" t="b">
        <f>AND(H688&gt;=zakresy_produkcyjne!H$2,H688&lt;=zakresy_produkcyjne!H$3)</f>
        <v>1</v>
      </c>
      <c r="AQ688" s="5" t="b">
        <f>AND(P688&gt;=zakresy_produkcyjne!I$2,P688&lt;=zakresy_produkcyjne!I$3)</f>
        <v>0</v>
      </c>
      <c r="AR688" s="5" t="b">
        <f>AND(Q688&gt;=zakresy_produkcyjne!J$2,Q688&lt;=zakresy_produkcyjne!J$3)</f>
        <v>0</v>
      </c>
      <c r="AS688" s="5" t="b">
        <f>AND(R688&gt;=zakresy_produkcyjne!K$2,R688&lt;=zakresy_produkcyjne!K$3)</f>
        <v>1</v>
      </c>
      <c r="AT688" s="5" t="b">
        <f>AND(S688&gt;=zakresy_produkcyjne!L$2,S688&lt;=zakresy_produkcyjne!L$3)</f>
        <v>1</v>
      </c>
      <c r="AU688" s="5" t="b">
        <f t="shared" si="109"/>
        <v>0</v>
      </c>
      <c r="AV688" s="5" t="b">
        <f t="shared" si="110"/>
        <v>0</v>
      </c>
      <c r="AW688" s="5" t="b">
        <f>AND(AU688:AV688)</f>
        <v>0</v>
      </c>
      <c r="AX688" s="5">
        <f>AJ688*zakresy_produkcyjne!B$4+AK688*zakresy_produkcyjne!C$4+AL688*zakresy_produkcyjne!D$4+AM688*zakresy_produkcyjne!E$4+AN688*zakresy_produkcyjne!F$4+AO688*zakresy_produkcyjne!G$4+AP688*zakresy_produkcyjne!H$4+AQ688*zakresy_produkcyjne!I$4+AR688*zakresy_produkcyjne!J$4+AS688*zakresy_produkcyjne!K$4+AT688*zakresy_produkcyjne!L$4</f>
        <v>40</v>
      </c>
    </row>
    <row r="689" spans="1:50" ht="13.9" customHeight="1" x14ac:dyDescent="0.2">
      <c r="A689" s="194">
        <v>3.97</v>
      </c>
      <c r="B689" s="194">
        <v>1.57</v>
      </c>
      <c r="C689" s="194">
        <f t="shared" si="111"/>
        <v>4.4943333333333335</v>
      </c>
      <c r="D689" s="194">
        <v>0.49</v>
      </c>
      <c r="E689" s="194">
        <v>5.8999999999999997E-2</v>
      </c>
      <c r="F689" s="194">
        <v>0</v>
      </c>
      <c r="G689" s="194">
        <v>0</v>
      </c>
      <c r="H689" s="194">
        <v>0</v>
      </c>
      <c r="I689" s="194">
        <v>0.01</v>
      </c>
      <c r="J689" s="194">
        <v>3.0000000000000001E-3</v>
      </c>
      <c r="K689" s="194">
        <v>0</v>
      </c>
      <c r="L689" s="194">
        <v>0</v>
      </c>
      <c r="M689" s="194">
        <v>0</v>
      </c>
      <c r="N689" s="194">
        <v>0</v>
      </c>
      <c r="O689" s="194">
        <v>0</v>
      </c>
      <c r="P689" s="194">
        <v>950</v>
      </c>
      <c r="Q689" s="194">
        <v>15</v>
      </c>
      <c r="R689" s="194">
        <v>340</v>
      </c>
      <c r="S689" s="194">
        <v>60</v>
      </c>
      <c r="T689" s="194"/>
      <c r="U689" s="194"/>
      <c r="V689" s="194"/>
      <c r="W689" s="194"/>
      <c r="X689" s="194"/>
      <c r="Y689" s="194">
        <v>28</v>
      </c>
      <c r="Z689" s="195">
        <v>69</v>
      </c>
      <c r="AA689" s="194"/>
      <c r="AB689" s="194"/>
      <c r="AC689" s="194"/>
      <c r="AD689" s="194"/>
      <c r="AE689" s="194"/>
      <c r="AF689" s="194"/>
      <c r="AG689" s="5" t="b">
        <f t="shared" si="108"/>
        <v>0</v>
      </c>
      <c r="AH689" s="5">
        <v>25</v>
      </c>
      <c r="AI689" s="5">
        <f>IF(AG848&lt;=30,1,IF(AG848&lt;=60,2,IF(AG848&lt;=100,3,"bd")))</f>
        <v>1</v>
      </c>
      <c r="AJ689" s="5" t="b">
        <f>AND(A689&gt;=zakresy_produkcyjne!B$2,A689&lt;=zakresy_produkcyjne!B$3)</f>
        <v>0</v>
      </c>
      <c r="AK689" s="5" t="b">
        <f>AND(B689&gt;=zakresy_produkcyjne!C$2,B689&lt;=zakresy_produkcyjne!C$3)</f>
        <v>0</v>
      </c>
      <c r="AL689" s="5" t="b">
        <f>AND(D689&gt;=zakresy_produkcyjne!D$2,D689&lt;=zakresy_produkcyjne!D$3)</f>
        <v>0</v>
      </c>
      <c r="AM689" s="5" t="b">
        <f>AND(E689&gt;=zakresy_produkcyjne!E$2,E689&lt;=zakresy_produkcyjne!E$3)</f>
        <v>1</v>
      </c>
      <c r="AN689" s="5" t="b">
        <f>AND(F689&gt;=zakresy_produkcyjne!F$2,F689&lt;=zakresy_produkcyjne!F$3)</f>
        <v>1</v>
      </c>
      <c r="AO689" s="5" t="b">
        <f>AND(G689&gt;=zakresy_produkcyjne!G$2,G689&lt;=zakresy_produkcyjne!G$3)</f>
        <v>1</v>
      </c>
      <c r="AP689" s="5" t="b">
        <f>AND(H689&gt;=zakresy_produkcyjne!H$2,H689&lt;=zakresy_produkcyjne!H$3)</f>
        <v>1</v>
      </c>
      <c r="AQ689" s="5" t="b">
        <f>AND(P689&gt;=zakresy_produkcyjne!I$2,P689&lt;=zakresy_produkcyjne!I$3)</f>
        <v>1</v>
      </c>
      <c r="AR689" s="5" t="b">
        <f>AND(Q689&gt;=zakresy_produkcyjne!J$2,Q689&lt;=zakresy_produkcyjne!J$3)</f>
        <v>0</v>
      </c>
      <c r="AS689" s="5" t="b">
        <f>AND(R689&gt;=zakresy_produkcyjne!K$2,R689&lt;=zakresy_produkcyjne!K$3)</f>
        <v>1</v>
      </c>
      <c r="AT689" s="5" t="b">
        <f>AND(S689&gt;=zakresy_produkcyjne!L$2,S689&lt;=zakresy_produkcyjne!L$3)</f>
        <v>1</v>
      </c>
      <c r="AU689" s="5" t="b">
        <f t="shared" si="109"/>
        <v>0</v>
      </c>
      <c r="AV689" s="5" t="b">
        <f t="shared" si="110"/>
        <v>0</v>
      </c>
      <c r="AW689" s="5" t="b">
        <f>AND(AU689:AV689)</f>
        <v>0</v>
      </c>
      <c r="AX689" s="5">
        <f>AJ689*zakresy_produkcyjne!B$4+AK689*zakresy_produkcyjne!C$4+AL689*zakresy_produkcyjne!D$4+AM689*zakresy_produkcyjne!E$4+AN689*zakresy_produkcyjne!F$4+AO689*zakresy_produkcyjne!G$4+AP689*zakresy_produkcyjne!H$4+AQ689*zakresy_produkcyjne!I$4+AR689*zakresy_produkcyjne!J$4+AS689*zakresy_produkcyjne!K$4+AT689*zakresy_produkcyjne!L$4</f>
        <v>49</v>
      </c>
    </row>
    <row r="690" spans="1:50" ht="13.9" customHeight="1" x14ac:dyDescent="0.2">
      <c r="A690" s="194">
        <v>3.97</v>
      </c>
      <c r="B690" s="194">
        <v>1.57</v>
      </c>
      <c r="C690" s="194">
        <f t="shared" si="111"/>
        <v>4.4943333333333335</v>
      </c>
      <c r="D690" s="194">
        <v>0.49</v>
      </c>
      <c r="E690" s="194">
        <v>5.8999999999999997E-2</v>
      </c>
      <c r="F690" s="194">
        <v>0</v>
      </c>
      <c r="G690" s="194">
        <v>0</v>
      </c>
      <c r="H690" s="194">
        <v>0</v>
      </c>
      <c r="I690" s="194">
        <v>0.01</v>
      </c>
      <c r="J690" s="194">
        <v>3.0000000000000001E-3</v>
      </c>
      <c r="K690" s="194">
        <v>0</v>
      </c>
      <c r="L690" s="194">
        <v>0</v>
      </c>
      <c r="M690" s="194">
        <v>0</v>
      </c>
      <c r="N690" s="194">
        <v>0</v>
      </c>
      <c r="O690" s="194">
        <v>0</v>
      </c>
      <c r="P690" s="194">
        <v>950</v>
      </c>
      <c r="Q690" s="194">
        <v>15</v>
      </c>
      <c r="R690" s="194">
        <v>370</v>
      </c>
      <c r="S690" s="194">
        <v>60</v>
      </c>
      <c r="T690" s="194"/>
      <c r="U690" s="194"/>
      <c r="V690" s="194"/>
      <c r="W690" s="194"/>
      <c r="X690" s="194"/>
      <c r="Y690" s="194">
        <v>48.5</v>
      </c>
      <c r="Z690" s="195">
        <v>69</v>
      </c>
      <c r="AA690" s="194"/>
      <c r="AB690" s="194"/>
      <c r="AC690" s="194"/>
      <c r="AD690" s="194"/>
      <c r="AE690" s="194"/>
      <c r="AF690" s="194"/>
      <c r="AG690" s="5" t="b">
        <f t="shared" si="108"/>
        <v>0</v>
      </c>
      <c r="AH690" s="5">
        <v>25</v>
      </c>
      <c r="AI690" s="5">
        <f>IF(AG849&lt;=30,1,IF(AG849&lt;=60,2,IF(AG849&lt;=100,3,"bd")))</f>
        <v>1</v>
      </c>
      <c r="AJ690" s="5" t="b">
        <f>AND(A690&gt;=zakresy_produkcyjne!B$2,A690&lt;=zakresy_produkcyjne!B$3)</f>
        <v>0</v>
      </c>
      <c r="AK690" s="5" t="b">
        <f>AND(B690&gt;=zakresy_produkcyjne!C$2,B690&lt;=zakresy_produkcyjne!C$3)</f>
        <v>0</v>
      </c>
      <c r="AL690" s="5" t="b">
        <f>AND(D690&gt;=zakresy_produkcyjne!D$2,D690&lt;=zakresy_produkcyjne!D$3)</f>
        <v>0</v>
      </c>
      <c r="AM690" s="5" t="b">
        <f>AND(E690&gt;=zakresy_produkcyjne!E$2,E690&lt;=zakresy_produkcyjne!E$3)</f>
        <v>1</v>
      </c>
      <c r="AN690" s="5" t="b">
        <f>AND(F690&gt;=zakresy_produkcyjne!F$2,F690&lt;=zakresy_produkcyjne!F$3)</f>
        <v>1</v>
      </c>
      <c r="AO690" s="5" t="b">
        <f>AND(G690&gt;=zakresy_produkcyjne!G$2,G690&lt;=zakresy_produkcyjne!G$3)</f>
        <v>1</v>
      </c>
      <c r="AP690" s="5" t="b">
        <f>AND(H690&gt;=zakresy_produkcyjne!H$2,H690&lt;=zakresy_produkcyjne!H$3)</f>
        <v>1</v>
      </c>
      <c r="AQ690" s="5" t="b">
        <f>AND(P690&gt;=zakresy_produkcyjne!I$2,P690&lt;=zakresy_produkcyjne!I$3)</f>
        <v>1</v>
      </c>
      <c r="AR690" s="5" t="b">
        <f>AND(Q690&gt;=zakresy_produkcyjne!J$2,Q690&lt;=zakresy_produkcyjne!J$3)</f>
        <v>0</v>
      </c>
      <c r="AS690" s="5" t="b">
        <f>AND(R690&gt;=zakresy_produkcyjne!K$2,R690&lt;=zakresy_produkcyjne!K$3)</f>
        <v>1</v>
      </c>
      <c r="AT690" s="5" t="b">
        <f>AND(S690&gt;=zakresy_produkcyjne!L$2,S690&lt;=zakresy_produkcyjne!L$3)</f>
        <v>1</v>
      </c>
      <c r="AU690" s="5" t="b">
        <f t="shared" si="109"/>
        <v>0</v>
      </c>
      <c r="AV690" s="5" t="b">
        <f t="shared" si="110"/>
        <v>0</v>
      </c>
      <c r="AW690" s="5" t="b">
        <f>AND(AU690:AV690)</f>
        <v>0</v>
      </c>
      <c r="AX690" s="5">
        <f>AJ690*zakresy_produkcyjne!B$4+AK690*zakresy_produkcyjne!C$4+AL690*zakresy_produkcyjne!D$4+AM690*zakresy_produkcyjne!E$4+AN690*zakresy_produkcyjne!F$4+AO690*zakresy_produkcyjne!G$4+AP690*zakresy_produkcyjne!H$4+AQ690*zakresy_produkcyjne!I$4+AR690*zakresy_produkcyjne!J$4+AS690*zakresy_produkcyjne!K$4+AT690*zakresy_produkcyjne!L$4</f>
        <v>49</v>
      </c>
    </row>
    <row r="691" spans="1:50" ht="13.9" customHeight="1" x14ac:dyDescent="0.2">
      <c r="A691" s="194">
        <v>3.97</v>
      </c>
      <c r="B691" s="194">
        <v>1.57</v>
      </c>
      <c r="C691" s="194">
        <f t="shared" si="111"/>
        <v>4.4943333333333335</v>
      </c>
      <c r="D691" s="194">
        <v>0.49</v>
      </c>
      <c r="E691" s="194">
        <v>5.8999999999999997E-2</v>
      </c>
      <c r="F691" s="194">
        <v>0</v>
      </c>
      <c r="G691" s="194">
        <v>0</v>
      </c>
      <c r="H691" s="194">
        <v>0</v>
      </c>
      <c r="I691" s="194">
        <v>0.01</v>
      </c>
      <c r="J691" s="194">
        <v>3.0000000000000001E-3</v>
      </c>
      <c r="K691" s="194">
        <v>0</v>
      </c>
      <c r="L691" s="194">
        <v>0</v>
      </c>
      <c r="M691" s="194">
        <v>0</v>
      </c>
      <c r="N691" s="194">
        <v>0</v>
      </c>
      <c r="O691" s="194">
        <v>0</v>
      </c>
      <c r="P691" s="194">
        <v>950</v>
      </c>
      <c r="Q691" s="194">
        <v>15</v>
      </c>
      <c r="R691" s="194">
        <v>400</v>
      </c>
      <c r="S691" s="194">
        <v>60</v>
      </c>
      <c r="T691" s="194"/>
      <c r="U691" s="194"/>
      <c r="V691" s="194"/>
      <c r="W691" s="194"/>
      <c r="X691" s="194"/>
      <c r="Y691" s="194">
        <v>25.5</v>
      </c>
      <c r="Z691" s="195">
        <v>69</v>
      </c>
      <c r="AA691" s="194"/>
      <c r="AB691" s="194"/>
      <c r="AC691" s="194"/>
      <c r="AD691" s="194"/>
      <c r="AE691" s="194"/>
      <c r="AF691" s="194"/>
      <c r="AG691" s="5" t="b">
        <f t="shared" si="108"/>
        <v>0</v>
      </c>
      <c r="AH691" s="5">
        <v>25</v>
      </c>
      <c r="AI691" s="5">
        <f>IF(AG850&lt;=30,1,IF(AG850&lt;=60,2,IF(AG850&lt;=100,3,"bd")))</f>
        <v>1</v>
      </c>
      <c r="AJ691" s="5" t="b">
        <f>AND(A691&gt;=zakresy_produkcyjne!B$2,A691&lt;=zakresy_produkcyjne!B$3)</f>
        <v>0</v>
      </c>
      <c r="AK691" s="5" t="b">
        <f>AND(B691&gt;=zakresy_produkcyjne!C$2,B691&lt;=zakresy_produkcyjne!C$3)</f>
        <v>0</v>
      </c>
      <c r="AL691" s="5" t="b">
        <f>AND(D691&gt;=zakresy_produkcyjne!D$2,D691&lt;=zakresy_produkcyjne!D$3)</f>
        <v>0</v>
      </c>
      <c r="AM691" s="5" t="b">
        <f>AND(E691&gt;=zakresy_produkcyjne!E$2,E691&lt;=zakresy_produkcyjne!E$3)</f>
        <v>1</v>
      </c>
      <c r="AN691" s="5" t="b">
        <f>AND(F691&gt;=zakresy_produkcyjne!F$2,F691&lt;=zakresy_produkcyjne!F$3)</f>
        <v>1</v>
      </c>
      <c r="AO691" s="5" t="b">
        <f>AND(G691&gt;=zakresy_produkcyjne!G$2,G691&lt;=zakresy_produkcyjne!G$3)</f>
        <v>1</v>
      </c>
      <c r="AP691" s="5" t="b">
        <f>AND(H691&gt;=zakresy_produkcyjne!H$2,H691&lt;=zakresy_produkcyjne!H$3)</f>
        <v>1</v>
      </c>
      <c r="AQ691" s="5" t="b">
        <f>AND(P691&gt;=zakresy_produkcyjne!I$2,P691&lt;=zakresy_produkcyjne!I$3)</f>
        <v>1</v>
      </c>
      <c r="AR691" s="5" t="b">
        <f>AND(Q691&gt;=zakresy_produkcyjne!J$2,Q691&lt;=zakresy_produkcyjne!J$3)</f>
        <v>0</v>
      </c>
      <c r="AS691" s="5" t="b">
        <f>AND(R691&gt;=zakresy_produkcyjne!K$2,R691&lt;=zakresy_produkcyjne!K$3)</f>
        <v>1</v>
      </c>
      <c r="AT691" s="5" t="b">
        <f>AND(S691&gt;=zakresy_produkcyjne!L$2,S691&lt;=zakresy_produkcyjne!L$3)</f>
        <v>1</v>
      </c>
      <c r="AU691" s="5" t="b">
        <f t="shared" si="109"/>
        <v>0</v>
      </c>
      <c r="AV691" s="5" t="b">
        <f t="shared" si="110"/>
        <v>0</v>
      </c>
      <c r="AW691" s="5" t="b">
        <f>AND(AU691:AV691)</f>
        <v>0</v>
      </c>
      <c r="AX691" s="5">
        <f>AJ691*zakresy_produkcyjne!B$4+AK691*zakresy_produkcyjne!C$4+AL691*zakresy_produkcyjne!D$4+AM691*zakresy_produkcyjne!E$4+AN691*zakresy_produkcyjne!F$4+AO691*zakresy_produkcyjne!G$4+AP691*zakresy_produkcyjne!H$4+AQ691*zakresy_produkcyjne!I$4+AR691*zakresy_produkcyjne!J$4+AS691*zakresy_produkcyjne!K$4+AT691*zakresy_produkcyjne!L$4</f>
        <v>49</v>
      </c>
    </row>
    <row r="692" spans="1:50" ht="14.1" customHeight="1" x14ac:dyDescent="0.2"/>
    <row r="693" spans="1:50" ht="14.1" customHeight="1" x14ac:dyDescent="0.2"/>
    <row r="694" spans="1:50" ht="14.1" customHeight="1" x14ac:dyDescent="0.2"/>
    <row r="695" spans="1:50" ht="14.1" customHeight="1" x14ac:dyDescent="0.2"/>
    <row r="696" spans="1:50" ht="14.1" customHeight="1" x14ac:dyDescent="0.2"/>
    <row r="697" spans="1:50" ht="14.1" customHeight="1" x14ac:dyDescent="0.2"/>
    <row r="698" spans="1:50" ht="14.1" customHeight="1" x14ac:dyDescent="0.2"/>
    <row r="699" spans="1:50" ht="14.1" customHeight="1" x14ac:dyDescent="0.2"/>
    <row r="700" spans="1:50" ht="14.1" customHeight="1" x14ac:dyDescent="0.2"/>
    <row r="701" spans="1:50" ht="14.1" customHeight="1" x14ac:dyDescent="0.2"/>
    <row r="702" spans="1:50" ht="14.1" customHeight="1" x14ac:dyDescent="0.2"/>
    <row r="703" spans="1:50" ht="14.1" customHeight="1" x14ac:dyDescent="0.2"/>
    <row r="704" spans="1:50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">
    <mergeCell ref="A1:O1"/>
  </mergeCells>
  <conditionalFormatting sqref="AJ3:AW14">
    <cfRule type="cellIs" dxfId="198" priority="2" operator="equal">
      <formula>1</formula>
    </cfRule>
    <cfRule type="cellIs" dxfId="197" priority="3" operator="equal">
      <formula>0</formula>
    </cfRule>
  </conditionalFormatting>
  <conditionalFormatting sqref="AJ15:AW113">
    <cfRule type="cellIs" dxfId="196" priority="4" operator="equal">
      <formula>1</formula>
    </cfRule>
    <cfRule type="cellIs" dxfId="195" priority="5" operator="equal">
      <formula>0</formula>
    </cfRule>
  </conditionalFormatting>
  <conditionalFormatting sqref="AJ114:AW190">
    <cfRule type="cellIs" dxfId="194" priority="6" operator="equal">
      <formula>1</formula>
    </cfRule>
    <cfRule type="cellIs" dxfId="193" priority="7" operator="equal">
      <formula>0</formula>
    </cfRule>
  </conditionalFormatting>
  <conditionalFormatting sqref="AJ187:AW435">
    <cfRule type="cellIs" dxfId="192" priority="8" operator="equal">
      <formula>1</formula>
    </cfRule>
    <cfRule type="cellIs" dxfId="191" priority="9" operator="equal">
      <formula>0</formula>
    </cfRule>
  </conditionalFormatting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&amp;CStrona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85" zoomScaleNormal="85" workbookViewId="0">
      <selection activeCell="R20" sqref="R20"/>
    </sheetView>
  </sheetViews>
  <sheetFormatPr defaultRowHeight="14.25" x14ac:dyDescent="0.2"/>
  <cols>
    <col min="1" max="1025" width="10.5" style="5" customWidth="1"/>
  </cols>
  <sheetData>
    <row r="1" spans="1:12" ht="13.9" customHeight="1" x14ac:dyDescent="0.2"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12" ht="13.9" customHeight="1" x14ac:dyDescent="0.2">
      <c r="A2" s="5" t="s">
        <v>73</v>
      </c>
      <c r="B2" s="5">
        <v>3.2</v>
      </c>
      <c r="C2" s="5">
        <v>2.2999999999999998</v>
      </c>
      <c r="D2" s="5">
        <v>0</v>
      </c>
      <c r="E2" s="5">
        <v>3.5000000000000003E-2</v>
      </c>
      <c r="F2" s="5">
        <v>0</v>
      </c>
      <c r="G2" s="5">
        <v>0</v>
      </c>
      <c r="H2" s="5">
        <v>0</v>
      </c>
      <c r="I2" s="5">
        <v>860</v>
      </c>
      <c r="J2" s="5">
        <v>60</v>
      </c>
      <c r="K2" s="5">
        <v>260</v>
      </c>
      <c r="L2" s="5">
        <v>30</v>
      </c>
    </row>
    <row r="3" spans="1:12" ht="13.9" customHeight="1" x14ac:dyDescent="0.2">
      <c r="A3" s="5" t="s">
        <v>74</v>
      </c>
      <c r="B3" s="5">
        <v>3.6</v>
      </c>
      <c r="C3" s="5">
        <v>2.7</v>
      </c>
      <c r="D3" s="5">
        <v>0.4</v>
      </c>
      <c r="E3" s="5">
        <v>0.08</v>
      </c>
      <c r="F3" s="5">
        <v>0.8</v>
      </c>
      <c r="G3" s="5">
        <v>2</v>
      </c>
      <c r="H3" s="5">
        <v>0.3</v>
      </c>
      <c r="I3" s="5">
        <v>950</v>
      </c>
      <c r="J3" s="5">
        <v>240</v>
      </c>
      <c r="K3" s="5">
        <v>400</v>
      </c>
      <c r="L3" s="5">
        <v>180</v>
      </c>
    </row>
    <row r="4" spans="1:12" ht="13.9" customHeight="1" x14ac:dyDescent="0.2">
      <c r="A4" s="5" t="s">
        <v>75</v>
      </c>
      <c r="B4" s="5">
        <v>1</v>
      </c>
      <c r="C4" s="5">
        <v>3</v>
      </c>
      <c r="D4" s="5">
        <v>5</v>
      </c>
      <c r="E4" s="5">
        <v>2</v>
      </c>
      <c r="F4" s="5">
        <v>7</v>
      </c>
      <c r="G4" s="5">
        <v>6</v>
      </c>
      <c r="H4" s="5">
        <v>4</v>
      </c>
      <c r="I4" s="5">
        <v>9</v>
      </c>
      <c r="J4" s="5">
        <v>8</v>
      </c>
      <c r="K4" s="5">
        <v>11</v>
      </c>
      <c r="L4" s="5">
        <v>10</v>
      </c>
    </row>
    <row r="5" spans="1:12" ht="13.9" customHeight="1" x14ac:dyDescent="0.2"/>
    <row r="6" spans="1:12" ht="13.9" customHeight="1" x14ac:dyDescent="0.2"/>
    <row r="7" spans="1:12" ht="13.9" customHeight="1" x14ac:dyDescent="0.2"/>
    <row r="8" spans="1:12" ht="13.9" customHeight="1" x14ac:dyDescent="0.2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&amp;C&amp;10 &amp;A</oddHeader>
    <oddFooter>&amp;C&amp;10 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9"/>
  <sheetViews>
    <sheetView topLeftCell="A25" zoomScale="85" zoomScaleNormal="85" workbookViewId="0">
      <selection activeCell="B69" sqref="B69"/>
    </sheetView>
  </sheetViews>
  <sheetFormatPr defaultRowHeight="14.25" x14ac:dyDescent="0.2"/>
  <cols>
    <col min="1" max="1" width="9.5" style="5" customWidth="1"/>
    <col min="2" max="2" width="155.25" style="5" customWidth="1"/>
    <col min="3" max="3" width="42.375" style="5" customWidth="1"/>
    <col min="4" max="4" width="12.25" style="5" customWidth="1"/>
    <col min="5" max="5" width="103.25" style="5" customWidth="1"/>
    <col min="6" max="1025" width="8.625" style="5" customWidth="1"/>
  </cols>
  <sheetData>
    <row r="1" spans="1:5" ht="14.25" customHeight="1" x14ac:dyDescent="0.2">
      <c r="A1" s="196" t="s">
        <v>76</v>
      </c>
      <c r="B1" s="196" t="s">
        <v>77</v>
      </c>
      <c r="C1" s="196" t="s">
        <v>78</v>
      </c>
      <c r="D1" s="196" t="s">
        <v>79</v>
      </c>
      <c r="E1" s="196" t="s">
        <v>54</v>
      </c>
    </row>
    <row r="2" spans="1:5" ht="14.25" customHeight="1" x14ac:dyDescent="0.25">
      <c r="A2" s="197">
        <v>1</v>
      </c>
      <c r="B2" s="198" t="s">
        <v>80</v>
      </c>
      <c r="C2" s="199" t="s">
        <v>81</v>
      </c>
      <c r="D2" s="197" t="b">
        <f>TRUE()</f>
        <v>1</v>
      </c>
      <c r="E2" s="197"/>
    </row>
    <row r="3" spans="1:5" ht="14.25" customHeight="1" x14ac:dyDescent="0.25">
      <c r="A3" s="200">
        <v>2</v>
      </c>
      <c r="B3" s="200"/>
      <c r="C3" s="201" t="s">
        <v>82</v>
      </c>
      <c r="D3" s="202" t="b">
        <f>FALSE()</f>
        <v>0</v>
      </c>
      <c r="E3" s="202"/>
    </row>
    <row r="4" spans="1:5" ht="14.25" customHeight="1" x14ac:dyDescent="0.25">
      <c r="A4" s="203">
        <v>3</v>
      </c>
      <c r="B4" s="204" t="s">
        <v>83</v>
      </c>
      <c r="C4" s="205" t="s">
        <v>84</v>
      </c>
      <c r="D4" s="206">
        <v>1</v>
      </c>
      <c r="E4" s="206"/>
    </row>
    <row r="5" spans="1:5" ht="14.25" customHeight="1" x14ac:dyDescent="0.25">
      <c r="A5" s="207">
        <v>4</v>
      </c>
      <c r="B5" s="207"/>
      <c r="C5" s="208" t="s">
        <v>85</v>
      </c>
      <c r="D5" s="207" t="b">
        <f>TRUE()</f>
        <v>1</v>
      </c>
      <c r="E5" s="207"/>
    </row>
    <row r="6" spans="1:5" ht="14.25" customHeight="1" x14ac:dyDescent="0.25">
      <c r="A6" s="209">
        <v>5</v>
      </c>
      <c r="B6" s="209" t="s">
        <v>86</v>
      </c>
      <c r="C6" s="210" t="s">
        <v>87</v>
      </c>
      <c r="D6" s="211" t="b">
        <f>TRUE()</f>
        <v>1</v>
      </c>
      <c r="E6" s="211"/>
    </row>
    <row r="7" spans="1:5" ht="27" customHeight="1" x14ac:dyDescent="0.25">
      <c r="A7" s="212">
        <v>6</v>
      </c>
      <c r="B7" s="198" t="s">
        <v>88</v>
      </c>
      <c r="C7" s="213" t="s">
        <v>89</v>
      </c>
      <c r="D7" s="214" t="b">
        <f>TRUE()</f>
        <v>1</v>
      </c>
      <c r="E7" s="214" t="s">
        <v>90</v>
      </c>
    </row>
    <row r="8" spans="1:5" ht="14.25" customHeight="1" x14ac:dyDescent="0.25">
      <c r="A8" s="215">
        <v>7</v>
      </c>
      <c r="B8" s="204" t="s">
        <v>91</v>
      </c>
      <c r="C8" s="216" t="s">
        <v>92</v>
      </c>
      <c r="D8" s="217" t="b">
        <f>TRUE()</f>
        <v>1</v>
      </c>
      <c r="E8" s="217"/>
    </row>
    <row r="9" spans="1:5" ht="14.25" customHeight="1" x14ac:dyDescent="0.25">
      <c r="A9" s="218">
        <v>8</v>
      </c>
      <c r="B9" s="204" t="s">
        <v>93</v>
      </c>
      <c r="C9" s="219" t="s">
        <v>94</v>
      </c>
      <c r="D9" s="220" t="b">
        <f>TRUE()</f>
        <v>1</v>
      </c>
      <c r="E9" s="220" t="s">
        <v>95</v>
      </c>
    </row>
    <row r="10" spans="1:5" ht="14.25" customHeight="1" x14ac:dyDescent="0.25">
      <c r="A10" s="221">
        <v>9</v>
      </c>
      <c r="B10" s="204" t="s">
        <v>96</v>
      </c>
      <c r="C10" s="222" t="s">
        <v>97</v>
      </c>
      <c r="D10" s="223" t="b">
        <f>TRUE()</f>
        <v>1</v>
      </c>
      <c r="E10" s="223"/>
    </row>
    <row r="11" spans="1:5" ht="14.25" customHeight="1" x14ac:dyDescent="0.25">
      <c r="A11" s="224">
        <v>10</v>
      </c>
      <c r="B11" s="204" t="s">
        <v>98</v>
      </c>
      <c r="C11" s="225" t="s">
        <v>99</v>
      </c>
      <c r="D11" s="226" t="b">
        <f>TRUE()</f>
        <v>1</v>
      </c>
      <c r="E11" s="226"/>
    </row>
    <row r="12" spans="1:5" ht="14.25" customHeight="1" x14ac:dyDescent="0.25">
      <c r="A12" s="227">
        <v>11</v>
      </c>
      <c r="B12" s="204" t="s">
        <v>100</v>
      </c>
      <c r="C12" s="228" t="s">
        <v>101</v>
      </c>
      <c r="D12" s="227" t="b">
        <f>TRUE()</f>
        <v>1</v>
      </c>
      <c r="E12" s="227"/>
    </row>
    <row r="13" spans="1:5" ht="27" customHeight="1" x14ac:dyDescent="0.25">
      <c r="A13" s="229">
        <v>12</v>
      </c>
      <c r="B13" s="198" t="s">
        <v>102</v>
      </c>
      <c r="C13" s="230" t="s">
        <v>103</v>
      </c>
      <c r="D13" s="229" t="b">
        <f>TRUE()</f>
        <v>1</v>
      </c>
      <c r="E13" s="229"/>
    </row>
    <row r="14" spans="1:5" ht="14.25" customHeight="1" x14ac:dyDescent="0.25">
      <c r="A14" s="231">
        <v>13</v>
      </c>
      <c r="B14" s="204" t="s">
        <v>104</v>
      </c>
      <c r="C14" s="232" t="s">
        <v>105</v>
      </c>
      <c r="D14" s="231" t="b">
        <f>TRUE()</f>
        <v>1</v>
      </c>
      <c r="E14" s="231"/>
    </row>
    <row r="15" spans="1:5" ht="14.25" customHeight="1" x14ac:dyDescent="0.25">
      <c r="A15" s="203">
        <v>14</v>
      </c>
      <c r="B15" s="204" t="s">
        <v>106</v>
      </c>
      <c r="C15" s="233" t="s">
        <v>107</v>
      </c>
      <c r="D15" s="203" t="b">
        <f>TRUE()</f>
        <v>1</v>
      </c>
      <c r="E15" s="203"/>
    </row>
    <row r="16" spans="1:5" ht="14.25" customHeight="1" x14ac:dyDescent="0.25">
      <c r="A16" s="234">
        <v>15</v>
      </c>
      <c r="B16" s="204" t="s">
        <v>108</v>
      </c>
      <c r="C16" s="235" t="s">
        <v>109</v>
      </c>
      <c r="D16" s="234" t="b">
        <f>TRUE()</f>
        <v>1</v>
      </c>
      <c r="E16" s="234"/>
    </row>
    <row r="17" spans="1:5" ht="14.25" customHeight="1" x14ac:dyDescent="0.25">
      <c r="A17" s="236">
        <v>16</v>
      </c>
      <c r="B17" s="204" t="s">
        <v>110</v>
      </c>
      <c r="C17" s="237" t="s">
        <v>111</v>
      </c>
      <c r="D17" s="236" t="b">
        <f>TRUE()</f>
        <v>1</v>
      </c>
      <c r="E17" s="236"/>
    </row>
    <row r="18" spans="1:5" ht="14.25" customHeight="1" x14ac:dyDescent="0.25">
      <c r="A18" s="218">
        <v>17</v>
      </c>
      <c r="B18" s="198" t="s">
        <v>112</v>
      </c>
      <c r="C18" s="238" t="s">
        <v>113</v>
      </c>
      <c r="D18" s="218" t="b">
        <f>TRUE()</f>
        <v>1</v>
      </c>
      <c r="E18" s="218" t="s">
        <v>114</v>
      </c>
    </row>
    <row r="19" spans="1:5" ht="14.25" customHeight="1" x14ac:dyDescent="0.25">
      <c r="A19" s="239">
        <v>18</v>
      </c>
      <c r="B19" s="204" t="s">
        <v>115</v>
      </c>
      <c r="C19" s="240" t="s">
        <v>116</v>
      </c>
      <c r="D19" s="239" t="b">
        <f>TRUE()</f>
        <v>1</v>
      </c>
      <c r="E19" s="239"/>
    </row>
    <row r="20" spans="1:5" ht="14.25" customHeight="1" x14ac:dyDescent="0.25">
      <c r="A20" s="241">
        <v>19</v>
      </c>
      <c r="B20" s="204" t="s">
        <v>117</v>
      </c>
      <c r="C20" s="242" t="s">
        <v>118</v>
      </c>
      <c r="D20" s="241" t="b">
        <f>TRUE()</f>
        <v>1</v>
      </c>
      <c r="E20" s="241"/>
    </row>
    <row r="21" spans="1:5" ht="14.25" customHeight="1" x14ac:dyDescent="0.25">
      <c r="A21" s="243">
        <v>20</v>
      </c>
      <c r="B21" s="204" t="s">
        <v>119</v>
      </c>
      <c r="C21" s="244" t="s">
        <v>120</v>
      </c>
      <c r="D21" s="243" t="b">
        <f>TRUE()</f>
        <v>1</v>
      </c>
      <c r="E21" s="243"/>
    </row>
    <row r="22" spans="1:5" ht="14.25" customHeight="1" x14ac:dyDescent="0.25">
      <c r="A22" s="207"/>
      <c r="B22" s="207"/>
      <c r="C22" s="208"/>
      <c r="D22" s="207"/>
      <c r="E22" s="207"/>
    </row>
    <row r="23" spans="1:5" ht="14.1" customHeight="1" x14ac:dyDescent="0.25">
      <c r="A23" s="245">
        <v>22</v>
      </c>
      <c r="B23" s="245"/>
      <c r="C23" s="246" t="s">
        <v>121</v>
      </c>
      <c r="D23" s="245">
        <v>1</v>
      </c>
      <c r="E23" s="245"/>
    </row>
    <row r="24" spans="1:5" ht="13.9" customHeight="1" x14ac:dyDescent="0.25">
      <c r="A24" s="247">
        <v>23</v>
      </c>
      <c r="B24" s="247"/>
      <c r="C24" s="248" t="s">
        <v>122</v>
      </c>
      <c r="D24" s="247">
        <v>1</v>
      </c>
      <c r="E24" s="247"/>
    </row>
    <row r="25" spans="1:5" ht="13.9" customHeight="1" x14ac:dyDescent="0.25">
      <c r="A25" s="249">
        <v>24</v>
      </c>
      <c r="B25" s="249"/>
      <c r="C25" s="249" t="s">
        <v>123</v>
      </c>
      <c r="D25" s="249">
        <v>1</v>
      </c>
      <c r="E25" s="249"/>
    </row>
    <row r="26" spans="1:5" ht="13.9" customHeight="1" x14ac:dyDescent="0.25">
      <c r="A26" s="250">
        <v>25</v>
      </c>
      <c r="B26" s="250"/>
      <c r="C26" s="250" t="s">
        <v>124</v>
      </c>
      <c r="D26" s="250">
        <v>1</v>
      </c>
      <c r="E26" s="250"/>
    </row>
    <row r="27" spans="1:5" ht="13.9" customHeight="1" x14ac:dyDescent="0.25">
      <c r="A27" s="251">
        <v>26</v>
      </c>
      <c r="B27" s="251"/>
      <c r="C27" s="251" t="s">
        <v>125</v>
      </c>
      <c r="D27" s="251">
        <v>1</v>
      </c>
      <c r="E27" s="251"/>
    </row>
    <row r="28" spans="1:5" ht="13.9" customHeight="1" x14ac:dyDescent="0.25">
      <c r="A28" s="252">
        <v>27</v>
      </c>
      <c r="B28" s="252"/>
      <c r="C28" s="252" t="s">
        <v>126</v>
      </c>
      <c r="D28" s="252">
        <v>1</v>
      </c>
      <c r="E28" s="252"/>
    </row>
    <row r="29" spans="1:5" ht="13.9" customHeight="1" x14ac:dyDescent="0.25">
      <c r="A29" s="253">
        <v>28</v>
      </c>
      <c r="B29" s="253"/>
      <c r="C29" s="253" t="s">
        <v>127</v>
      </c>
      <c r="D29" s="253">
        <v>1</v>
      </c>
      <c r="E29" s="253"/>
    </row>
    <row r="30" spans="1:5" ht="13.9" customHeight="1" x14ac:dyDescent="0.25">
      <c r="A30" s="254">
        <v>29</v>
      </c>
      <c r="B30" s="254"/>
      <c r="C30" s="254" t="s">
        <v>128</v>
      </c>
      <c r="D30" s="254">
        <v>1</v>
      </c>
      <c r="E30" s="254"/>
    </row>
    <row r="31" spans="1:5" ht="13.9" customHeight="1" x14ac:dyDescent="0.25">
      <c r="A31" s="200">
        <v>30</v>
      </c>
      <c r="B31" s="200"/>
      <c r="C31" s="200" t="s">
        <v>129</v>
      </c>
      <c r="D31" s="200">
        <v>1</v>
      </c>
      <c r="E31" s="200"/>
    </row>
    <row r="32" spans="1:5" ht="13.9" customHeight="1" x14ac:dyDescent="0.25">
      <c r="A32" s="255">
        <v>31</v>
      </c>
      <c r="B32" s="255"/>
      <c r="C32" s="255" t="s">
        <v>130</v>
      </c>
      <c r="D32" s="255">
        <v>1</v>
      </c>
      <c r="E32" s="255"/>
    </row>
    <row r="33" spans="1:5" ht="13.9" customHeight="1" x14ac:dyDescent="0.25">
      <c r="A33" s="256">
        <v>32</v>
      </c>
      <c r="B33" s="256"/>
      <c r="C33" s="256" t="s">
        <v>131</v>
      </c>
      <c r="D33" s="256">
        <v>1</v>
      </c>
      <c r="E33" s="256"/>
    </row>
    <row r="34" spans="1:5" ht="13.9" customHeight="1" x14ac:dyDescent="0.25">
      <c r="A34" s="257">
        <v>33</v>
      </c>
      <c r="B34" s="257"/>
      <c r="C34" s="257" t="s">
        <v>132</v>
      </c>
      <c r="D34" s="257">
        <v>1</v>
      </c>
      <c r="E34" s="257"/>
    </row>
    <row r="35" spans="1:5" ht="13.9" customHeight="1" x14ac:dyDescent="0.25">
      <c r="A35" s="258">
        <v>34</v>
      </c>
      <c r="B35" s="258"/>
      <c r="C35" s="258" t="s">
        <v>133</v>
      </c>
      <c r="D35" s="258">
        <v>1</v>
      </c>
      <c r="E35" s="258"/>
    </row>
    <row r="36" spans="1:5" ht="13.9" customHeight="1" x14ac:dyDescent="0.25">
      <c r="A36" s="259">
        <v>35</v>
      </c>
      <c r="B36" s="259"/>
      <c r="C36" s="259" t="s">
        <v>134</v>
      </c>
      <c r="D36" s="259">
        <v>1</v>
      </c>
      <c r="E36" s="259" t="s">
        <v>135</v>
      </c>
    </row>
    <row r="37" spans="1:5" ht="13.9" customHeight="1" x14ac:dyDescent="0.25">
      <c r="A37" s="200">
        <v>36</v>
      </c>
      <c r="B37" s="200"/>
      <c r="C37" s="200" t="s">
        <v>136</v>
      </c>
      <c r="D37" s="200">
        <v>1</v>
      </c>
      <c r="E37" s="200"/>
    </row>
    <row r="38" spans="1:5" ht="13.9" customHeight="1" x14ac:dyDescent="0.25">
      <c r="A38" s="260">
        <v>37</v>
      </c>
      <c r="B38" s="260"/>
      <c r="C38" s="260" t="s">
        <v>137</v>
      </c>
      <c r="D38" s="260">
        <v>1</v>
      </c>
      <c r="E38" s="260"/>
    </row>
    <row r="39" spans="1:5" ht="13.9" customHeight="1" x14ac:dyDescent="0.25">
      <c r="A39" s="261">
        <v>38</v>
      </c>
      <c r="B39" s="261"/>
      <c r="C39" s="261" t="s">
        <v>138</v>
      </c>
      <c r="D39" s="261">
        <v>1</v>
      </c>
      <c r="E39" s="261"/>
    </row>
    <row r="40" spans="1:5" ht="13.9" customHeight="1" x14ac:dyDescent="0.25">
      <c r="A40" s="262">
        <v>39</v>
      </c>
      <c r="B40" s="262"/>
      <c r="C40" s="262" t="s">
        <v>139</v>
      </c>
      <c r="D40" s="262">
        <v>1</v>
      </c>
      <c r="E40" s="262"/>
    </row>
    <row r="41" spans="1:5" ht="13.9" customHeight="1" x14ac:dyDescent="0.25">
      <c r="A41" s="263">
        <v>40</v>
      </c>
      <c r="B41" s="263"/>
      <c r="C41" s="263" t="s">
        <v>140</v>
      </c>
      <c r="D41" s="263">
        <v>1</v>
      </c>
      <c r="E41" s="263"/>
    </row>
    <row r="42" spans="1:5" ht="13.9" customHeight="1" x14ac:dyDescent="0.25">
      <c r="A42" s="264">
        <v>41</v>
      </c>
      <c r="B42" s="264"/>
      <c r="C42" s="264" t="s">
        <v>141</v>
      </c>
      <c r="D42" s="264">
        <v>1</v>
      </c>
      <c r="E42" s="264"/>
    </row>
    <row r="43" spans="1:5" ht="13.9" customHeight="1" x14ac:dyDescent="0.25">
      <c r="A43" s="265">
        <v>42</v>
      </c>
      <c r="B43" s="265"/>
      <c r="C43" s="265" t="s">
        <v>142</v>
      </c>
      <c r="D43" s="265">
        <v>1</v>
      </c>
      <c r="E43" s="265"/>
    </row>
    <row r="44" spans="1:5" ht="13.9" customHeight="1" x14ac:dyDescent="0.25">
      <c r="A44" s="266">
        <v>43</v>
      </c>
      <c r="B44" s="266"/>
      <c r="C44" s="266" t="s">
        <v>143</v>
      </c>
      <c r="D44" s="266">
        <v>1</v>
      </c>
      <c r="E44" s="266"/>
    </row>
    <row r="45" spans="1:5" ht="13.9" customHeight="1" x14ac:dyDescent="0.25">
      <c r="A45" s="267">
        <v>44</v>
      </c>
      <c r="B45" s="267"/>
      <c r="C45" s="267" t="s">
        <v>144</v>
      </c>
      <c r="D45" s="267">
        <v>1</v>
      </c>
      <c r="E45" s="267"/>
    </row>
    <row r="46" spans="1:5" ht="13.9" customHeight="1" x14ac:dyDescent="0.25">
      <c r="A46" s="268">
        <v>45</v>
      </c>
      <c r="B46" s="268"/>
      <c r="C46" s="268" t="s">
        <v>145</v>
      </c>
      <c r="D46" s="268">
        <v>1</v>
      </c>
      <c r="E46" s="268"/>
    </row>
    <row r="47" spans="1:5" ht="14.1" customHeight="1" x14ac:dyDescent="0.2">
      <c r="A47" s="5">
        <v>47</v>
      </c>
      <c r="C47" s="5" t="s">
        <v>146</v>
      </c>
    </row>
    <row r="48" spans="1:5" ht="14.1" customHeight="1" x14ac:dyDescent="0.2">
      <c r="A48" s="5">
        <v>48</v>
      </c>
      <c r="C48" s="198" t="s">
        <v>147</v>
      </c>
    </row>
    <row r="49" spans="1:3" ht="14.1" customHeight="1" x14ac:dyDescent="0.2">
      <c r="A49" s="5">
        <v>49</v>
      </c>
      <c r="C49" s="198" t="s">
        <v>148</v>
      </c>
    </row>
    <row r="50" spans="1:3" ht="14.1" customHeight="1" x14ac:dyDescent="0.25">
      <c r="A50" s="5">
        <v>50</v>
      </c>
      <c r="B50" s="204" t="s">
        <v>149</v>
      </c>
    </row>
    <row r="51" spans="1:3" ht="14.1" customHeight="1" x14ac:dyDescent="0.2">
      <c r="A51" s="5">
        <v>51</v>
      </c>
      <c r="C51" s="198" t="s">
        <v>150</v>
      </c>
    </row>
    <row r="52" spans="1:3" ht="14.1" customHeight="1" x14ac:dyDescent="0.2">
      <c r="A52" s="5">
        <v>52</v>
      </c>
      <c r="C52" s="198" t="s">
        <v>151</v>
      </c>
    </row>
    <row r="53" spans="1:3" ht="14.1" customHeight="1" x14ac:dyDescent="0.2">
      <c r="A53" s="5">
        <v>53</v>
      </c>
      <c r="C53" s="198" t="s">
        <v>152</v>
      </c>
    </row>
    <row r="54" spans="1:3" ht="14.1" customHeight="1" x14ac:dyDescent="0.2">
      <c r="A54" s="5">
        <v>54</v>
      </c>
      <c r="C54" s="198" t="s">
        <v>153</v>
      </c>
    </row>
    <row r="55" spans="1:3" ht="14.1" customHeight="1" x14ac:dyDescent="0.2">
      <c r="A55" s="5">
        <v>55</v>
      </c>
      <c r="C55" s="198" t="s">
        <v>154</v>
      </c>
    </row>
    <row r="56" spans="1:3" ht="14.1" customHeight="1" x14ac:dyDescent="0.2">
      <c r="A56" s="5">
        <v>56</v>
      </c>
      <c r="C56" s="198" t="s">
        <v>155</v>
      </c>
    </row>
    <row r="57" spans="1:3" ht="14.1" customHeight="1" x14ac:dyDescent="0.2">
      <c r="A57" s="5">
        <v>57</v>
      </c>
      <c r="C57" s="198" t="s">
        <v>156</v>
      </c>
    </row>
    <row r="58" spans="1:3" ht="14.1" customHeight="1" x14ac:dyDescent="0.2">
      <c r="A58" s="5">
        <v>58</v>
      </c>
      <c r="C58" s="198" t="s">
        <v>157</v>
      </c>
    </row>
    <row r="59" spans="1:3" ht="14.1" customHeight="1" x14ac:dyDescent="0.2">
      <c r="A59" s="5">
        <v>59</v>
      </c>
      <c r="C59" s="198" t="s">
        <v>158</v>
      </c>
    </row>
    <row r="60" spans="1:3" ht="14.1" customHeight="1" x14ac:dyDescent="0.2">
      <c r="A60" s="5">
        <v>60</v>
      </c>
      <c r="C60" s="198" t="s">
        <v>159</v>
      </c>
    </row>
    <row r="61" spans="1:3" ht="14.1" customHeight="1" x14ac:dyDescent="0.2">
      <c r="A61" s="5">
        <v>61</v>
      </c>
      <c r="C61" s="198" t="s">
        <v>160</v>
      </c>
    </row>
    <row r="62" spans="1:3" ht="14.1" customHeight="1" x14ac:dyDescent="0.2">
      <c r="A62" s="5">
        <v>62</v>
      </c>
      <c r="C62" s="198" t="s">
        <v>161</v>
      </c>
    </row>
    <row r="63" spans="1:3" ht="13.9" customHeight="1" x14ac:dyDescent="0.2">
      <c r="A63" s="5">
        <v>63</v>
      </c>
      <c r="C63" s="5" t="s">
        <v>162</v>
      </c>
    </row>
    <row r="64" spans="1:3" ht="13.9" customHeight="1" x14ac:dyDescent="0.2">
      <c r="A64" s="5">
        <v>64</v>
      </c>
      <c r="C64" s="5" t="s">
        <v>163</v>
      </c>
    </row>
    <row r="65" spans="1:3" ht="13.9" customHeight="1" x14ac:dyDescent="0.2">
      <c r="A65" s="5">
        <v>65</v>
      </c>
      <c r="C65" s="5" t="s">
        <v>164</v>
      </c>
    </row>
    <row r="66" spans="1:3" ht="13.9" customHeight="1" x14ac:dyDescent="0.2">
      <c r="A66" s="5">
        <v>66</v>
      </c>
      <c r="C66" s="5" t="s">
        <v>165</v>
      </c>
    </row>
    <row r="67" spans="1:3" ht="13.9" customHeight="1" x14ac:dyDescent="0.2">
      <c r="A67" s="5">
        <v>67</v>
      </c>
      <c r="B67" s="5" t="s">
        <v>166</v>
      </c>
    </row>
    <row r="68" spans="1:3" ht="13.9" customHeight="1" x14ac:dyDescent="0.2">
      <c r="A68" s="5">
        <v>68</v>
      </c>
      <c r="B68" s="5" t="s">
        <v>167</v>
      </c>
    </row>
    <row r="69" spans="1:3" ht="13.9" customHeight="1" x14ac:dyDescent="0.2">
      <c r="A69" s="5">
        <v>69</v>
      </c>
      <c r="B69" s="5" t="s">
        <v>168</v>
      </c>
    </row>
  </sheetData>
  <conditionalFormatting sqref="A2">
    <cfRule type="cellIs" dxfId="190" priority="2" operator="equal">
      <formula>""&amp;""</formula>
    </cfRule>
  </conditionalFormatting>
  <conditionalFormatting sqref="A3:B3">
    <cfRule type="cellIs" dxfId="189" priority="3" operator="equal">
      <formula>""&amp;""</formula>
    </cfRule>
  </conditionalFormatting>
  <conditionalFormatting sqref="A4">
    <cfRule type="cellIs" dxfId="188" priority="4" operator="equal">
      <formula>""&amp;""</formula>
    </cfRule>
  </conditionalFormatting>
  <conditionalFormatting sqref="A6:B6">
    <cfRule type="cellIs" dxfId="187" priority="5" operator="equal">
      <formula>""&amp;""</formula>
    </cfRule>
  </conditionalFormatting>
  <conditionalFormatting sqref="A7">
    <cfRule type="cellIs" dxfId="186" priority="6" operator="equal">
      <formula>""&amp;""</formula>
    </cfRule>
  </conditionalFormatting>
  <conditionalFormatting sqref="A8">
    <cfRule type="cellIs" dxfId="185" priority="7" operator="equal">
      <formula>""&amp;""</formula>
    </cfRule>
  </conditionalFormatting>
  <conditionalFormatting sqref="A9">
    <cfRule type="cellIs" dxfId="184" priority="8" operator="equal">
      <formula>""&amp;""</formula>
    </cfRule>
  </conditionalFormatting>
  <conditionalFormatting sqref="A10">
    <cfRule type="cellIs" dxfId="183" priority="9" operator="equal">
      <formula>""&amp;""</formula>
    </cfRule>
  </conditionalFormatting>
  <conditionalFormatting sqref="A11">
    <cfRule type="cellIs" dxfId="182" priority="10" operator="equal">
      <formula>""&amp;""</formula>
    </cfRule>
    <cfRule type="cellIs" dxfId="181" priority="11" operator="equal">
      <formula>""&amp;""</formula>
    </cfRule>
  </conditionalFormatting>
  <conditionalFormatting sqref="A12">
    <cfRule type="cellIs" dxfId="180" priority="12" operator="equal">
      <formula>""&amp;""</formula>
    </cfRule>
    <cfRule type="cellIs" dxfId="179" priority="13" operator="equal">
      <formula>""&amp;""</formula>
    </cfRule>
    <cfRule type="cellIs" dxfId="178" priority="14" operator="equal">
      <formula>""&amp;""</formula>
    </cfRule>
  </conditionalFormatting>
  <conditionalFormatting sqref="A13">
    <cfRule type="cellIs" dxfId="177" priority="15" operator="equal">
      <formula>""&amp;""</formula>
    </cfRule>
    <cfRule type="cellIs" dxfId="176" priority="16" operator="equal">
      <formula>""&amp;""</formula>
    </cfRule>
  </conditionalFormatting>
  <conditionalFormatting sqref="A14">
    <cfRule type="cellIs" dxfId="175" priority="17" operator="equal">
      <formula>""&amp;""</formula>
    </cfRule>
    <cfRule type="cellIs" dxfId="174" priority="18" operator="equal">
      <formula>""&amp;""</formula>
    </cfRule>
    <cfRule type="cellIs" dxfId="173" priority="19" operator="equal">
      <formula>""&amp;""</formula>
    </cfRule>
  </conditionalFormatting>
  <conditionalFormatting sqref="A15">
    <cfRule type="cellIs" dxfId="172" priority="20" operator="equal">
      <formula>""&amp;""</formula>
    </cfRule>
    <cfRule type="cellIs" dxfId="171" priority="21" operator="equal">
      <formula>""&amp;""</formula>
    </cfRule>
  </conditionalFormatting>
  <conditionalFormatting sqref="A16">
    <cfRule type="cellIs" dxfId="170" priority="22" operator="equal">
      <formula>""&amp;""</formula>
    </cfRule>
  </conditionalFormatting>
  <conditionalFormatting sqref="A17">
    <cfRule type="cellIs" dxfId="169" priority="23" operator="equal">
      <formula>""&amp;""</formula>
    </cfRule>
    <cfRule type="cellIs" dxfId="168" priority="24" operator="equal">
      <formula>""&amp;""</formula>
    </cfRule>
  </conditionalFormatting>
  <conditionalFormatting sqref="A18">
    <cfRule type="cellIs" dxfId="167" priority="25" operator="equal">
      <formula>""&amp;""</formula>
    </cfRule>
    <cfRule type="cellIs" dxfId="166" priority="26" operator="equal">
      <formula>""&amp;""</formula>
    </cfRule>
  </conditionalFormatting>
  <conditionalFormatting sqref="A19">
    <cfRule type="cellIs" dxfId="165" priority="27" operator="equal">
      <formula>""&amp;""</formula>
    </cfRule>
    <cfRule type="cellIs" dxfId="164" priority="28" operator="equal">
      <formula>""&amp;""</formula>
    </cfRule>
  </conditionalFormatting>
  <conditionalFormatting sqref="A20">
    <cfRule type="cellIs" dxfId="163" priority="29" operator="equal">
      <formula>""&amp;""</formula>
    </cfRule>
  </conditionalFormatting>
  <conditionalFormatting sqref="A21">
    <cfRule type="cellIs" dxfId="162" priority="30" operator="equal">
      <formula>""&amp;""</formula>
    </cfRule>
  </conditionalFormatting>
  <conditionalFormatting sqref="A23:B23">
    <cfRule type="cellIs" dxfId="161" priority="31" operator="equal">
      <formula>""&amp;""</formula>
    </cfRule>
    <cfRule type="cellIs" dxfId="160" priority="32" operator="equal">
      <formula>""&amp;""</formula>
    </cfRule>
  </conditionalFormatting>
  <conditionalFormatting sqref="C12">
    <cfRule type="cellIs" dxfId="159" priority="33" operator="equal">
      <formula>""&amp;""</formula>
    </cfRule>
    <cfRule type="cellIs" dxfId="158" priority="34" operator="equal">
      <formula>""&amp;""</formula>
    </cfRule>
    <cfRule type="cellIs" dxfId="157" priority="35" operator="equal">
      <formula>""&amp;""</formula>
    </cfRule>
  </conditionalFormatting>
  <conditionalFormatting sqref="D12">
    <cfRule type="cellIs" dxfId="156" priority="36" operator="equal">
      <formula>""&amp;""</formula>
    </cfRule>
    <cfRule type="cellIs" dxfId="155" priority="37" operator="equal">
      <formula>""&amp;""</formula>
    </cfRule>
    <cfRule type="cellIs" dxfId="154" priority="38" operator="equal">
      <formula>""&amp;""</formula>
    </cfRule>
  </conditionalFormatting>
  <conditionalFormatting sqref="E12">
    <cfRule type="cellIs" dxfId="153" priority="39" operator="equal">
      <formula>""&amp;""</formula>
    </cfRule>
    <cfRule type="cellIs" dxfId="152" priority="40" operator="equal">
      <formula>""&amp;""</formula>
    </cfRule>
    <cfRule type="cellIs" dxfId="151" priority="41" operator="equal">
      <formula>""&amp;""</formula>
    </cfRule>
  </conditionalFormatting>
  <conditionalFormatting sqref="C13">
    <cfRule type="cellIs" dxfId="150" priority="42" operator="equal">
      <formula>""&amp;""</formula>
    </cfRule>
    <cfRule type="cellIs" dxfId="149" priority="43" operator="equal">
      <formula>""&amp;""</formula>
    </cfRule>
  </conditionalFormatting>
  <conditionalFormatting sqref="D13">
    <cfRule type="cellIs" dxfId="148" priority="44" operator="equal">
      <formula>""&amp;""</formula>
    </cfRule>
    <cfRule type="cellIs" dxfId="147" priority="45" operator="equal">
      <formula>""&amp;""</formula>
    </cfRule>
  </conditionalFormatting>
  <conditionalFormatting sqref="E13">
    <cfRule type="cellIs" dxfId="146" priority="46" operator="equal">
      <formula>""&amp;""</formula>
    </cfRule>
    <cfRule type="cellIs" dxfId="145" priority="47" operator="equal">
      <formula>""&amp;""</formula>
    </cfRule>
  </conditionalFormatting>
  <conditionalFormatting sqref="C14">
    <cfRule type="cellIs" dxfId="144" priority="48" operator="equal">
      <formula>""&amp;""</formula>
    </cfRule>
    <cfRule type="cellIs" dxfId="143" priority="49" operator="equal">
      <formula>""&amp;""</formula>
    </cfRule>
    <cfRule type="cellIs" dxfId="142" priority="50" operator="equal">
      <formula>""&amp;""</formula>
    </cfRule>
  </conditionalFormatting>
  <conditionalFormatting sqref="D14">
    <cfRule type="cellIs" dxfId="141" priority="51" operator="equal">
      <formula>""&amp;""</formula>
    </cfRule>
    <cfRule type="cellIs" dxfId="140" priority="52" operator="equal">
      <formula>""&amp;""</formula>
    </cfRule>
    <cfRule type="cellIs" dxfId="139" priority="53" operator="equal">
      <formula>""&amp;""</formula>
    </cfRule>
  </conditionalFormatting>
  <conditionalFormatting sqref="E14">
    <cfRule type="cellIs" dxfId="138" priority="54" operator="equal">
      <formula>""&amp;""</formula>
    </cfRule>
    <cfRule type="cellIs" dxfId="137" priority="55" operator="equal">
      <formula>""&amp;""</formula>
    </cfRule>
    <cfRule type="cellIs" dxfId="136" priority="56" operator="equal">
      <formula>""&amp;""</formula>
    </cfRule>
  </conditionalFormatting>
  <conditionalFormatting sqref="C15">
    <cfRule type="cellIs" dxfId="135" priority="57" operator="equal">
      <formula>""&amp;""</formula>
    </cfRule>
    <cfRule type="cellIs" dxfId="134" priority="58" operator="equal">
      <formula>""&amp;""</formula>
    </cfRule>
  </conditionalFormatting>
  <conditionalFormatting sqref="D15">
    <cfRule type="cellIs" dxfId="133" priority="59" operator="equal">
      <formula>""&amp;""</formula>
    </cfRule>
    <cfRule type="cellIs" dxfId="132" priority="60" operator="equal">
      <formula>""&amp;""</formula>
    </cfRule>
  </conditionalFormatting>
  <conditionalFormatting sqref="E15">
    <cfRule type="cellIs" dxfId="131" priority="61" operator="equal">
      <formula>""&amp;""</formula>
    </cfRule>
    <cfRule type="cellIs" dxfId="130" priority="62" operator="equal">
      <formula>""&amp;""</formula>
    </cfRule>
  </conditionalFormatting>
  <conditionalFormatting sqref="C16">
    <cfRule type="cellIs" dxfId="129" priority="63" operator="equal">
      <formula>""&amp;""</formula>
    </cfRule>
  </conditionalFormatting>
  <conditionalFormatting sqref="D16">
    <cfRule type="cellIs" dxfId="128" priority="64" operator="equal">
      <formula>""&amp;""</formula>
    </cfRule>
  </conditionalFormatting>
  <conditionalFormatting sqref="E16">
    <cfRule type="cellIs" dxfId="127" priority="65" operator="equal">
      <formula>""&amp;""</formula>
    </cfRule>
  </conditionalFormatting>
  <conditionalFormatting sqref="C17">
    <cfRule type="cellIs" dxfId="126" priority="66" operator="equal">
      <formula>""&amp;""</formula>
    </cfRule>
    <cfRule type="cellIs" dxfId="125" priority="67" operator="equal">
      <formula>""&amp;""</formula>
    </cfRule>
  </conditionalFormatting>
  <conditionalFormatting sqref="D17">
    <cfRule type="cellIs" dxfId="124" priority="68" operator="equal">
      <formula>""&amp;""</formula>
    </cfRule>
    <cfRule type="cellIs" dxfId="123" priority="69" operator="equal">
      <formula>""&amp;""</formula>
    </cfRule>
  </conditionalFormatting>
  <conditionalFormatting sqref="E17">
    <cfRule type="cellIs" dxfId="122" priority="70" operator="equal">
      <formula>""&amp;""</formula>
    </cfRule>
    <cfRule type="cellIs" dxfId="121" priority="71" operator="equal">
      <formula>""&amp;""</formula>
    </cfRule>
  </conditionalFormatting>
  <conditionalFormatting sqref="C18">
    <cfRule type="cellIs" dxfId="120" priority="72" operator="equal">
      <formula>""&amp;""</formula>
    </cfRule>
    <cfRule type="cellIs" dxfId="119" priority="73" operator="equal">
      <formula>""&amp;""</formula>
    </cfRule>
  </conditionalFormatting>
  <conditionalFormatting sqref="D18">
    <cfRule type="cellIs" dxfId="118" priority="74" operator="equal">
      <formula>""&amp;""</formula>
    </cfRule>
    <cfRule type="cellIs" dxfId="117" priority="75" operator="equal">
      <formula>""&amp;""</formula>
    </cfRule>
  </conditionalFormatting>
  <conditionalFormatting sqref="E18">
    <cfRule type="cellIs" dxfId="116" priority="76" operator="equal">
      <formula>""&amp;""</formula>
    </cfRule>
    <cfRule type="cellIs" dxfId="115" priority="77" operator="equal">
      <formula>""&amp;""</formula>
    </cfRule>
  </conditionalFormatting>
  <conditionalFormatting sqref="C19">
    <cfRule type="cellIs" dxfId="114" priority="78" operator="equal">
      <formula>""&amp;""</formula>
    </cfRule>
    <cfRule type="cellIs" dxfId="113" priority="79" operator="equal">
      <formula>""&amp;""</formula>
    </cfRule>
  </conditionalFormatting>
  <conditionalFormatting sqref="D19">
    <cfRule type="cellIs" dxfId="112" priority="80" operator="equal">
      <formula>""&amp;""</formula>
    </cfRule>
    <cfRule type="cellIs" dxfId="111" priority="81" operator="equal">
      <formula>""&amp;""</formula>
    </cfRule>
  </conditionalFormatting>
  <conditionalFormatting sqref="E19">
    <cfRule type="cellIs" dxfId="110" priority="82" operator="equal">
      <formula>""&amp;""</formula>
    </cfRule>
    <cfRule type="cellIs" dxfId="109" priority="83" operator="equal">
      <formula>""&amp;""</formula>
    </cfRule>
  </conditionalFormatting>
  <conditionalFormatting sqref="C20">
    <cfRule type="cellIs" dxfId="108" priority="84" operator="equal">
      <formula>""&amp;""</formula>
    </cfRule>
  </conditionalFormatting>
  <conditionalFormatting sqref="D20">
    <cfRule type="cellIs" dxfId="107" priority="85" operator="equal">
      <formula>""&amp;""</formula>
    </cfRule>
  </conditionalFormatting>
  <conditionalFormatting sqref="E20">
    <cfRule type="cellIs" dxfId="106" priority="86" operator="equal">
      <formula>""&amp;""</formula>
    </cfRule>
  </conditionalFormatting>
  <conditionalFormatting sqref="C21">
    <cfRule type="cellIs" dxfId="105" priority="87" operator="equal">
      <formula>""&amp;""</formula>
    </cfRule>
  </conditionalFormatting>
  <conditionalFormatting sqref="D21">
    <cfRule type="cellIs" dxfId="104" priority="88" operator="equal">
      <formula>""&amp;""</formula>
    </cfRule>
  </conditionalFormatting>
  <conditionalFormatting sqref="E21">
    <cfRule type="cellIs" dxfId="103" priority="89" operator="equal">
      <formula>""&amp;""</formula>
    </cfRule>
  </conditionalFormatting>
  <conditionalFormatting sqref="C23">
    <cfRule type="cellIs" dxfId="102" priority="90" operator="equal">
      <formula>""&amp;""</formula>
    </cfRule>
    <cfRule type="cellIs" dxfId="101" priority="91" operator="equal">
      <formula>""&amp;""</formula>
    </cfRule>
  </conditionalFormatting>
  <conditionalFormatting sqref="D23">
    <cfRule type="cellIs" dxfId="100" priority="92" operator="equal">
      <formula>""&amp;""</formula>
    </cfRule>
    <cfRule type="cellIs" dxfId="99" priority="93" operator="equal">
      <formula>""&amp;""</formula>
    </cfRule>
  </conditionalFormatting>
  <conditionalFormatting sqref="E23">
    <cfRule type="cellIs" dxfId="98" priority="94" operator="equal">
      <formula>""&amp;""</formula>
    </cfRule>
    <cfRule type="cellIs" dxfId="97" priority="95" operator="equal">
      <formula>""&amp;""</formula>
    </cfRule>
  </conditionalFormatting>
  <hyperlinks>
    <hyperlink ref="C6" r:id="rId1" xr:uid="{00000000-0004-0000-0200-000000000000}"/>
    <hyperlink ref="C9" r:id="rId2" xr:uid="{00000000-0004-0000-0200-000001000000}"/>
    <hyperlink ref="C10" r:id="rId3" xr:uid="{00000000-0004-0000-0200-000002000000}"/>
    <hyperlink ref="C13" r:id="rId4" xr:uid="{00000000-0004-0000-0200-000003000000}"/>
    <hyperlink ref="C23" r:id="rId5" xr:uid="{00000000-0004-0000-0200-000004000000}"/>
    <hyperlink ref="C24" r:id="rId6" xr:uid="{00000000-0004-0000-0200-000005000000}"/>
    <hyperlink ref="C25" r:id="rId7" xr:uid="{00000000-0004-0000-0200-000006000000}"/>
    <hyperlink ref="C26" r:id="rId8" xr:uid="{00000000-0004-0000-0200-000007000000}"/>
    <hyperlink ref="C27" r:id="rId9" xr:uid="{00000000-0004-0000-0200-000008000000}"/>
    <hyperlink ref="C28" r:id="rId10" xr:uid="{00000000-0004-0000-0200-000009000000}"/>
    <hyperlink ref="C29" r:id="rId11" xr:uid="{00000000-0004-0000-0200-00000A000000}"/>
    <hyperlink ref="C30" r:id="rId12" xr:uid="{00000000-0004-0000-0200-00000B000000}"/>
    <hyperlink ref="C31" r:id="rId13" xr:uid="{00000000-0004-0000-0200-00000C000000}"/>
    <hyperlink ref="C32" r:id="rId14" xr:uid="{00000000-0004-0000-0200-00000D000000}"/>
    <hyperlink ref="C33" r:id="rId15" xr:uid="{00000000-0004-0000-0200-00000E000000}"/>
    <hyperlink ref="C34" r:id="rId16" xr:uid="{00000000-0004-0000-0200-00000F000000}"/>
    <hyperlink ref="C35" r:id="rId17" xr:uid="{00000000-0004-0000-0200-000010000000}"/>
    <hyperlink ref="C36" r:id="rId18" xr:uid="{00000000-0004-0000-0200-000011000000}"/>
    <hyperlink ref="C37" r:id="rId19" xr:uid="{00000000-0004-0000-0200-000012000000}"/>
    <hyperlink ref="C38" r:id="rId20" xr:uid="{00000000-0004-0000-0200-000013000000}"/>
    <hyperlink ref="C39" r:id="rId21" xr:uid="{00000000-0004-0000-0200-000014000000}"/>
    <hyperlink ref="C40" r:id="rId22" xr:uid="{00000000-0004-0000-0200-000015000000}"/>
    <hyperlink ref="C41" r:id="rId23" xr:uid="{00000000-0004-0000-0200-000016000000}"/>
    <hyperlink ref="C44" r:id="rId24" xr:uid="{00000000-0004-0000-0200-000017000000}"/>
    <hyperlink ref="C45" r:id="rId25" xr:uid="{00000000-0004-0000-0200-000018000000}"/>
    <hyperlink ref="C46" r:id="rId26" xr:uid="{00000000-0004-0000-0200-000019000000}"/>
    <hyperlink ref="C48" r:id="rId27" xr:uid="{00000000-0004-0000-0200-00001A000000}"/>
    <hyperlink ref="C49" r:id="rId28" xr:uid="{00000000-0004-0000-0200-00001B000000}"/>
    <hyperlink ref="C51" r:id="rId29" xr:uid="{00000000-0004-0000-0200-00001C000000}"/>
    <hyperlink ref="C52" r:id="rId30" xr:uid="{00000000-0004-0000-0200-00001D000000}"/>
    <hyperlink ref="C53" r:id="rId31" xr:uid="{00000000-0004-0000-0200-00001E000000}"/>
    <hyperlink ref="C54" r:id="rId32" xr:uid="{00000000-0004-0000-0200-00001F000000}"/>
    <hyperlink ref="C55" r:id="rId33" xr:uid="{00000000-0004-0000-0200-000020000000}"/>
    <hyperlink ref="C56" r:id="rId34" xr:uid="{00000000-0004-0000-0200-000021000000}"/>
    <hyperlink ref="C57" r:id="rId35" xr:uid="{00000000-0004-0000-0200-000022000000}"/>
    <hyperlink ref="C58" r:id="rId36" xr:uid="{00000000-0004-0000-0200-000023000000}"/>
    <hyperlink ref="C59" r:id="rId37" xr:uid="{00000000-0004-0000-0200-000024000000}"/>
    <hyperlink ref="C60" r:id="rId38" xr:uid="{00000000-0004-0000-0200-000025000000}"/>
    <hyperlink ref="C61" r:id="rId39" xr:uid="{00000000-0004-0000-0200-000026000000}"/>
    <hyperlink ref="C62" r:id="rId40" xr:uid="{00000000-0004-0000-0200-000027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6"/>
  <sheetViews>
    <sheetView zoomScale="85" zoomScaleNormal="85" workbookViewId="0">
      <selection activeCell="P24" sqref="P24"/>
    </sheetView>
  </sheetViews>
  <sheetFormatPr defaultRowHeight="14.25" x14ac:dyDescent="0.2"/>
  <cols>
    <col min="1" max="1025" width="10.5" style="5" customWidth="1"/>
  </cols>
  <sheetData>
    <row r="1" spans="1:24" ht="13.9" customHeight="1" x14ac:dyDescent="0.2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9" t="s">
        <v>19</v>
      </c>
      <c r="P1" s="9" t="s">
        <v>20</v>
      </c>
      <c r="Q1" s="10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2" t="s">
        <v>26</v>
      </c>
      <c r="W1" s="11" t="s">
        <v>27</v>
      </c>
      <c r="X1" s="13" t="s">
        <v>28</v>
      </c>
    </row>
    <row r="2" spans="1:24" ht="13.9" customHeight="1" x14ac:dyDescent="0.2">
      <c r="A2" s="4" t="s">
        <v>169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3.9" customHeight="1" x14ac:dyDescent="0.2">
      <c r="A3" s="5">
        <f>MIN(Dane!A:A)</f>
        <v>3.07</v>
      </c>
      <c r="B3" s="5">
        <f>MIN(Dane!B:B)</f>
        <v>1.57</v>
      </c>
      <c r="C3" s="5">
        <f>MIN(Dane!C:C)</f>
        <v>3.793333333333333</v>
      </c>
      <c r="D3" s="5">
        <f>MIN(Dane!D:D)</f>
        <v>6.0999999999999999E-2</v>
      </c>
      <c r="E3" s="5">
        <f>MIN(Dane!E:E)</f>
        <v>0.02</v>
      </c>
      <c r="F3" s="5">
        <f>MIN(Dane!F:F)</f>
        <v>0</v>
      </c>
      <c r="G3" s="5">
        <f>MIN(Dane!G:G)</f>
        <v>0</v>
      </c>
      <c r="H3" s="5">
        <f>MIN(Dane!H:H)</f>
        <v>0</v>
      </c>
      <c r="I3" s="5">
        <f>MIN(Dane!I:I)</f>
        <v>0</v>
      </c>
      <c r="J3" s="5">
        <f>MIN(Dane!J:J)</f>
        <v>0</v>
      </c>
      <c r="K3" s="5">
        <f>MIN(Dane!K:K)</f>
        <v>0</v>
      </c>
      <c r="L3" s="5">
        <f>MIN(Dane!L:L)</f>
        <v>0</v>
      </c>
      <c r="M3" s="5">
        <f>MIN(Dane!M:M)</f>
        <v>0</v>
      </c>
      <c r="N3" s="5">
        <f>MIN(Dane!N:N)</f>
        <v>0</v>
      </c>
      <c r="O3" s="5">
        <f>MIN(Dane!O:O)</f>
        <v>0</v>
      </c>
      <c r="P3" s="5">
        <f>MIN(Dane!P:P)</f>
        <v>827</v>
      </c>
      <c r="Q3" s="5">
        <f>MIN(Dane!Q:Q)</f>
        <v>15</v>
      </c>
      <c r="R3" s="5">
        <f>MIN(Dane!R:R)</f>
        <v>240</v>
      </c>
      <c r="S3" s="5">
        <f>MIN(Dane!S:S)</f>
        <v>10</v>
      </c>
      <c r="T3" s="5">
        <f>MIN(Dane!T:T)</f>
        <v>588</v>
      </c>
      <c r="U3" s="5">
        <f>MIN(Dane!U:U)</f>
        <v>379</v>
      </c>
      <c r="V3" s="5">
        <f>MIN(Dane!V:V)</f>
        <v>7.0000000000000007E-2</v>
      </c>
      <c r="W3" s="5">
        <f>MIN(Dane!W:W)</f>
        <v>135</v>
      </c>
      <c r="X3" s="5">
        <f>MIN(Dane!X:X)</f>
        <v>5.5</v>
      </c>
    </row>
    <row r="4" spans="1:24" ht="13.9" customHeight="1" x14ac:dyDescent="0.2">
      <c r="A4" s="3" t="s">
        <v>170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3.9" customHeight="1" x14ac:dyDescent="0.2">
      <c r="A5" s="5">
        <f>MAX(Dane!A:A)</f>
        <v>3.97</v>
      </c>
      <c r="B5" s="5">
        <f>MAX(Dane!B:B)</f>
        <v>3.09</v>
      </c>
      <c r="C5" s="5">
        <f>MAX(Dane!C:C)</f>
        <v>4.833333333333333</v>
      </c>
      <c r="D5" s="5">
        <f>MAX(Dane!D:D)</f>
        <v>0.61</v>
      </c>
      <c r="E5" s="5">
        <f>MAX(Dane!E:E)</f>
        <v>0.5</v>
      </c>
      <c r="F5" s="5">
        <f>MAX(Dane!F:F)</f>
        <v>1.6</v>
      </c>
      <c r="G5" s="5">
        <f>MAX(Dane!G:G)</f>
        <v>1.9</v>
      </c>
      <c r="H5" s="5">
        <f>MAX(Dane!H:H)</f>
        <v>0.5</v>
      </c>
      <c r="I5" s="5">
        <f>MAX(Dane!I:I)</f>
        <v>0.125</v>
      </c>
      <c r="J5" s="5">
        <f>MAX(Dane!J:J)</f>
        <v>0.65</v>
      </c>
      <c r="K5" s="5">
        <f>MAX(Dane!K:K)</f>
        <v>0.05</v>
      </c>
      <c r="L5" s="5">
        <f>MAX(Dane!L:L)</f>
        <v>0.5</v>
      </c>
      <c r="M5" s="5">
        <f>MAX(Dane!M:M)</f>
        <v>0.1</v>
      </c>
      <c r="N5" s="5">
        <f>MAX(Dane!N:N)</f>
        <v>7.9000000000000008E-3</v>
      </c>
      <c r="O5" s="5">
        <f>MAX(Dane!O:O)</f>
        <v>0.03</v>
      </c>
      <c r="P5" s="5">
        <f>MAX(Dane!P:P)</f>
        <v>982</v>
      </c>
      <c r="Q5" s="5">
        <f>MAX(Dane!Q:Q)</f>
        <v>180</v>
      </c>
      <c r="R5" s="5">
        <f>MAX(Dane!R:R)</f>
        <v>450</v>
      </c>
      <c r="S5" s="5">
        <f>MAX(Dane!S:S)</f>
        <v>800</v>
      </c>
      <c r="T5" s="5">
        <f>MAX(Dane!T:T)</f>
        <v>1657</v>
      </c>
      <c r="U5" s="5">
        <f>MAX(Dane!U:U)</f>
        <v>1418</v>
      </c>
      <c r="V5" s="5">
        <f>MAX(Dane!V:V)</f>
        <v>19.899999999999999</v>
      </c>
      <c r="W5" s="5">
        <f>MAX(Dane!W:W)</f>
        <v>615</v>
      </c>
      <c r="X5" s="5">
        <f>MAX(Dane!X:X)</f>
        <v>137</v>
      </c>
    </row>
    <row r="6" spans="1:24" ht="13.9" customHeight="1" x14ac:dyDescent="0.2">
      <c r="A6" s="3" t="s">
        <v>171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3.9" customHeight="1" x14ac:dyDescent="0.2">
      <c r="A7" s="5">
        <f>AVERAGE(Dane!A:A)</f>
        <v>3.4750391872278574</v>
      </c>
      <c r="B7" s="5">
        <f>AVERAGE(Dane!B:B)</f>
        <v>2.4672278664731544</v>
      </c>
      <c r="C7" s="5">
        <f>AVERAGE(Dane!C:C)</f>
        <v>4.3089748427672951</v>
      </c>
      <c r="D7" s="5">
        <f>AVERAGE(Dane!D:D)</f>
        <v>0.24233526850507772</v>
      </c>
      <c r="E7" s="5">
        <f>AVERAGE(Dane!E:E)</f>
        <v>5.1301707411431224E-2</v>
      </c>
      <c r="F7" s="5">
        <f>AVERAGE(Dane!F:F)</f>
        <v>0.60012162554426707</v>
      </c>
      <c r="G7" s="5">
        <f>AVERAGE(Dane!G:G)</f>
        <v>0.77871001451378963</v>
      </c>
      <c r="H7" s="5">
        <f>AVERAGE(Dane!H:H)</f>
        <v>8.0975907111756493E-2</v>
      </c>
      <c r="I7" s="5">
        <f>AVERAGE(Dane!I:I)</f>
        <v>1.1301886792452793E-2</v>
      </c>
      <c r="J7" s="5">
        <f>AVERAGE(Dane!J:J)</f>
        <v>3.4579100145137945E-2</v>
      </c>
      <c r="K7" s="5">
        <f>AVERAGE(Dane!K:K)</f>
        <v>8.7953555878084188E-4</v>
      </c>
      <c r="L7" s="5">
        <f>AVERAGE(Dane!L:L)</f>
        <v>1.1770682148040602E-2</v>
      </c>
      <c r="M7" s="5">
        <f>AVERAGE(Dane!M:M)</f>
        <v>2.9506531204644367E-3</v>
      </c>
      <c r="N7" s="5">
        <f>AVERAGE(Dane!N:N)</f>
        <v>1.5050798258345433E-4</v>
      </c>
      <c r="O7" s="5">
        <f>AVERAGE(Dane!O:O)</f>
        <v>9.7822931785195998E-4</v>
      </c>
      <c r="P7" s="5">
        <f>AVERAGE(Dane!P:P)</f>
        <v>898.41654571843253</v>
      </c>
      <c r="Q7" s="5">
        <f>AVERAGE(Dane!Q:Q)</f>
        <v>95.885341074020317</v>
      </c>
      <c r="R7" s="5">
        <f>AVERAGE(Dane!R:R)</f>
        <v>335.21915820029028</v>
      </c>
      <c r="S7" s="5">
        <f>AVERAGE(Dane!S:S)</f>
        <v>122.44267053701016</v>
      </c>
      <c r="T7" s="5">
        <f>AVERAGE(Dane!T:T)</f>
        <v>1104.7131764705885</v>
      </c>
      <c r="U7" s="5">
        <f>AVERAGE(Dane!U:U)</f>
        <v>883.03672131147562</v>
      </c>
      <c r="V7" s="5">
        <f>AVERAGE(Dane!V:V)</f>
        <v>5.830416666666669</v>
      </c>
      <c r="W7" s="5">
        <f>AVERAGE(Dane!W:W)</f>
        <v>346.93872074300617</v>
      </c>
      <c r="X7" s="5">
        <f>AVERAGE(Dane!X:X)</f>
        <v>29.320833333333336</v>
      </c>
    </row>
    <row r="9" spans="1:24" ht="13.9" customHeight="1" x14ac:dyDescent="0.2">
      <c r="A9" s="2" t="s">
        <v>172</v>
      </c>
      <c r="B9" s="2"/>
      <c r="C9" s="2"/>
      <c r="D9" s="2"/>
      <c r="E9" s="2"/>
      <c r="F9" s="2"/>
    </row>
    <row r="10" spans="1:24" ht="13.9" customHeight="1" x14ac:dyDescent="0.2">
      <c r="A10" s="11" t="s">
        <v>23</v>
      </c>
      <c r="B10" s="11" t="s">
        <v>24</v>
      </c>
      <c r="C10" s="11" t="s">
        <v>25</v>
      </c>
      <c r="D10" s="12" t="s">
        <v>26</v>
      </c>
      <c r="E10" s="11" t="s">
        <v>27</v>
      </c>
      <c r="F10" s="13" t="s">
        <v>28</v>
      </c>
      <c r="H10" s="5" t="s">
        <v>173</v>
      </c>
      <c r="M10" s="5" t="s">
        <v>174</v>
      </c>
      <c r="P10" s="5" t="s">
        <v>175</v>
      </c>
      <c r="Q10" s="5" t="s">
        <v>176</v>
      </c>
    </row>
    <row r="11" spans="1:24" ht="13.9" customHeight="1" x14ac:dyDescent="0.2">
      <c r="A11" s="5">
        <f>COUNT(Dane!S:S)</f>
        <v>689</v>
      </c>
      <c r="B11" s="5">
        <f>COUNT(Dane!T:T)</f>
        <v>425</v>
      </c>
      <c r="C11" s="5">
        <f>COUNT(Dane!U:U)</f>
        <v>305</v>
      </c>
      <c r="D11" s="5">
        <f>COUNT(Dane!V:V)</f>
        <v>420</v>
      </c>
      <c r="E11" s="5">
        <f>COUNT(Dane!W:W)</f>
        <v>500</v>
      </c>
      <c r="F11" s="5">
        <f>COUNT(Dane!X:X)</f>
        <v>24</v>
      </c>
      <c r="H11" s="5">
        <f>COUNT(Dane!A:A)</f>
        <v>689</v>
      </c>
      <c r="M11" s="5" t="s">
        <v>177</v>
      </c>
      <c r="N11" s="5" t="s">
        <v>178</v>
      </c>
      <c r="O11" s="5" t="s">
        <v>179</v>
      </c>
    </row>
    <row r="12" spans="1:24" ht="13.9" customHeight="1" x14ac:dyDescent="0.2">
      <c r="A12" s="2" t="s">
        <v>180</v>
      </c>
      <c r="B12" s="2"/>
      <c r="C12" s="2"/>
      <c r="D12" s="2"/>
      <c r="E12" s="2"/>
      <c r="F12" s="2"/>
      <c r="M12" s="5">
        <f>COUNTIF(Dane!AG:AG,"&lt;=30")</f>
        <v>0</v>
      </c>
      <c r="N12" s="5">
        <f>COUNTIFS(Dane!AG:AG, "&gt;30",Dane!AG:AG,"&lt;=60")</f>
        <v>0</v>
      </c>
      <c r="O12" s="5">
        <f>COUNTIFS(Dane!AG:AG, "&gt;60",Dane!AG:AG,"&lt;=100")</f>
        <v>0</v>
      </c>
      <c r="P12" s="5">
        <f>SUM(M12:O12)</f>
        <v>0</v>
      </c>
      <c r="Q12" s="5">
        <f>H11-P12</f>
        <v>689</v>
      </c>
    </row>
    <row r="13" spans="1:24" ht="13.9" customHeight="1" x14ac:dyDescent="0.2">
      <c r="A13" s="269">
        <f t="shared" ref="A13:F13" si="0">A11/$H$11</f>
        <v>1</v>
      </c>
      <c r="B13" s="269">
        <f t="shared" si="0"/>
        <v>0.61683599419448476</v>
      </c>
      <c r="C13" s="269">
        <f t="shared" si="0"/>
        <v>0.44267053701015963</v>
      </c>
      <c r="D13" s="269">
        <f t="shared" si="0"/>
        <v>0.60957910014513783</v>
      </c>
      <c r="E13" s="269">
        <f t="shared" si="0"/>
        <v>0.72568940493468792</v>
      </c>
      <c r="F13" s="269">
        <f t="shared" si="0"/>
        <v>3.483309143686502E-2</v>
      </c>
      <c r="H13" s="5" t="s">
        <v>181</v>
      </c>
      <c r="J13" s="5" t="s">
        <v>182</v>
      </c>
    </row>
    <row r="14" spans="1:24" ht="13.9" customHeight="1" x14ac:dyDescent="0.2">
      <c r="H14" s="5">
        <f>COUNTIF(Dane!AF:AF,"=PRAWDA")</f>
        <v>0</v>
      </c>
      <c r="J14" s="269">
        <f>H14/H11</f>
        <v>0</v>
      </c>
    </row>
    <row r="16" spans="1:24" ht="13.9" customHeight="1" x14ac:dyDescent="0.2">
      <c r="H16" s="5" t="s">
        <v>183</v>
      </c>
    </row>
    <row r="17" spans="8:8" ht="13.9" customHeight="1" x14ac:dyDescent="0.2">
      <c r="H17" s="5">
        <f>COUNTIF(Dane!AT:AT,"=1")</f>
        <v>0</v>
      </c>
    </row>
    <row r="18" spans="8:8" ht="13.9" customHeight="1" x14ac:dyDescent="0.2"/>
    <row r="19" spans="8:8" ht="12.75" customHeight="1" x14ac:dyDescent="0.2">
      <c r="H19" s="5" t="s">
        <v>184</v>
      </c>
    </row>
    <row r="20" spans="8:8" ht="13.9" customHeight="1" x14ac:dyDescent="0.2">
      <c r="H20" s="5">
        <f>COUNTIF(Dane!AU:AU,"=1")</f>
        <v>0</v>
      </c>
    </row>
    <row r="21" spans="8:8" ht="13.9" customHeight="1" x14ac:dyDescent="0.2"/>
    <row r="22" spans="8:8" ht="13.9" customHeight="1" x14ac:dyDescent="0.2">
      <c r="H22" s="5" t="s">
        <v>185</v>
      </c>
    </row>
    <row r="23" spans="8:8" ht="13.9" customHeight="1" x14ac:dyDescent="0.2">
      <c r="H23" s="270">
        <f>COUNTIF(Dane!AV:AV,"=1")</f>
        <v>0</v>
      </c>
    </row>
    <row r="25" spans="8:8" ht="12.75" customHeight="1" x14ac:dyDescent="0.2">
      <c r="H25" s="5" t="s">
        <v>186</v>
      </c>
    </row>
    <row r="26" spans="8:8" ht="12.75" customHeight="1" x14ac:dyDescent="0.2">
      <c r="H26" s="5">
        <f>SUMPRODUCT(1/COUNTIFS(Dane!A3:A497,Dane!A3:A497,Dane!B3:B497,Dane!B3:B497,Dane!D3:D497,Dane!D3:D497,Dane!E3:E497,Dane!E3:E497,Dane!F3:F497,Dane!F3:F497,Dane!G3:G497,Dane!G3:G497,Dane!H3:H497,Dane!H3:H497,Dane!I3:I497,Dane!I3:I497,Dane!J3:J497,Dane!J3:J497,Dane!L3:L497,Dane!L3:L497))</f>
        <v>73.00000000000054</v>
      </c>
    </row>
  </sheetData>
  <mergeCells count="5">
    <mergeCell ref="A2:X2"/>
    <mergeCell ref="A4:X4"/>
    <mergeCell ref="A6:X6"/>
    <mergeCell ref="A9:F9"/>
    <mergeCell ref="A12:F1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&amp;C&amp;10 &amp;A</oddHeader>
    <oddFooter>&amp;C&amp;10 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50"/>
  <sheetViews>
    <sheetView topLeftCell="A19" zoomScale="85" zoomScaleNormal="85" workbookViewId="0">
      <selection activeCell="K51" sqref="K51"/>
    </sheetView>
  </sheetViews>
  <sheetFormatPr defaultRowHeight="14.25" x14ac:dyDescent="0.2"/>
  <cols>
    <col min="1" max="17" width="8.625" style="5" customWidth="1"/>
    <col min="18" max="18" width="16.75" style="5" customWidth="1"/>
    <col min="19" max="1025" width="8.625" style="5" customWidth="1"/>
  </cols>
  <sheetData>
    <row r="1" spans="1:16" ht="13.9" customHeight="1" x14ac:dyDescent="0.2">
      <c r="A1" s="1" t="s">
        <v>187</v>
      </c>
      <c r="B1" s="1"/>
      <c r="C1" s="1"/>
      <c r="D1" s="1"/>
      <c r="E1" s="1"/>
      <c r="F1" s="1"/>
      <c r="G1" s="1" t="s">
        <v>188</v>
      </c>
      <c r="H1" s="1"/>
      <c r="I1" s="1"/>
      <c r="J1" s="1"/>
      <c r="K1" s="1" t="s">
        <v>189</v>
      </c>
      <c r="L1" s="1"/>
      <c r="M1" s="271" t="s">
        <v>190</v>
      </c>
      <c r="N1" s="271" t="s">
        <v>191</v>
      </c>
      <c r="O1" s="272"/>
    </row>
    <row r="2" spans="1:16" ht="45.95" customHeight="1" x14ac:dyDescent="0.2">
      <c r="A2" s="271" t="s">
        <v>192</v>
      </c>
      <c r="B2" s="271" t="s">
        <v>193</v>
      </c>
      <c r="C2" s="271" t="s">
        <v>5</v>
      </c>
      <c r="D2" s="271" t="s">
        <v>194</v>
      </c>
      <c r="E2" s="271" t="s">
        <v>195</v>
      </c>
      <c r="F2" s="271" t="s">
        <v>196</v>
      </c>
      <c r="G2" s="271" t="s">
        <v>197</v>
      </c>
      <c r="H2" s="271" t="s">
        <v>198</v>
      </c>
      <c r="I2" s="271" t="s">
        <v>199</v>
      </c>
      <c r="J2" s="271" t="s">
        <v>200</v>
      </c>
      <c r="K2" s="271" t="s">
        <v>201</v>
      </c>
      <c r="L2" s="271" t="s">
        <v>202</v>
      </c>
      <c r="M2" s="271">
        <v>136</v>
      </c>
      <c r="N2" s="273"/>
      <c r="O2" s="271" t="s">
        <v>203</v>
      </c>
      <c r="P2" s="5" t="s">
        <v>204</v>
      </c>
    </row>
    <row r="3" spans="1:16" ht="13.9" customHeight="1" x14ac:dyDescent="0.2">
      <c r="A3" s="5">
        <v>86.5</v>
      </c>
      <c r="C3" s="5">
        <v>70</v>
      </c>
      <c r="D3" s="5">
        <v>78.5</v>
      </c>
      <c r="G3" s="5">
        <v>94</v>
      </c>
      <c r="H3" s="5">
        <v>86</v>
      </c>
      <c r="I3" s="5">
        <v>77.599999999999994</v>
      </c>
      <c r="M3" s="5">
        <v>1076</v>
      </c>
      <c r="N3" s="5">
        <v>101</v>
      </c>
    </row>
    <row r="4" spans="1:16" ht="13.9" customHeight="1" x14ac:dyDescent="0.2">
      <c r="A4" s="5">
        <v>86</v>
      </c>
      <c r="C4" s="5">
        <v>69</v>
      </c>
      <c r="D4" s="5">
        <v>77.7</v>
      </c>
      <c r="G4" s="5">
        <v>93.5</v>
      </c>
      <c r="H4" s="5">
        <v>85</v>
      </c>
      <c r="I4" s="5">
        <v>76.5</v>
      </c>
      <c r="M4" s="5">
        <v>1044</v>
      </c>
      <c r="N4" s="5">
        <v>99</v>
      </c>
    </row>
    <row r="5" spans="1:16" ht="13.9" customHeight="1" x14ac:dyDescent="0.2">
      <c r="A5" s="5">
        <v>85.6</v>
      </c>
      <c r="C5" s="5">
        <v>68</v>
      </c>
      <c r="D5" s="5">
        <v>76.900000000000006</v>
      </c>
      <c r="G5" s="5">
        <v>93.2</v>
      </c>
      <c r="H5" s="5">
        <v>84.4</v>
      </c>
      <c r="I5" s="5">
        <v>75.400000000000006</v>
      </c>
      <c r="M5" s="5">
        <v>940</v>
      </c>
      <c r="N5" s="5">
        <v>97</v>
      </c>
    </row>
    <row r="6" spans="1:16" ht="13.9" customHeight="1" x14ac:dyDescent="0.2">
      <c r="A6" s="5">
        <v>85</v>
      </c>
      <c r="C6" s="5">
        <v>67</v>
      </c>
      <c r="D6" s="5">
        <v>76.099999999999994</v>
      </c>
      <c r="G6" s="5">
        <v>92.9</v>
      </c>
      <c r="H6" s="5">
        <v>83.6</v>
      </c>
      <c r="I6" s="5">
        <v>74.2</v>
      </c>
      <c r="M6" s="5">
        <v>900</v>
      </c>
      <c r="N6" s="5">
        <v>95</v>
      </c>
    </row>
    <row r="7" spans="1:16" ht="13.9" customHeight="1" x14ac:dyDescent="0.2">
      <c r="A7" s="5">
        <v>84.5</v>
      </c>
      <c r="C7" s="5">
        <v>66</v>
      </c>
      <c r="D7" s="5">
        <v>75.400000000000006</v>
      </c>
      <c r="G7" s="5">
        <v>92.5</v>
      </c>
      <c r="H7" s="5">
        <v>82.8</v>
      </c>
      <c r="I7" s="5">
        <v>73.2</v>
      </c>
      <c r="M7" s="5">
        <v>865</v>
      </c>
      <c r="N7" s="5">
        <v>92</v>
      </c>
    </row>
    <row r="8" spans="1:16" ht="13.9" customHeight="1" x14ac:dyDescent="0.2">
      <c r="A8" s="5">
        <v>83.9</v>
      </c>
      <c r="C8" s="5">
        <v>65</v>
      </c>
      <c r="D8" s="5">
        <v>74.5</v>
      </c>
      <c r="G8" s="5">
        <v>92.2</v>
      </c>
      <c r="H8" s="5">
        <v>81.900000000000006</v>
      </c>
      <c r="I8" s="5">
        <v>72</v>
      </c>
      <c r="K8" s="5">
        <v>739</v>
      </c>
      <c r="M8" s="5">
        <v>832</v>
      </c>
      <c r="N8" s="5">
        <v>91</v>
      </c>
    </row>
    <row r="9" spans="1:16" ht="13.9" customHeight="1" x14ac:dyDescent="0.2">
      <c r="A9" s="5">
        <v>83.4</v>
      </c>
      <c r="C9" s="5">
        <v>64</v>
      </c>
      <c r="D9" s="5">
        <v>73.8</v>
      </c>
      <c r="G9" s="5">
        <v>91.8</v>
      </c>
      <c r="H9" s="5">
        <v>81.099999999999994</v>
      </c>
      <c r="I9" s="5">
        <v>71</v>
      </c>
      <c r="K9" s="5">
        <v>722</v>
      </c>
      <c r="M9" s="5">
        <v>800</v>
      </c>
      <c r="N9" s="5">
        <v>88</v>
      </c>
    </row>
    <row r="10" spans="1:16" ht="13.9" customHeight="1" x14ac:dyDescent="0.2">
      <c r="A10" s="5">
        <v>82.8</v>
      </c>
      <c r="C10" s="5">
        <v>63</v>
      </c>
      <c r="D10" s="5">
        <v>73</v>
      </c>
      <c r="G10" s="5">
        <v>91.4</v>
      </c>
      <c r="H10" s="5">
        <v>80.099999999999994</v>
      </c>
      <c r="I10" s="5">
        <v>69.900000000000006</v>
      </c>
      <c r="K10" s="5">
        <v>705</v>
      </c>
      <c r="M10" s="5">
        <v>772</v>
      </c>
      <c r="N10" s="5">
        <v>87</v>
      </c>
    </row>
    <row r="11" spans="1:16" ht="13.9" customHeight="1" x14ac:dyDescent="0.2">
      <c r="A11" s="5">
        <v>82.3</v>
      </c>
      <c r="C11" s="5">
        <v>62</v>
      </c>
      <c r="D11" s="5">
        <v>72.2</v>
      </c>
      <c r="G11" s="5">
        <v>91.1</v>
      </c>
      <c r="H11" s="5">
        <v>79.3</v>
      </c>
      <c r="I11" s="5">
        <v>68.8</v>
      </c>
      <c r="K11" s="5">
        <v>688</v>
      </c>
      <c r="M11" s="5">
        <v>746</v>
      </c>
      <c r="N11" s="5">
        <v>85</v>
      </c>
    </row>
    <row r="12" spans="1:16" ht="13.9" customHeight="1" x14ac:dyDescent="0.2">
      <c r="A12" s="5">
        <v>81.8</v>
      </c>
      <c r="C12" s="5">
        <v>61</v>
      </c>
      <c r="D12" s="5">
        <v>71.5</v>
      </c>
      <c r="G12" s="5">
        <v>90.7</v>
      </c>
      <c r="H12" s="5">
        <v>78.400000000000006</v>
      </c>
      <c r="I12" s="5">
        <v>67.7</v>
      </c>
      <c r="K12" s="5">
        <v>670</v>
      </c>
      <c r="M12" s="5">
        <v>720</v>
      </c>
      <c r="N12" s="5">
        <v>83</v>
      </c>
    </row>
    <row r="13" spans="1:16" ht="13.9" customHeight="1" x14ac:dyDescent="0.2">
      <c r="A13" s="5">
        <v>81.2</v>
      </c>
      <c r="C13" s="5">
        <v>60</v>
      </c>
      <c r="D13" s="5">
        <v>70.7</v>
      </c>
      <c r="G13" s="5">
        <v>90.2</v>
      </c>
      <c r="H13" s="5">
        <v>77.5</v>
      </c>
      <c r="I13" s="5">
        <v>66.599999999999994</v>
      </c>
      <c r="K13" s="5">
        <v>654</v>
      </c>
      <c r="M13" s="5">
        <v>697</v>
      </c>
      <c r="N13" s="5">
        <v>81</v>
      </c>
      <c r="O13" s="5">
        <v>320000</v>
      </c>
      <c r="P13" s="5">
        <f t="shared" ref="P13:P44" si="0">O13*0.00689475729</f>
        <v>2206.3223327999999</v>
      </c>
    </row>
    <row r="14" spans="1:16" ht="13.9" customHeight="1" x14ac:dyDescent="0.2">
      <c r="A14" s="5">
        <v>80.7</v>
      </c>
      <c r="C14" s="5">
        <v>59</v>
      </c>
      <c r="D14" s="5">
        <v>69.900000000000006</v>
      </c>
      <c r="G14" s="5">
        <v>89.8</v>
      </c>
      <c r="H14" s="5">
        <v>76.599999999999994</v>
      </c>
      <c r="I14" s="5">
        <v>65.5</v>
      </c>
      <c r="K14" s="5">
        <v>634</v>
      </c>
      <c r="M14" s="5">
        <v>674</v>
      </c>
      <c r="N14" s="5">
        <v>80</v>
      </c>
      <c r="O14" s="5">
        <v>310000</v>
      </c>
      <c r="P14" s="5">
        <f t="shared" si="0"/>
        <v>2137.3747598999998</v>
      </c>
    </row>
    <row r="15" spans="1:16" ht="13.9" customHeight="1" x14ac:dyDescent="0.2">
      <c r="A15" s="5">
        <v>80.099999999999994</v>
      </c>
      <c r="C15" s="5">
        <v>58</v>
      </c>
      <c r="D15" s="5">
        <v>69.2</v>
      </c>
      <c r="G15" s="5">
        <v>89.3</v>
      </c>
      <c r="H15" s="5">
        <v>75.7</v>
      </c>
      <c r="I15" s="5">
        <v>64.3</v>
      </c>
      <c r="K15" s="5">
        <v>615</v>
      </c>
      <c r="M15" s="5">
        <v>653</v>
      </c>
      <c r="N15" s="5">
        <v>78</v>
      </c>
      <c r="O15" s="5">
        <v>300000</v>
      </c>
      <c r="P15" s="5">
        <f t="shared" si="0"/>
        <v>2068.4271870000002</v>
      </c>
    </row>
    <row r="16" spans="1:16" ht="13.9" customHeight="1" x14ac:dyDescent="0.2">
      <c r="A16" s="5">
        <v>79.599999999999994</v>
      </c>
      <c r="C16" s="5">
        <v>57</v>
      </c>
      <c r="D16" s="5">
        <v>68.5</v>
      </c>
      <c r="G16" s="5">
        <v>88.9</v>
      </c>
      <c r="H16" s="5">
        <v>74.8</v>
      </c>
      <c r="I16" s="5">
        <v>63.2</v>
      </c>
      <c r="K16" s="5">
        <v>595</v>
      </c>
      <c r="M16" s="5">
        <v>633</v>
      </c>
      <c r="N16" s="5">
        <v>76</v>
      </c>
      <c r="O16" s="5">
        <v>290000</v>
      </c>
      <c r="P16" s="5">
        <f t="shared" si="0"/>
        <v>1999.4796141000002</v>
      </c>
    </row>
    <row r="17" spans="1:16" ht="13.9" customHeight="1" x14ac:dyDescent="0.2">
      <c r="A17" s="5">
        <v>79</v>
      </c>
      <c r="C17" s="5">
        <v>56</v>
      </c>
      <c r="D17" s="5">
        <v>67.7</v>
      </c>
      <c r="G17" s="5">
        <v>88.3</v>
      </c>
      <c r="H17" s="5">
        <v>73.900000000000006</v>
      </c>
      <c r="I17" s="5">
        <v>62</v>
      </c>
      <c r="K17" s="5">
        <v>577</v>
      </c>
      <c r="M17" s="5">
        <v>613</v>
      </c>
      <c r="N17" s="5">
        <v>75</v>
      </c>
      <c r="O17" s="5">
        <v>282000</v>
      </c>
      <c r="P17" s="5">
        <f t="shared" si="0"/>
        <v>1944.3215557800002</v>
      </c>
    </row>
    <row r="18" spans="1:16" ht="13.9" customHeight="1" x14ac:dyDescent="0.2">
      <c r="A18" s="5">
        <v>78.5</v>
      </c>
      <c r="B18" s="5">
        <v>120</v>
      </c>
      <c r="C18" s="5">
        <v>55</v>
      </c>
      <c r="D18" s="5">
        <v>66.900000000000006</v>
      </c>
      <c r="G18" s="5">
        <v>87.9</v>
      </c>
      <c r="H18" s="5">
        <v>73</v>
      </c>
      <c r="I18" s="5">
        <v>60.9</v>
      </c>
      <c r="K18" s="5">
        <v>560</v>
      </c>
      <c r="M18" s="5">
        <v>595</v>
      </c>
      <c r="N18" s="5">
        <v>74</v>
      </c>
      <c r="O18" s="5">
        <v>274000</v>
      </c>
      <c r="P18" s="5">
        <f t="shared" si="0"/>
        <v>1889.1634974600001</v>
      </c>
    </row>
    <row r="19" spans="1:16" ht="13.9" customHeight="1" x14ac:dyDescent="0.2">
      <c r="A19" s="5">
        <v>78</v>
      </c>
      <c r="B19" s="5">
        <v>120</v>
      </c>
      <c r="C19" s="5">
        <v>54</v>
      </c>
      <c r="D19" s="5">
        <v>66.099999999999994</v>
      </c>
      <c r="G19" s="5">
        <v>87.4</v>
      </c>
      <c r="H19" s="5">
        <v>72</v>
      </c>
      <c r="I19" s="5">
        <v>59.8</v>
      </c>
      <c r="K19" s="5">
        <v>543</v>
      </c>
      <c r="M19" s="5">
        <v>577</v>
      </c>
      <c r="N19" s="5">
        <v>72</v>
      </c>
      <c r="O19" s="5">
        <v>266000</v>
      </c>
      <c r="P19" s="5">
        <f t="shared" si="0"/>
        <v>1834.0054391400001</v>
      </c>
    </row>
    <row r="20" spans="1:16" ht="13.9" customHeight="1" x14ac:dyDescent="0.2">
      <c r="A20" s="5">
        <v>77.400000000000006</v>
      </c>
      <c r="B20" s="5">
        <v>119</v>
      </c>
      <c r="C20" s="5">
        <v>53</v>
      </c>
      <c r="D20" s="5">
        <v>65.400000000000006</v>
      </c>
      <c r="G20" s="5">
        <v>86.9</v>
      </c>
      <c r="H20" s="5">
        <v>71.2</v>
      </c>
      <c r="I20" s="5">
        <v>58.6</v>
      </c>
      <c r="K20" s="5">
        <v>525</v>
      </c>
      <c r="M20" s="5">
        <v>560</v>
      </c>
      <c r="N20" s="5">
        <v>71</v>
      </c>
      <c r="O20" s="5">
        <v>257000</v>
      </c>
      <c r="P20" s="5">
        <f t="shared" si="0"/>
        <v>1771.95262353</v>
      </c>
    </row>
    <row r="21" spans="1:16" ht="13.9" customHeight="1" x14ac:dyDescent="0.2">
      <c r="A21" s="5">
        <v>76.8</v>
      </c>
      <c r="B21" s="5">
        <v>119</v>
      </c>
      <c r="C21" s="5">
        <v>52</v>
      </c>
      <c r="D21" s="5">
        <v>64.599999999999994</v>
      </c>
      <c r="G21" s="5">
        <v>86.4</v>
      </c>
      <c r="H21" s="5">
        <v>70.2</v>
      </c>
      <c r="I21" s="5">
        <v>57.4</v>
      </c>
      <c r="K21" s="5">
        <v>500</v>
      </c>
      <c r="M21" s="5">
        <v>544</v>
      </c>
      <c r="N21" s="5">
        <v>69</v>
      </c>
      <c r="O21" s="5">
        <v>245000</v>
      </c>
      <c r="P21" s="5">
        <f t="shared" si="0"/>
        <v>1689.2155360500001</v>
      </c>
    </row>
    <row r="22" spans="1:16" ht="13.9" customHeight="1" x14ac:dyDescent="0.2">
      <c r="A22" s="5">
        <v>76.3</v>
      </c>
      <c r="B22" s="5">
        <v>118</v>
      </c>
      <c r="C22" s="5">
        <v>51</v>
      </c>
      <c r="D22" s="5">
        <v>63.8</v>
      </c>
      <c r="G22" s="5">
        <v>85.9</v>
      </c>
      <c r="H22" s="5">
        <v>69.400000000000006</v>
      </c>
      <c r="I22" s="5">
        <v>56.1</v>
      </c>
      <c r="K22" s="5">
        <v>487</v>
      </c>
      <c r="M22" s="5">
        <v>528</v>
      </c>
      <c r="N22" s="5">
        <v>68</v>
      </c>
      <c r="O22" s="5">
        <v>239000</v>
      </c>
      <c r="P22" s="5">
        <f t="shared" si="0"/>
        <v>1647.8469923100001</v>
      </c>
    </row>
    <row r="23" spans="1:16" ht="13.9" customHeight="1" x14ac:dyDescent="0.2">
      <c r="A23" s="5">
        <v>75.900000000000006</v>
      </c>
      <c r="B23" s="5">
        <v>117</v>
      </c>
      <c r="C23" s="5">
        <v>50</v>
      </c>
      <c r="D23" s="5">
        <v>63.1</v>
      </c>
      <c r="G23" s="5">
        <v>85.5</v>
      </c>
      <c r="H23" s="5">
        <v>68.5</v>
      </c>
      <c r="I23" s="5">
        <v>55</v>
      </c>
      <c r="K23" s="5">
        <v>475</v>
      </c>
      <c r="M23" s="5">
        <v>513</v>
      </c>
      <c r="N23" s="5">
        <v>67</v>
      </c>
      <c r="O23" s="5">
        <v>233000</v>
      </c>
      <c r="P23" s="5">
        <f t="shared" si="0"/>
        <v>1606.47844857</v>
      </c>
    </row>
    <row r="24" spans="1:16" ht="13.9" customHeight="1" x14ac:dyDescent="0.2">
      <c r="A24" s="5">
        <v>75.2</v>
      </c>
      <c r="B24" s="5">
        <v>117</v>
      </c>
      <c r="C24" s="5">
        <v>49</v>
      </c>
      <c r="D24" s="5">
        <v>62.1</v>
      </c>
      <c r="G24" s="5">
        <v>85</v>
      </c>
      <c r="H24" s="5">
        <v>67.599999999999994</v>
      </c>
      <c r="I24" s="5">
        <v>53.8</v>
      </c>
      <c r="K24" s="5">
        <v>464</v>
      </c>
      <c r="M24" s="5">
        <v>498</v>
      </c>
      <c r="N24" s="5">
        <v>66</v>
      </c>
      <c r="O24" s="5">
        <v>227000</v>
      </c>
      <c r="P24" s="5">
        <f t="shared" si="0"/>
        <v>1565.10990483</v>
      </c>
    </row>
    <row r="25" spans="1:16" ht="13.9" customHeight="1" x14ac:dyDescent="0.2">
      <c r="A25" s="5">
        <v>74.7</v>
      </c>
      <c r="B25" s="5">
        <v>116</v>
      </c>
      <c r="C25" s="5">
        <v>48</v>
      </c>
      <c r="D25" s="5">
        <v>61.4</v>
      </c>
      <c r="G25" s="5">
        <v>84.5</v>
      </c>
      <c r="H25" s="5">
        <v>66.7</v>
      </c>
      <c r="I25" s="5">
        <v>52.5</v>
      </c>
      <c r="K25" s="5">
        <v>451</v>
      </c>
      <c r="M25" s="5">
        <v>484</v>
      </c>
      <c r="N25" s="5">
        <v>64</v>
      </c>
      <c r="O25" s="5">
        <v>221000</v>
      </c>
      <c r="P25" s="5">
        <f t="shared" si="0"/>
        <v>1523.7413610900001</v>
      </c>
    </row>
    <row r="26" spans="1:16" ht="13.9" customHeight="1" x14ac:dyDescent="0.2">
      <c r="A26" s="5">
        <v>74.099999999999994</v>
      </c>
      <c r="B26" s="5">
        <v>116</v>
      </c>
      <c r="C26" s="5">
        <v>47</v>
      </c>
      <c r="D26" s="5">
        <v>60.8</v>
      </c>
      <c r="G26" s="5">
        <v>83.9</v>
      </c>
      <c r="H26" s="5">
        <v>65.8</v>
      </c>
      <c r="I26" s="5">
        <v>51.4</v>
      </c>
      <c r="K26" s="5">
        <v>442</v>
      </c>
      <c r="M26" s="5">
        <v>471</v>
      </c>
      <c r="N26" s="5">
        <v>63</v>
      </c>
      <c r="O26" s="5">
        <v>217000</v>
      </c>
      <c r="P26" s="5">
        <f t="shared" si="0"/>
        <v>1496.1623319299999</v>
      </c>
    </row>
    <row r="27" spans="1:16" ht="13.9" customHeight="1" x14ac:dyDescent="0.2">
      <c r="A27" s="5">
        <v>73.599999999999994</v>
      </c>
      <c r="B27" s="5">
        <v>115</v>
      </c>
      <c r="C27" s="5">
        <v>46</v>
      </c>
      <c r="D27" s="5">
        <v>60</v>
      </c>
      <c r="G27" s="5">
        <v>83.5</v>
      </c>
      <c r="H27" s="5">
        <v>64.8</v>
      </c>
      <c r="I27" s="5">
        <v>50.3</v>
      </c>
      <c r="K27" s="5">
        <v>432</v>
      </c>
      <c r="M27" s="5">
        <v>458</v>
      </c>
      <c r="N27" s="5">
        <v>62</v>
      </c>
      <c r="O27" s="5">
        <v>212000</v>
      </c>
      <c r="P27" s="5">
        <f t="shared" si="0"/>
        <v>1461.6885454800001</v>
      </c>
    </row>
    <row r="28" spans="1:16" ht="13.9" customHeight="1" x14ac:dyDescent="0.2">
      <c r="A28" s="5">
        <v>73.099999999999994</v>
      </c>
      <c r="B28" s="5">
        <v>115</v>
      </c>
      <c r="C28" s="5">
        <v>45</v>
      </c>
      <c r="D28" s="5">
        <v>59.2</v>
      </c>
      <c r="G28" s="5">
        <v>83</v>
      </c>
      <c r="H28" s="5">
        <v>64</v>
      </c>
      <c r="I28" s="5">
        <v>49</v>
      </c>
      <c r="K28" s="5">
        <v>421</v>
      </c>
      <c r="M28" s="5">
        <v>446</v>
      </c>
      <c r="N28" s="5">
        <v>60</v>
      </c>
      <c r="O28" s="5">
        <v>206000</v>
      </c>
      <c r="P28" s="5">
        <f t="shared" si="0"/>
        <v>1420.32000174</v>
      </c>
    </row>
    <row r="29" spans="1:16" ht="13.9" customHeight="1" x14ac:dyDescent="0.2">
      <c r="A29" s="5">
        <v>72.5</v>
      </c>
      <c r="B29" s="5">
        <v>114</v>
      </c>
      <c r="C29" s="5">
        <v>44</v>
      </c>
      <c r="D29" s="5">
        <v>58.5</v>
      </c>
      <c r="G29" s="5">
        <v>82.5</v>
      </c>
      <c r="H29" s="5">
        <v>63.1</v>
      </c>
      <c r="I29" s="5">
        <v>47.8</v>
      </c>
      <c r="K29" s="5">
        <v>409</v>
      </c>
      <c r="M29" s="5">
        <v>434</v>
      </c>
      <c r="N29" s="5">
        <v>58</v>
      </c>
      <c r="O29" s="5">
        <v>200000</v>
      </c>
      <c r="P29" s="5">
        <f t="shared" si="0"/>
        <v>1378.951458</v>
      </c>
    </row>
    <row r="30" spans="1:16" ht="13.9" customHeight="1" x14ac:dyDescent="0.2">
      <c r="A30" s="5">
        <v>72</v>
      </c>
      <c r="B30" s="5">
        <v>113</v>
      </c>
      <c r="C30" s="5">
        <v>43</v>
      </c>
      <c r="D30" s="5">
        <v>57.7</v>
      </c>
      <c r="G30" s="5">
        <v>82</v>
      </c>
      <c r="H30" s="5">
        <v>62.2</v>
      </c>
      <c r="I30" s="5">
        <v>46.7</v>
      </c>
      <c r="K30" s="5">
        <v>400</v>
      </c>
      <c r="M30" s="5">
        <v>423</v>
      </c>
      <c r="N30" s="5">
        <v>57</v>
      </c>
      <c r="O30" s="5">
        <v>196000</v>
      </c>
      <c r="P30" s="5">
        <f t="shared" si="0"/>
        <v>1351.3724288400001</v>
      </c>
    </row>
    <row r="31" spans="1:16" ht="13.9" customHeight="1" x14ac:dyDescent="0.2">
      <c r="A31" s="5">
        <v>71.5</v>
      </c>
      <c r="B31" s="5">
        <v>113</v>
      </c>
      <c r="C31" s="5">
        <v>42</v>
      </c>
      <c r="D31" s="5">
        <v>56.9</v>
      </c>
      <c r="G31" s="5">
        <v>81.5</v>
      </c>
      <c r="H31" s="5">
        <v>61.3</v>
      </c>
      <c r="I31" s="5">
        <v>45.5</v>
      </c>
      <c r="K31" s="5">
        <v>390</v>
      </c>
      <c r="M31" s="5">
        <v>412</v>
      </c>
      <c r="N31" s="5">
        <v>56</v>
      </c>
      <c r="O31" s="5">
        <v>191000</v>
      </c>
      <c r="P31" s="5">
        <f t="shared" si="0"/>
        <v>1316.8986423900001</v>
      </c>
    </row>
    <row r="32" spans="1:16" ht="13.9" customHeight="1" x14ac:dyDescent="0.2">
      <c r="A32" s="5">
        <v>70.900000000000006</v>
      </c>
      <c r="B32" s="5">
        <v>112</v>
      </c>
      <c r="C32" s="5">
        <v>41</v>
      </c>
      <c r="D32" s="5">
        <v>56.2</v>
      </c>
      <c r="G32" s="5">
        <v>80.900000000000006</v>
      </c>
      <c r="H32" s="5">
        <v>60.4</v>
      </c>
      <c r="I32" s="5">
        <v>44.3</v>
      </c>
      <c r="K32" s="5">
        <v>381</v>
      </c>
      <c r="M32" s="5">
        <v>402</v>
      </c>
      <c r="N32" s="5">
        <v>55</v>
      </c>
      <c r="O32" s="5">
        <v>187000</v>
      </c>
      <c r="P32" s="5">
        <f t="shared" si="0"/>
        <v>1289.31961323</v>
      </c>
    </row>
    <row r="33" spans="1:16" ht="13.9" customHeight="1" x14ac:dyDescent="0.2">
      <c r="A33" s="5">
        <v>70.400000000000006</v>
      </c>
      <c r="B33" s="5">
        <v>112</v>
      </c>
      <c r="C33" s="5">
        <v>40</v>
      </c>
      <c r="D33" s="5">
        <v>55.4</v>
      </c>
      <c r="G33" s="5">
        <v>80.400000000000006</v>
      </c>
      <c r="H33" s="5">
        <v>59.5</v>
      </c>
      <c r="I33" s="5">
        <v>43.1</v>
      </c>
      <c r="K33" s="5">
        <v>371</v>
      </c>
      <c r="M33" s="5">
        <v>392</v>
      </c>
      <c r="N33" s="5">
        <v>54</v>
      </c>
      <c r="O33" s="5">
        <v>182000</v>
      </c>
      <c r="P33" s="5">
        <f t="shared" si="0"/>
        <v>1254.8458267799999</v>
      </c>
    </row>
    <row r="34" spans="1:16" ht="13.9" customHeight="1" x14ac:dyDescent="0.2">
      <c r="A34" s="5">
        <v>69.900000000000006</v>
      </c>
      <c r="B34" s="5">
        <v>111</v>
      </c>
      <c r="C34" s="5">
        <v>39</v>
      </c>
      <c r="D34" s="5">
        <v>54.6</v>
      </c>
      <c r="G34" s="5">
        <v>79.900000000000006</v>
      </c>
      <c r="H34" s="5">
        <v>58.6</v>
      </c>
      <c r="I34" s="5">
        <v>41.9</v>
      </c>
      <c r="K34" s="5">
        <v>362</v>
      </c>
      <c r="M34" s="5">
        <v>382</v>
      </c>
      <c r="N34" s="5">
        <v>52</v>
      </c>
      <c r="O34" s="5">
        <v>177000</v>
      </c>
      <c r="P34" s="5">
        <f t="shared" si="0"/>
        <v>1220.3720403300001</v>
      </c>
    </row>
    <row r="35" spans="1:16" ht="13.9" customHeight="1" x14ac:dyDescent="0.2">
      <c r="A35" s="5">
        <v>69.400000000000006</v>
      </c>
      <c r="B35" s="5">
        <v>110</v>
      </c>
      <c r="C35" s="5">
        <v>38</v>
      </c>
      <c r="D35" s="5">
        <v>53.8</v>
      </c>
      <c r="G35" s="5">
        <v>79.400000000000006</v>
      </c>
      <c r="H35" s="5">
        <v>57.7</v>
      </c>
      <c r="I35" s="5">
        <v>40.799999999999997</v>
      </c>
      <c r="K35" s="5">
        <v>353</v>
      </c>
      <c r="M35" s="5">
        <v>372</v>
      </c>
      <c r="N35" s="5">
        <v>51</v>
      </c>
      <c r="O35" s="5">
        <v>173000</v>
      </c>
      <c r="P35" s="5">
        <f t="shared" si="0"/>
        <v>1192.79301117</v>
      </c>
    </row>
    <row r="36" spans="1:16" ht="13.9" customHeight="1" x14ac:dyDescent="0.2">
      <c r="A36" s="5">
        <v>68.900000000000006</v>
      </c>
      <c r="B36" s="5">
        <v>110</v>
      </c>
      <c r="C36" s="5">
        <v>37</v>
      </c>
      <c r="D36" s="5">
        <v>53.1</v>
      </c>
      <c r="G36" s="5">
        <v>78.8</v>
      </c>
      <c r="H36" s="5">
        <v>56.8</v>
      </c>
      <c r="I36" s="5">
        <v>39.6</v>
      </c>
      <c r="K36" s="5">
        <v>344</v>
      </c>
      <c r="M36" s="5">
        <v>363</v>
      </c>
      <c r="N36" s="5">
        <v>50</v>
      </c>
      <c r="O36" s="5">
        <v>169000</v>
      </c>
      <c r="P36" s="5">
        <f t="shared" si="0"/>
        <v>1165.2139820100001</v>
      </c>
    </row>
    <row r="37" spans="1:16" ht="13.9" customHeight="1" x14ac:dyDescent="0.2">
      <c r="A37" s="5">
        <v>68.400000000000006</v>
      </c>
      <c r="B37" s="5">
        <v>109</v>
      </c>
      <c r="C37" s="5">
        <v>36</v>
      </c>
      <c r="D37" s="5">
        <v>52.3</v>
      </c>
      <c r="G37" s="5">
        <v>78.3</v>
      </c>
      <c r="H37" s="5">
        <v>55.9</v>
      </c>
      <c r="I37" s="5">
        <v>38.4</v>
      </c>
      <c r="K37" s="5">
        <v>336</v>
      </c>
      <c r="M37" s="5">
        <v>354</v>
      </c>
      <c r="N37" s="5">
        <v>49</v>
      </c>
      <c r="O37" s="5">
        <v>165000</v>
      </c>
      <c r="P37" s="5">
        <f t="shared" si="0"/>
        <v>1137.63495285</v>
      </c>
    </row>
    <row r="38" spans="1:16" ht="13.9" customHeight="1" x14ac:dyDescent="0.2">
      <c r="A38" s="5">
        <v>67.900000000000006</v>
      </c>
      <c r="B38" s="5">
        <v>109</v>
      </c>
      <c r="C38" s="5">
        <v>35</v>
      </c>
      <c r="D38" s="5">
        <v>51.5</v>
      </c>
      <c r="G38" s="5">
        <v>77.7</v>
      </c>
      <c r="H38" s="5">
        <v>55</v>
      </c>
      <c r="I38" s="5">
        <v>37.200000000000003</v>
      </c>
      <c r="K38" s="5">
        <v>327</v>
      </c>
      <c r="M38" s="5">
        <v>345</v>
      </c>
      <c r="N38" s="5">
        <v>48</v>
      </c>
      <c r="O38" s="5">
        <v>160000</v>
      </c>
      <c r="P38" s="5">
        <f t="shared" si="0"/>
        <v>1103.1611664</v>
      </c>
    </row>
    <row r="39" spans="1:16" ht="13.9" customHeight="1" x14ac:dyDescent="0.2">
      <c r="A39" s="5">
        <v>67.400000000000006</v>
      </c>
      <c r="B39" s="5">
        <v>108</v>
      </c>
      <c r="C39" s="5">
        <v>34</v>
      </c>
      <c r="D39" s="5">
        <v>50.8</v>
      </c>
      <c r="G39" s="5">
        <v>77.2</v>
      </c>
      <c r="H39" s="5">
        <v>54.2</v>
      </c>
      <c r="I39" s="5">
        <v>36.1</v>
      </c>
      <c r="K39" s="5">
        <v>319</v>
      </c>
      <c r="M39" s="5">
        <v>336</v>
      </c>
      <c r="N39" s="5">
        <v>47</v>
      </c>
      <c r="O39" s="5">
        <v>156000</v>
      </c>
      <c r="P39" s="5">
        <f t="shared" si="0"/>
        <v>1075.5821372400001</v>
      </c>
    </row>
    <row r="40" spans="1:16" ht="13.9" customHeight="1" x14ac:dyDescent="0.2">
      <c r="A40" s="5">
        <v>66.8</v>
      </c>
      <c r="B40" s="5">
        <v>108</v>
      </c>
      <c r="C40" s="5">
        <v>33</v>
      </c>
      <c r="D40" s="5">
        <v>50</v>
      </c>
      <c r="G40" s="5">
        <v>76.599999999999994</v>
      </c>
      <c r="H40" s="5">
        <v>53.3</v>
      </c>
      <c r="I40" s="5">
        <v>34.9</v>
      </c>
      <c r="K40" s="5">
        <v>311</v>
      </c>
      <c r="M40" s="5">
        <v>327</v>
      </c>
      <c r="N40" s="5">
        <v>46</v>
      </c>
      <c r="O40" s="5">
        <v>152000</v>
      </c>
      <c r="P40" s="5">
        <f t="shared" si="0"/>
        <v>1048.0031080799999</v>
      </c>
    </row>
    <row r="41" spans="1:16" ht="13.9" customHeight="1" x14ac:dyDescent="0.2">
      <c r="A41" s="5">
        <v>66.3</v>
      </c>
      <c r="B41" s="5">
        <v>107</v>
      </c>
      <c r="C41" s="5">
        <v>32</v>
      </c>
      <c r="D41" s="5">
        <v>49.2</v>
      </c>
      <c r="G41" s="5">
        <v>76.099999999999994</v>
      </c>
      <c r="H41" s="5">
        <v>52.1</v>
      </c>
      <c r="I41" s="5">
        <v>33.700000000000003</v>
      </c>
      <c r="K41" s="5">
        <v>301</v>
      </c>
      <c r="M41" s="5">
        <v>318</v>
      </c>
      <c r="N41" s="5">
        <v>44</v>
      </c>
      <c r="O41" s="5">
        <v>147000</v>
      </c>
      <c r="P41" s="5">
        <f t="shared" si="0"/>
        <v>1013.52932163</v>
      </c>
    </row>
    <row r="42" spans="1:16" ht="13.9" customHeight="1" x14ac:dyDescent="0.2">
      <c r="A42" s="5">
        <v>65.8</v>
      </c>
      <c r="B42" s="5">
        <v>106</v>
      </c>
      <c r="C42" s="5">
        <v>31</v>
      </c>
      <c r="D42" s="5">
        <v>48.4</v>
      </c>
      <c r="G42" s="5">
        <v>75.599999999999994</v>
      </c>
      <c r="H42" s="5">
        <v>51.3</v>
      </c>
      <c r="I42" s="5">
        <v>32.5</v>
      </c>
      <c r="K42" s="5">
        <v>294</v>
      </c>
      <c r="M42" s="5">
        <v>310</v>
      </c>
      <c r="N42" s="5">
        <v>43</v>
      </c>
      <c r="O42" s="5">
        <v>144000</v>
      </c>
      <c r="P42" s="5">
        <f t="shared" si="0"/>
        <v>992.84504976000005</v>
      </c>
    </row>
    <row r="43" spans="1:16" ht="13.9" customHeight="1" x14ac:dyDescent="0.2">
      <c r="A43" s="5">
        <v>65.3</v>
      </c>
      <c r="B43" s="5">
        <v>105</v>
      </c>
      <c r="C43" s="5">
        <v>30</v>
      </c>
      <c r="D43" s="5">
        <v>47.7</v>
      </c>
      <c r="G43" s="5">
        <v>75</v>
      </c>
      <c r="H43" s="5">
        <v>50.4</v>
      </c>
      <c r="I43" s="5">
        <v>31.3</v>
      </c>
      <c r="K43" s="5">
        <v>286</v>
      </c>
      <c r="M43" s="5">
        <v>302</v>
      </c>
      <c r="N43" s="5">
        <v>42</v>
      </c>
      <c r="O43" s="5">
        <v>140000</v>
      </c>
      <c r="P43" s="5">
        <f t="shared" si="0"/>
        <v>965.26602060000005</v>
      </c>
    </row>
    <row r="44" spans="1:16" ht="13.9" customHeight="1" x14ac:dyDescent="0.2">
      <c r="A44" s="5">
        <v>64.7</v>
      </c>
      <c r="B44" s="5">
        <v>104</v>
      </c>
      <c r="C44" s="5">
        <v>29</v>
      </c>
      <c r="D44" s="5">
        <v>47</v>
      </c>
      <c r="G44" s="5">
        <v>74.5</v>
      </c>
      <c r="H44" s="5">
        <v>49.5</v>
      </c>
      <c r="I44" s="5">
        <v>30.1</v>
      </c>
      <c r="K44" s="5">
        <v>279</v>
      </c>
      <c r="M44" s="5">
        <v>294</v>
      </c>
      <c r="N44" s="5">
        <v>41</v>
      </c>
      <c r="O44" s="5">
        <v>137000</v>
      </c>
      <c r="P44" s="5">
        <f t="shared" si="0"/>
        <v>944.58174873000007</v>
      </c>
    </row>
    <row r="45" spans="1:16" ht="13.9" customHeight="1" x14ac:dyDescent="0.2">
      <c r="A45" s="5">
        <v>64.3</v>
      </c>
      <c r="B45" s="5">
        <v>104</v>
      </c>
      <c r="C45" s="5">
        <v>28</v>
      </c>
      <c r="D45" s="5">
        <v>46.1</v>
      </c>
      <c r="G45" s="5">
        <v>73.900000000000006</v>
      </c>
      <c r="H45" s="5">
        <v>48.6</v>
      </c>
      <c r="I45" s="5">
        <v>28.9</v>
      </c>
      <c r="K45" s="5">
        <v>271</v>
      </c>
      <c r="M45" s="5">
        <v>286</v>
      </c>
      <c r="N45" s="5">
        <v>41</v>
      </c>
      <c r="O45" s="5">
        <v>133000</v>
      </c>
      <c r="P45" s="5">
        <f t="shared" ref="P45:P76" si="1">O45*0.00689475729</f>
        <v>917.00271957000007</v>
      </c>
    </row>
    <row r="46" spans="1:16" ht="13.9" customHeight="1" x14ac:dyDescent="0.2">
      <c r="A46" s="5">
        <v>63.8</v>
      </c>
      <c r="B46" s="5">
        <v>103</v>
      </c>
      <c r="C46" s="5">
        <v>27</v>
      </c>
      <c r="D46" s="5">
        <v>45.2</v>
      </c>
      <c r="G46" s="5">
        <v>73.3</v>
      </c>
      <c r="H46" s="5">
        <v>47.7</v>
      </c>
      <c r="I46" s="5">
        <v>27.8</v>
      </c>
      <c r="K46" s="5">
        <v>264</v>
      </c>
      <c r="M46" s="5">
        <v>279</v>
      </c>
      <c r="N46" s="5">
        <v>40</v>
      </c>
      <c r="O46" s="5">
        <v>129000</v>
      </c>
      <c r="P46" s="5">
        <f t="shared" si="1"/>
        <v>889.42369041000006</v>
      </c>
    </row>
    <row r="47" spans="1:16" ht="13.9" customHeight="1" x14ac:dyDescent="0.2">
      <c r="A47" s="5">
        <v>63.3</v>
      </c>
      <c r="B47" s="5">
        <v>103</v>
      </c>
      <c r="C47" s="5">
        <v>26</v>
      </c>
      <c r="D47" s="5">
        <v>44.6</v>
      </c>
      <c r="G47" s="5">
        <v>72.8</v>
      </c>
      <c r="H47" s="5">
        <v>46.8</v>
      </c>
      <c r="I47" s="5">
        <v>26.7</v>
      </c>
      <c r="K47" s="5">
        <v>258</v>
      </c>
      <c r="M47" s="5">
        <v>272</v>
      </c>
      <c r="N47" s="5">
        <v>39</v>
      </c>
      <c r="O47" s="5">
        <v>126000</v>
      </c>
      <c r="P47" s="5">
        <f t="shared" si="1"/>
        <v>868.73941853999997</v>
      </c>
    </row>
    <row r="48" spans="1:16" ht="13.9" customHeight="1" x14ac:dyDescent="0.2">
      <c r="A48" s="5">
        <v>62.8</v>
      </c>
      <c r="B48" s="5">
        <v>102</v>
      </c>
      <c r="C48" s="5">
        <v>25</v>
      </c>
      <c r="D48" s="5">
        <v>43.8</v>
      </c>
      <c r="G48" s="5">
        <v>72.2</v>
      </c>
      <c r="H48" s="5">
        <v>45.9</v>
      </c>
      <c r="I48" s="5">
        <v>25.5</v>
      </c>
      <c r="K48" s="5">
        <v>253</v>
      </c>
      <c r="M48" s="5">
        <v>266</v>
      </c>
      <c r="N48" s="5">
        <v>38</v>
      </c>
      <c r="O48" s="5">
        <v>124000</v>
      </c>
      <c r="P48" s="5">
        <f t="shared" si="1"/>
        <v>854.94990396000003</v>
      </c>
    </row>
    <row r="49" spans="1:16" ht="13.9" customHeight="1" x14ac:dyDescent="0.2">
      <c r="A49" s="5">
        <v>62.4</v>
      </c>
      <c r="B49" s="5">
        <v>101</v>
      </c>
      <c r="C49" s="5">
        <v>24</v>
      </c>
      <c r="D49" s="5">
        <v>43.1</v>
      </c>
      <c r="G49" s="5">
        <v>71.599999999999994</v>
      </c>
      <c r="H49" s="5">
        <v>45</v>
      </c>
      <c r="I49" s="5">
        <v>24.3</v>
      </c>
      <c r="K49" s="5">
        <v>247</v>
      </c>
      <c r="M49" s="5">
        <v>260</v>
      </c>
      <c r="N49" s="5">
        <v>37</v>
      </c>
      <c r="O49" s="5">
        <v>121000</v>
      </c>
      <c r="P49" s="5">
        <f t="shared" si="1"/>
        <v>834.26563209000005</v>
      </c>
    </row>
    <row r="50" spans="1:16" ht="13.9" customHeight="1" x14ac:dyDescent="0.2">
      <c r="A50" s="5">
        <v>62</v>
      </c>
      <c r="B50" s="5">
        <v>100</v>
      </c>
      <c r="C50" s="5">
        <v>23</v>
      </c>
      <c r="D50" s="5">
        <v>42.1</v>
      </c>
      <c r="G50" s="5">
        <v>71</v>
      </c>
      <c r="H50" s="5">
        <v>44</v>
      </c>
      <c r="I50" s="5">
        <v>23.1</v>
      </c>
      <c r="J50" s="5">
        <v>82</v>
      </c>
      <c r="K50" s="5">
        <v>240</v>
      </c>
      <c r="L50" s="5">
        <v>201</v>
      </c>
      <c r="M50" s="5">
        <v>254</v>
      </c>
      <c r="N50" s="5">
        <v>36</v>
      </c>
      <c r="O50" s="5">
        <v>118000</v>
      </c>
      <c r="P50" s="5">
        <f t="shared" si="1"/>
        <v>813.58136022000008</v>
      </c>
    </row>
    <row r="51" spans="1:16" ht="13.9" customHeight="1" x14ac:dyDescent="0.2">
      <c r="A51" s="5">
        <v>61.5</v>
      </c>
      <c r="B51" s="5">
        <v>99</v>
      </c>
      <c r="C51" s="5">
        <v>22</v>
      </c>
      <c r="D51" s="5">
        <v>41.6</v>
      </c>
      <c r="G51" s="5">
        <v>70.5</v>
      </c>
      <c r="H51" s="5">
        <v>43.2</v>
      </c>
      <c r="I51" s="5">
        <v>22</v>
      </c>
      <c r="J51" s="5">
        <v>81.5</v>
      </c>
      <c r="K51" s="5">
        <v>234</v>
      </c>
      <c r="L51" s="5">
        <v>195</v>
      </c>
      <c r="M51" s="5">
        <v>248</v>
      </c>
      <c r="N51" s="5">
        <v>35</v>
      </c>
      <c r="O51" s="5">
        <v>115000</v>
      </c>
      <c r="P51" s="5">
        <f t="shared" si="1"/>
        <v>792.89708834999999</v>
      </c>
    </row>
    <row r="52" spans="1:16" ht="13.9" customHeight="1" x14ac:dyDescent="0.2">
      <c r="A52" s="5">
        <v>61</v>
      </c>
      <c r="B52" s="5">
        <v>98</v>
      </c>
      <c r="C52" s="5">
        <v>21</v>
      </c>
      <c r="D52" s="5">
        <v>40.9</v>
      </c>
      <c r="G52" s="5">
        <v>69.900000000000006</v>
      </c>
      <c r="H52" s="5">
        <v>42.3</v>
      </c>
      <c r="I52" s="5">
        <v>20.7</v>
      </c>
      <c r="J52" s="5">
        <v>81</v>
      </c>
      <c r="K52" s="5">
        <v>228</v>
      </c>
      <c r="L52" s="5">
        <v>189</v>
      </c>
      <c r="M52" s="5">
        <v>243</v>
      </c>
      <c r="N52" s="5">
        <v>35</v>
      </c>
      <c r="O52" s="5">
        <v>112000</v>
      </c>
      <c r="P52" s="5">
        <f t="shared" si="1"/>
        <v>772.21281648000001</v>
      </c>
    </row>
    <row r="53" spans="1:16" ht="13.9" customHeight="1" x14ac:dyDescent="0.2">
      <c r="A53" s="5">
        <v>60.5</v>
      </c>
      <c r="B53" s="5">
        <v>97</v>
      </c>
      <c r="C53" s="5">
        <v>20</v>
      </c>
      <c r="D53" s="5">
        <v>40.1</v>
      </c>
      <c r="G53" s="5">
        <v>69.400000000000006</v>
      </c>
      <c r="H53" s="5">
        <v>41.5</v>
      </c>
      <c r="I53" s="5">
        <v>19.600000000000001</v>
      </c>
      <c r="J53" s="5">
        <v>80.5</v>
      </c>
      <c r="K53" s="5">
        <v>222</v>
      </c>
      <c r="L53" s="5">
        <v>184</v>
      </c>
      <c r="M53" s="5">
        <v>238</v>
      </c>
      <c r="N53" s="5">
        <v>34</v>
      </c>
      <c r="O53" s="5">
        <v>109000</v>
      </c>
      <c r="P53" s="5">
        <f t="shared" si="1"/>
        <v>751.52854461000004</v>
      </c>
    </row>
    <row r="54" spans="1:16" ht="13.9" customHeight="1" x14ac:dyDescent="0.2">
      <c r="A54" s="5">
        <v>59</v>
      </c>
      <c r="B54" s="5">
        <v>96</v>
      </c>
      <c r="C54" s="5">
        <v>18</v>
      </c>
      <c r="J54" s="5">
        <v>80</v>
      </c>
      <c r="K54" s="5">
        <v>216</v>
      </c>
      <c r="L54" s="5">
        <v>179</v>
      </c>
      <c r="M54" s="5">
        <v>230</v>
      </c>
      <c r="N54" s="5">
        <v>33</v>
      </c>
      <c r="O54" s="5">
        <v>106000</v>
      </c>
      <c r="P54" s="5">
        <f t="shared" si="1"/>
        <v>730.84427274000006</v>
      </c>
    </row>
    <row r="55" spans="1:16" ht="13.9" customHeight="1" x14ac:dyDescent="0.2">
      <c r="A55" s="5">
        <v>58</v>
      </c>
      <c r="B55" s="5">
        <v>95</v>
      </c>
      <c r="C55" s="5">
        <v>16</v>
      </c>
      <c r="J55" s="5">
        <v>79</v>
      </c>
      <c r="K55" s="5">
        <v>210</v>
      </c>
      <c r="L55" s="5">
        <v>175</v>
      </c>
      <c r="M55" s="5">
        <v>222</v>
      </c>
      <c r="N55" s="5">
        <v>32</v>
      </c>
      <c r="O55" s="5">
        <v>103000</v>
      </c>
      <c r="P55" s="5">
        <f t="shared" si="1"/>
        <v>710.16000086999998</v>
      </c>
    </row>
    <row r="56" spans="1:16" ht="13.9" customHeight="1" x14ac:dyDescent="0.2">
      <c r="A56" s="5">
        <v>57.5</v>
      </c>
      <c r="B56" s="5">
        <v>94</v>
      </c>
      <c r="C56" s="5">
        <v>15</v>
      </c>
      <c r="J56" s="5">
        <v>78.5</v>
      </c>
      <c r="K56" s="5">
        <v>205</v>
      </c>
      <c r="L56" s="5">
        <v>171</v>
      </c>
      <c r="M56" s="5">
        <v>213</v>
      </c>
      <c r="N56" s="5">
        <v>31</v>
      </c>
      <c r="O56" s="5">
        <v>100000</v>
      </c>
      <c r="P56" s="5">
        <f t="shared" si="1"/>
        <v>689.475729</v>
      </c>
    </row>
    <row r="57" spans="1:16" ht="13.9" customHeight="1" x14ac:dyDescent="0.2">
      <c r="A57" s="5">
        <v>57</v>
      </c>
      <c r="B57" s="5">
        <v>93</v>
      </c>
      <c r="C57" s="5">
        <v>13</v>
      </c>
      <c r="J57" s="5">
        <v>78</v>
      </c>
      <c r="K57" s="5">
        <v>200</v>
      </c>
      <c r="L57" s="5">
        <v>167</v>
      </c>
      <c r="M57" s="5">
        <v>208</v>
      </c>
      <c r="N57" s="5">
        <v>30</v>
      </c>
      <c r="O57" s="5">
        <v>98000</v>
      </c>
      <c r="P57" s="5">
        <f t="shared" si="1"/>
        <v>675.68621442000006</v>
      </c>
    </row>
    <row r="58" spans="1:16" ht="13.9" customHeight="1" x14ac:dyDescent="0.2">
      <c r="A58" s="5">
        <v>56.5</v>
      </c>
      <c r="B58" s="5">
        <v>92</v>
      </c>
      <c r="C58" s="5">
        <v>12</v>
      </c>
      <c r="J58" s="5">
        <v>77.5</v>
      </c>
      <c r="K58" s="5">
        <v>195</v>
      </c>
      <c r="L58" s="5">
        <v>163</v>
      </c>
      <c r="M58" s="5">
        <v>204</v>
      </c>
      <c r="N58" s="5">
        <v>29</v>
      </c>
      <c r="O58" s="5">
        <v>96000</v>
      </c>
      <c r="P58" s="5">
        <f t="shared" si="1"/>
        <v>661.89669984</v>
      </c>
    </row>
    <row r="59" spans="1:16" ht="13.9" customHeight="1" x14ac:dyDescent="0.2">
      <c r="A59" s="5">
        <v>56</v>
      </c>
      <c r="B59" s="5">
        <v>91</v>
      </c>
      <c r="C59" s="5">
        <v>10</v>
      </c>
      <c r="J59" s="5">
        <v>77</v>
      </c>
      <c r="K59" s="5">
        <v>190</v>
      </c>
      <c r="L59" s="5">
        <v>160</v>
      </c>
      <c r="M59" s="5">
        <v>196</v>
      </c>
      <c r="N59" s="5">
        <v>28</v>
      </c>
      <c r="O59" s="5">
        <v>93000</v>
      </c>
      <c r="P59" s="5">
        <f t="shared" si="1"/>
        <v>641.21242797000002</v>
      </c>
    </row>
    <row r="60" spans="1:16" ht="13.9" customHeight="1" x14ac:dyDescent="0.2">
      <c r="A60" s="5">
        <v>55.5</v>
      </c>
      <c r="B60" s="5">
        <v>90</v>
      </c>
      <c r="C60" s="5">
        <v>9</v>
      </c>
      <c r="J60" s="5">
        <v>76</v>
      </c>
      <c r="K60" s="5">
        <v>185</v>
      </c>
      <c r="L60" s="5">
        <v>157</v>
      </c>
      <c r="M60" s="5">
        <v>192</v>
      </c>
      <c r="N60" s="5">
        <v>27</v>
      </c>
      <c r="O60" s="5">
        <v>91000</v>
      </c>
      <c r="P60" s="5">
        <f t="shared" si="1"/>
        <v>627.42291338999996</v>
      </c>
    </row>
    <row r="61" spans="1:16" ht="13.9" customHeight="1" x14ac:dyDescent="0.2">
      <c r="A61" s="5">
        <v>55</v>
      </c>
      <c r="B61" s="5">
        <v>89</v>
      </c>
      <c r="C61" s="5">
        <v>8</v>
      </c>
      <c r="J61" s="5">
        <v>75.5</v>
      </c>
      <c r="K61" s="5">
        <v>180</v>
      </c>
      <c r="L61" s="5">
        <v>154</v>
      </c>
      <c r="M61" s="5">
        <v>188</v>
      </c>
      <c r="N61" s="5">
        <v>26</v>
      </c>
      <c r="O61" s="5">
        <v>88000</v>
      </c>
      <c r="P61" s="5">
        <f t="shared" si="1"/>
        <v>606.73864151999999</v>
      </c>
    </row>
    <row r="62" spans="1:16" ht="13.9" customHeight="1" x14ac:dyDescent="0.2">
      <c r="A62" s="5">
        <v>54</v>
      </c>
      <c r="B62" s="5">
        <v>88</v>
      </c>
      <c r="C62" s="5">
        <v>7</v>
      </c>
      <c r="J62" s="5">
        <v>75</v>
      </c>
      <c r="K62" s="5">
        <v>176</v>
      </c>
      <c r="L62" s="5">
        <v>151</v>
      </c>
      <c r="M62" s="5">
        <v>184</v>
      </c>
      <c r="N62" s="5">
        <v>26</v>
      </c>
      <c r="O62" s="5">
        <v>86000</v>
      </c>
      <c r="P62" s="5">
        <f t="shared" si="1"/>
        <v>592.94912694000004</v>
      </c>
    </row>
    <row r="63" spans="1:16" ht="13.9" customHeight="1" x14ac:dyDescent="0.2">
      <c r="A63" s="5">
        <v>53.5</v>
      </c>
      <c r="B63" s="5">
        <v>87</v>
      </c>
      <c r="C63" s="5">
        <v>6</v>
      </c>
      <c r="J63" s="5">
        <v>74.5</v>
      </c>
      <c r="K63" s="5">
        <v>172</v>
      </c>
      <c r="L63" s="5">
        <v>148</v>
      </c>
      <c r="M63" s="5">
        <v>180</v>
      </c>
      <c r="N63" s="5">
        <v>26</v>
      </c>
      <c r="O63" s="5">
        <v>84000</v>
      </c>
      <c r="P63" s="5">
        <f t="shared" si="1"/>
        <v>579.15961235999998</v>
      </c>
    </row>
    <row r="64" spans="1:16" ht="13.9" customHeight="1" x14ac:dyDescent="0.2">
      <c r="A64" s="5">
        <v>53</v>
      </c>
      <c r="B64" s="5">
        <v>86</v>
      </c>
      <c r="C64" s="5">
        <v>5</v>
      </c>
      <c r="J64" s="5">
        <v>74</v>
      </c>
      <c r="K64" s="5">
        <v>169</v>
      </c>
      <c r="L64" s="5">
        <v>145</v>
      </c>
      <c r="M64" s="5">
        <v>176</v>
      </c>
      <c r="N64" s="5">
        <v>25</v>
      </c>
      <c r="O64" s="5">
        <v>83000</v>
      </c>
      <c r="P64" s="5">
        <f t="shared" si="1"/>
        <v>572.26485507000007</v>
      </c>
    </row>
    <row r="65" spans="1:16" ht="13.9" customHeight="1" x14ac:dyDescent="0.2">
      <c r="A65" s="5">
        <v>52.5</v>
      </c>
      <c r="B65" s="5">
        <v>85</v>
      </c>
      <c r="C65" s="5">
        <v>4</v>
      </c>
      <c r="J65" s="5">
        <v>73.5</v>
      </c>
      <c r="K65" s="5">
        <v>165</v>
      </c>
      <c r="L65" s="5">
        <v>142</v>
      </c>
      <c r="M65" s="5">
        <v>173</v>
      </c>
      <c r="N65" s="5">
        <v>25</v>
      </c>
      <c r="O65" s="5">
        <v>81000</v>
      </c>
      <c r="P65" s="5">
        <f t="shared" si="1"/>
        <v>558.47534049000001</v>
      </c>
    </row>
    <row r="66" spans="1:16" ht="13.9" customHeight="1" x14ac:dyDescent="0.2">
      <c r="A66" s="5">
        <v>52</v>
      </c>
      <c r="B66" s="5">
        <v>84</v>
      </c>
      <c r="C66" s="5">
        <v>3</v>
      </c>
      <c r="J66" s="5">
        <v>73</v>
      </c>
      <c r="K66" s="5">
        <v>162</v>
      </c>
      <c r="L66" s="5">
        <v>140</v>
      </c>
      <c r="M66" s="5">
        <v>170</v>
      </c>
      <c r="N66" s="5">
        <v>25</v>
      </c>
      <c r="O66" s="5">
        <v>79000</v>
      </c>
      <c r="P66" s="5">
        <f t="shared" si="1"/>
        <v>544.68582591000006</v>
      </c>
    </row>
    <row r="67" spans="1:16" ht="13.9" customHeight="1" x14ac:dyDescent="0.2">
      <c r="A67" s="5">
        <v>51</v>
      </c>
      <c r="B67" s="5">
        <v>83</v>
      </c>
      <c r="C67" s="5">
        <v>2</v>
      </c>
      <c r="J67" s="5">
        <v>72</v>
      </c>
      <c r="K67" s="5">
        <v>159</v>
      </c>
      <c r="L67" s="5">
        <v>137</v>
      </c>
      <c r="M67" s="5">
        <v>166</v>
      </c>
      <c r="N67" s="5">
        <v>24</v>
      </c>
      <c r="O67" s="5">
        <v>78000</v>
      </c>
      <c r="P67" s="5">
        <f t="shared" si="1"/>
        <v>537.79106862000003</v>
      </c>
    </row>
    <row r="68" spans="1:16" ht="13.9" customHeight="1" x14ac:dyDescent="0.2">
      <c r="A68" s="5">
        <v>50.5</v>
      </c>
      <c r="B68" s="5">
        <v>82</v>
      </c>
      <c r="C68" s="5">
        <v>1</v>
      </c>
      <c r="J68" s="5">
        <v>71.5</v>
      </c>
      <c r="K68" s="5">
        <v>156</v>
      </c>
      <c r="L68" s="5">
        <v>135</v>
      </c>
      <c r="M68" s="5">
        <v>163</v>
      </c>
      <c r="N68" s="5">
        <v>24</v>
      </c>
      <c r="O68" s="5">
        <v>76000</v>
      </c>
      <c r="P68" s="5">
        <f t="shared" si="1"/>
        <v>524.00155403999997</v>
      </c>
    </row>
    <row r="69" spans="1:16" ht="13.9" customHeight="1" x14ac:dyDescent="0.2">
      <c r="A69" s="5">
        <v>50</v>
      </c>
      <c r="B69" s="5">
        <v>81</v>
      </c>
      <c r="C69" s="5">
        <v>0</v>
      </c>
      <c r="J69" s="5">
        <v>71</v>
      </c>
      <c r="K69" s="5">
        <v>153</v>
      </c>
      <c r="L69" s="5">
        <v>133</v>
      </c>
      <c r="M69" s="5">
        <v>160</v>
      </c>
      <c r="N69" s="5">
        <v>24</v>
      </c>
      <c r="O69" s="5">
        <v>75000</v>
      </c>
      <c r="P69" s="5">
        <f t="shared" si="1"/>
        <v>517.10679675000006</v>
      </c>
    </row>
    <row r="70" spans="1:16" ht="13.9" customHeight="1" x14ac:dyDescent="0.2">
      <c r="A70" s="5">
        <v>49.5</v>
      </c>
      <c r="B70" s="5">
        <v>80</v>
      </c>
      <c r="J70" s="5">
        <v>70</v>
      </c>
      <c r="K70" s="5">
        <v>150</v>
      </c>
      <c r="L70" s="5">
        <v>130</v>
      </c>
      <c r="O70" s="5">
        <v>73000</v>
      </c>
      <c r="P70" s="5">
        <f t="shared" si="1"/>
        <v>503.31728217</v>
      </c>
    </row>
    <row r="71" spans="1:16" ht="13.9" customHeight="1" x14ac:dyDescent="0.2">
      <c r="A71" s="5">
        <v>49</v>
      </c>
      <c r="B71" s="5">
        <v>79</v>
      </c>
      <c r="J71" s="5">
        <v>69.5</v>
      </c>
      <c r="K71" s="5">
        <v>147</v>
      </c>
      <c r="L71" s="5">
        <v>128</v>
      </c>
    </row>
    <row r="72" spans="1:16" ht="13.9" customHeight="1" x14ac:dyDescent="0.2">
      <c r="A72" s="5">
        <v>48.5</v>
      </c>
      <c r="B72" s="5">
        <v>78</v>
      </c>
      <c r="J72" s="5">
        <v>69</v>
      </c>
      <c r="K72" s="5">
        <v>144</v>
      </c>
      <c r="L72" s="5">
        <v>126</v>
      </c>
    </row>
    <row r="73" spans="1:16" ht="13.9" customHeight="1" x14ac:dyDescent="0.2">
      <c r="A73" s="5">
        <v>48</v>
      </c>
      <c r="B73" s="5">
        <v>77</v>
      </c>
      <c r="J73" s="5">
        <v>68</v>
      </c>
      <c r="K73" s="5">
        <v>141</v>
      </c>
      <c r="L73" s="5">
        <v>124</v>
      </c>
    </row>
    <row r="74" spans="1:16" ht="13.9" customHeight="1" x14ac:dyDescent="0.2">
      <c r="A74" s="5">
        <v>47</v>
      </c>
      <c r="B74" s="5">
        <v>76</v>
      </c>
      <c r="J74" s="5">
        <v>67.5</v>
      </c>
      <c r="K74" s="5">
        <v>139</v>
      </c>
      <c r="L74" s="5">
        <v>122</v>
      </c>
    </row>
    <row r="75" spans="1:16" ht="13.9" customHeight="1" x14ac:dyDescent="0.2">
      <c r="A75" s="5">
        <v>46.5</v>
      </c>
      <c r="B75" s="5">
        <v>75</v>
      </c>
      <c r="F75" s="5">
        <v>99.5</v>
      </c>
      <c r="J75" s="5">
        <v>67</v>
      </c>
      <c r="K75" s="5">
        <v>137</v>
      </c>
      <c r="L75" s="5">
        <v>120</v>
      </c>
    </row>
    <row r="76" spans="1:16" ht="13.9" customHeight="1" x14ac:dyDescent="0.2">
      <c r="A76" s="5">
        <v>46</v>
      </c>
      <c r="B76" s="5">
        <v>74</v>
      </c>
      <c r="F76" s="5">
        <v>99</v>
      </c>
      <c r="J76" s="5">
        <v>66</v>
      </c>
      <c r="K76" s="5">
        <v>135</v>
      </c>
      <c r="L76" s="5">
        <v>118</v>
      </c>
    </row>
    <row r="77" spans="1:16" ht="13.9" customHeight="1" x14ac:dyDescent="0.2">
      <c r="A77" s="5">
        <v>45.5</v>
      </c>
      <c r="B77" s="5">
        <v>73</v>
      </c>
      <c r="F77" s="5">
        <v>98.5</v>
      </c>
      <c r="J77" s="5">
        <v>65.5</v>
      </c>
      <c r="K77" s="5">
        <v>132</v>
      </c>
      <c r="L77" s="5">
        <v>116</v>
      </c>
    </row>
    <row r="78" spans="1:16" ht="13.9" customHeight="1" x14ac:dyDescent="0.2">
      <c r="A78" s="5">
        <v>45</v>
      </c>
      <c r="B78" s="5">
        <v>72</v>
      </c>
      <c r="F78" s="5">
        <v>98</v>
      </c>
      <c r="J78" s="5">
        <v>65</v>
      </c>
      <c r="K78" s="5">
        <v>130</v>
      </c>
      <c r="L78" s="5">
        <v>114</v>
      </c>
    </row>
    <row r="79" spans="1:16" ht="13.9" customHeight="1" x14ac:dyDescent="0.2">
      <c r="A79" s="5">
        <v>44.5</v>
      </c>
      <c r="B79" s="5">
        <v>71</v>
      </c>
      <c r="E79" s="5">
        <v>100</v>
      </c>
      <c r="F79" s="5">
        <v>97.5</v>
      </c>
      <c r="J79" s="5">
        <v>64.2</v>
      </c>
      <c r="K79" s="5">
        <v>127</v>
      </c>
      <c r="L79" s="5">
        <v>112</v>
      </c>
    </row>
    <row r="80" spans="1:16" ht="13.9" customHeight="1" x14ac:dyDescent="0.2">
      <c r="A80" s="5">
        <v>44</v>
      </c>
      <c r="B80" s="5">
        <v>70</v>
      </c>
      <c r="E80" s="5">
        <v>99.5</v>
      </c>
      <c r="F80" s="5">
        <v>97</v>
      </c>
      <c r="J80" s="5">
        <v>63.5</v>
      </c>
      <c r="K80" s="5">
        <v>125</v>
      </c>
      <c r="L80" s="5">
        <v>110</v>
      </c>
    </row>
    <row r="81" spans="1:12" ht="13.9" customHeight="1" x14ac:dyDescent="0.2">
      <c r="A81" s="5">
        <v>43.5</v>
      </c>
      <c r="B81" s="5">
        <v>69</v>
      </c>
      <c r="E81" s="5">
        <v>99</v>
      </c>
      <c r="F81" s="5">
        <v>96</v>
      </c>
      <c r="J81" s="5">
        <v>62.8</v>
      </c>
      <c r="K81" s="5">
        <v>123</v>
      </c>
      <c r="L81" s="5">
        <v>109</v>
      </c>
    </row>
    <row r="82" spans="1:12" ht="13.9" customHeight="1" x14ac:dyDescent="0.2">
      <c r="A82" s="5">
        <v>43</v>
      </c>
      <c r="B82" s="5">
        <v>68</v>
      </c>
      <c r="E82" s="5">
        <v>98</v>
      </c>
      <c r="F82" s="5">
        <v>95.5</v>
      </c>
      <c r="J82" s="5">
        <v>62</v>
      </c>
      <c r="K82" s="5">
        <v>121</v>
      </c>
      <c r="L82" s="5">
        <v>107</v>
      </c>
    </row>
    <row r="83" spans="1:12" ht="13.9" customHeight="1" x14ac:dyDescent="0.2">
      <c r="A83" s="5">
        <v>42.5</v>
      </c>
      <c r="B83" s="5">
        <v>67</v>
      </c>
      <c r="E83" s="5">
        <v>97.5</v>
      </c>
      <c r="F83" s="5">
        <v>95</v>
      </c>
      <c r="J83" s="5">
        <v>61.4</v>
      </c>
      <c r="K83" s="5">
        <v>119</v>
      </c>
      <c r="L83" s="5">
        <v>106</v>
      </c>
    </row>
    <row r="84" spans="1:12" ht="13.9" customHeight="1" x14ac:dyDescent="0.2">
      <c r="A84" s="5">
        <v>42</v>
      </c>
      <c r="B84" s="5">
        <v>66</v>
      </c>
      <c r="E84" s="5">
        <v>97</v>
      </c>
      <c r="F84" s="5">
        <v>94.5</v>
      </c>
      <c r="J84" s="5">
        <v>60.5</v>
      </c>
      <c r="K84" s="5">
        <v>117</v>
      </c>
      <c r="L84" s="5">
        <v>104</v>
      </c>
    </row>
    <row r="85" spans="1:12" ht="13.9" customHeight="1" x14ac:dyDescent="0.2">
      <c r="A85" s="5">
        <v>41.8</v>
      </c>
      <c r="B85" s="5">
        <v>65</v>
      </c>
      <c r="E85" s="5">
        <v>96</v>
      </c>
      <c r="F85" s="5">
        <v>94</v>
      </c>
      <c r="J85" s="5">
        <v>60.1</v>
      </c>
      <c r="K85" s="5">
        <v>116</v>
      </c>
      <c r="L85" s="5">
        <v>102</v>
      </c>
    </row>
    <row r="86" spans="1:12" ht="13.9" customHeight="1" x14ac:dyDescent="0.2">
      <c r="A86" s="5">
        <v>41.5</v>
      </c>
      <c r="B86" s="5">
        <v>64</v>
      </c>
      <c r="E86" s="5">
        <v>95.5</v>
      </c>
      <c r="F86" s="5">
        <v>93.5</v>
      </c>
      <c r="J86" s="5">
        <v>59.5</v>
      </c>
      <c r="K86" s="5">
        <v>114</v>
      </c>
      <c r="L86" s="5">
        <v>101</v>
      </c>
    </row>
    <row r="87" spans="1:12" ht="13.9" customHeight="1" x14ac:dyDescent="0.2">
      <c r="A87" s="5">
        <v>41</v>
      </c>
      <c r="B87" s="5">
        <v>63</v>
      </c>
      <c r="E87" s="5">
        <v>95</v>
      </c>
      <c r="F87" s="5">
        <v>93</v>
      </c>
      <c r="J87" s="5">
        <v>58.7</v>
      </c>
      <c r="K87" s="5">
        <v>112</v>
      </c>
      <c r="L87" s="5">
        <v>99</v>
      </c>
    </row>
    <row r="88" spans="1:12" ht="13.9" customHeight="1" x14ac:dyDescent="0.2">
      <c r="A88" s="5">
        <v>40.5</v>
      </c>
      <c r="B88" s="5">
        <v>62</v>
      </c>
      <c r="E88" s="5">
        <v>94.5</v>
      </c>
      <c r="F88" s="5">
        <v>92</v>
      </c>
      <c r="J88" s="5">
        <v>58</v>
      </c>
      <c r="K88" s="5">
        <v>110</v>
      </c>
      <c r="L88" s="5">
        <v>98</v>
      </c>
    </row>
    <row r="89" spans="1:12" ht="13.9" customHeight="1" x14ac:dyDescent="0.2">
      <c r="A89" s="5">
        <v>40</v>
      </c>
      <c r="B89" s="5">
        <v>61</v>
      </c>
      <c r="E89" s="5">
        <v>93.5</v>
      </c>
      <c r="F89" s="5">
        <v>91.5</v>
      </c>
      <c r="J89" s="5">
        <v>57.3</v>
      </c>
      <c r="K89" s="5">
        <v>108</v>
      </c>
      <c r="L89" s="5">
        <v>96</v>
      </c>
    </row>
    <row r="90" spans="1:12" ht="13.9" customHeight="1" x14ac:dyDescent="0.2">
      <c r="A90" s="5">
        <v>39.5</v>
      </c>
      <c r="B90" s="5">
        <v>60</v>
      </c>
      <c r="E90" s="5">
        <v>93</v>
      </c>
      <c r="F90" s="5">
        <v>91</v>
      </c>
      <c r="J90" s="5">
        <v>56.5</v>
      </c>
      <c r="K90" s="5">
        <v>107</v>
      </c>
      <c r="L90" s="5">
        <v>95</v>
      </c>
    </row>
    <row r="91" spans="1:12" ht="13.9" customHeight="1" x14ac:dyDescent="0.2">
      <c r="A91" s="5">
        <v>39</v>
      </c>
      <c r="B91" s="5">
        <v>59</v>
      </c>
      <c r="E91" s="5">
        <v>92.5</v>
      </c>
      <c r="F91" s="5">
        <v>90.5</v>
      </c>
      <c r="J91" s="5">
        <v>55.9</v>
      </c>
      <c r="K91" s="5">
        <v>106</v>
      </c>
      <c r="L91" s="5">
        <v>94</v>
      </c>
    </row>
    <row r="92" spans="1:12" ht="13.9" customHeight="1" x14ac:dyDescent="0.2">
      <c r="A92" s="5">
        <v>38.5</v>
      </c>
      <c r="B92" s="5">
        <v>58</v>
      </c>
      <c r="E92" s="5">
        <v>92</v>
      </c>
      <c r="F92" s="5">
        <v>90</v>
      </c>
      <c r="J92" s="5">
        <v>55</v>
      </c>
      <c r="K92" s="5">
        <v>104</v>
      </c>
      <c r="L92" s="5">
        <v>92</v>
      </c>
    </row>
    <row r="93" spans="1:12" ht="13.9" customHeight="1" x14ac:dyDescent="0.2">
      <c r="A93" s="5">
        <v>38</v>
      </c>
      <c r="B93" s="5">
        <v>57</v>
      </c>
      <c r="E93" s="5">
        <v>91</v>
      </c>
      <c r="F93" s="5">
        <v>89.5</v>
      </c>
      <c r="J93" s="5">
        <v>54.6</v>
      </c>
      <c r="K93" s="5">
        <v>102</v>
      </c>
      <c r="L93" s="5">
        <v>91</v>
      </c>
    </row>
    <row r="94" spans="1:12" ht="13.9" customHeight="1" x14ac:dyDescent="0.2">
      <c r="A94" s="5">
        <v>37.799999999999997</v>
      </c>
      <c r="B94" s="5">
        <v>56</v>
      </c>
      <c r="E94" s="5">
        <v>90.5</v>
      </c>
      <c r="F94" s="5">
        <v>89</v>
      </c>
      <c r="J94" s="5">
        <v>54</v>
      </c>
      <c r="K94" s="5">
        <v>101</v>
      </c>
      <c r="L94" s="5">
        <v>90</v>
      </c>
    </row>
    <row r="95" spans="1:12" ht="13.9" customHeight="1" x14ac:dyDescent="0.2">
      <c r="A95" s="5">
        <v>37.5</v>
      </c>
      <c r="B95" s="5">
        <v>55</v>
      </c>
      <c r="E95" s="5">
        <v>90</v>
      </c>
      <c r="F95" s="5">
        <v>88</v>
      </c>
      <c r="J95" s="5">
        <v>53.2</v>
      </c>
      <c r="K95" s="5">
        <v>99</v>
      </c>
      <c r="L95" s="5">
        <v>89</v>
      </c>
    </row>
    <row r="96" spans="1:12" ht="13.9" customHeight="1" x14ac:dyDescent="0.2">
      <c r="A96" s="5">
        <v>37</v>
      </c>
      <c r="B96" s="5">
        <v>54</v>
      </c>
      <c r="E96" s="5">
        <v>89.5</v>
      </c>
      <c r="F96" s="5">
        <v>87.5</v>
      </c>
      <c r="J96" s="5">
        <v>52.5</v>
      </c>
      <c r="L96" s="5">
        <v>87</v>
      </c>
    </row>
    <row r="97" spans="1:12" ht="13.9" customHeight="1" x14ac:dyDescent="0.2">
      <c r="A97" s="5">
        <v>36.5</v>
      </c>
      <c r="B97" s="5">
        <v>53</v>
      </c>
      <c r="E97" s="5">
        <v>89</v>
      </c>
      <c r="F97" s="5">
        <v>87</v>
      </c>
      <c r="J97" s="5">
        <v>51.8</v>
      </c>
      <c r="L97" s="5">
        <v>86</v>
      </c>
    </row>
    <row r="98" spans="1:12" ht="13.9" customHeight="1" x14ac:dyDescent="0.2">
      <c r="A98" s="5">
        <v>36</v>
      </c>
      <c r="B98" s="5">
        <v>52</v>
      </c>
      <c r="E98" s="5">
        <v>88</v>
      </c>
      <c r="F98" s="5">
        <v>86.5</v>
      </c>
      <c r="J98" s="5">
        <v>51</v>
      </c>
      <c r="L98" s="5">
        <v>85</v>
      </c>
    </row>
    <row r="99" spans="1:12" ht="13.9" customHeight="1" x14ac:dyDescent="0.2">
      <c r="A99" s="5">
        <v>35.5</v>
      </c>
      <c r="B99" s="5">
        <v>51</v>
      </c>
      <c r="E99" s="5">
        <v>87.5</v>
      </c>
      <c r="F99" s="5">
        <v>86</v>
      </c>
      <c r="J99" s="5">
        <v>50.4</v>
      </c>
      <c r="L99" s="5">
        <v>84</v>
      </c>
    </row>
    <row r="100" spans="1:12" ht="13.9" customHeight="1" x14ac:dyDescent="0.2">
      <c r="A100" s="5">
        <v>35</v>
      </c>
      <c r="B100" s="5">
        <v>50</v>
      </c>
      <c r="E100" s="5">
        <v>87</v>
      </c>
      <c r="F100" s="5">
        <v>85.5</v>
      </c>
      <c r="J100" s="5">
        <v>49.5</v>
      </c>
      <c r="L100" s="5">
        <v>83</v>
      </c>
    </row>
    <row r="101" spans="1:12" ht="13.9" customHeight="1" x14ac:dyDescent="0.2">
      <c r="A101" s="5">
        <v>34.799999999999997</v>
      </c>
      <c r="B101" s="5">
        <v>49</v>
      </c>
      <c r="E101" s="5">
        <v>86.5</v>
      </c>
      <c r="F101" s="5">
        <v>85</v>
      </c>
      <c r="J101" s="5">
        <v>49.1</v>
      </c>
      <c r="L101" s="5">
        <v>82</v>
      </c>
    </row>
    <row r="102" spans="1:12" ht="13.9" customHeight="1" x14ac:dyDescent="0.2">
      <c r="A102" s="5">
        <v>34.5</v>
      </c>
      <c r="B102" s="5">
        <v>48</v>
      </c>
      <c r="E102" s="5">
        <v>85.5</v>
      </c>
      <c r="F102" s="5">
        <v>84.5</v>
      </c>
      <c r="J102" s="5">
        <v>48.5</v>
      </c>
      <c r="L102" s="5">
        <v>81</v>
      </c>
    </row>
    <row r="103" spans="1:12" ht="13.9" customHeight="1" x14ac:dyDescent="0.2">
      <c r="A103" s="5">
        <v>34</v>
      </c>
      <c r="B103" s="5">
        <v>47</v>
      </c>
      <c r="E103" s="5">
        <v>85</v>
      </c>
      <c r="F103" s="5">
        <v>84</v>
      </c>
      <c r="J103" s="5">
        <v>47.7</v>
      </c>
      <c r="L103" s="5">
        <v>80</v>
      </c>
    </row>
    <row r="104" spans="1:12" ht="13.9" customHeight="1" x14ac:dyDescent="0.2">
      <c r="A104" s="5">
        <v>33.5</v>
      </c>
      <c r="B104" s="5">
        <v>46</v>
      </c>
      <c r="E104" s="5">
        <v>84.5</v>
      </c>
      <c r="F104" s="5">
        <v>83</v>
      </c>
      <c r="J104" s="5">
        <v>47</v>
      </c>
      <c r="L104" s="5">
        <v>79</v>
      </c>
    </row>
    <row r="105" spans="1:12" ht="13.9" customHeight="1" x14ac:dyDescent="0.2">
      <c r="A105" s="5">
        <v>33</v>
      </c>
      <c r="B105" s="5">
        <v>45</v>
      </c>
      <c r="E105" s="5">
        <v>84</v>
      </c>
      <c r="F105" s="5">
        <v>82.5</v>
      </c>
      <c r="J105" s="5">
        <v>46.2</v>
      </c>
      <c r="L105" s="5">
        <v>79</v>
      </c>
    </row>
    <row r="106" spans="1:12" ht="13.9" customHeight="1" x14ac:dyDescent="0.2">
      <c r="A106" s="5">
        <v>32.5</v>
      </c>
      <c r="B106" s="5">
        <v>44</v>
      </c>
      <c r="E106" s="5">
        <v>83.5</v>
      </c>
      <c r="F106" s="5">
        <v>82</v>
      </c>
      <c r="J106" s="5">
        <v>45.5</v>
      </c>
      <c r="L106" s="5">
        <v>78</v>
      </c>
    </row>
    <row r="107" spans="1:12" ht="13.9" customHeight="1" x14ac:dyDescent="0.2">
      <c r="A107" s="5">
        <v>32</v>
      </c>
      <c r="B107" s="5">
        <v>43</v>
      </c>
      <c r="E107" s="5">
        <v>82.5</v>
      </c>
      <c r="F107" s="5">
        <v>81.5</v>
      </c>
      <c r="J107" s="5">
        <v>44.8</v>
      </c>
      <c r="L107" s="5">
        <v>77</v>
      </c>
    </row>
    <row r="108" spans="1:12" ht="13.9" customHeight="1" x14ac:dyDescent="0.2">
      <c r="A108" s="5">
        <v>31.5</v>
      </c>
      <c r="B108" s="5">
        <v>42</v>
      </c>
      <c r="E108" s="5">
        <v>82</v>
      </c>
      <c r="F108" s="5">
        <v>81</v>
      </c>
      <c r="J108" s="5">
        <v>44</v>
      </c>
      <c r="L108" s="5">
        <v>76</v>
      </c>
    </row>
    <row r="109" spans="1:12" ht="13.9" customHeight="1" x14ac:dyDescent="0.2">
      <c r="A109" s="5">
        <v>31</v>
      </c>
      <c r="B109" s="5">
        <v>41</v>
      </c>
      <c r="E109" s="5">
        <v>81.5</v>
      </c>
      <c r="F109" s="5">
        <v>80.5</v>
      </c>
      <c r="J109" s="5">
        <v>43.4</v>
      </c>
      <c r="L109" s="5">
        <v>75</v>
      </c>
    </row>
    <row r="110" spans="1:12" ht="13.9" customHeight="1" x14ac:dyDescent="0.2">
      <c r="A110" s="5">
        <v>30.8</v>
      </c>
      <c r="B110" s="5">
        <v>40</v>
      </c>
      <c r="E110" s="5">
        <v>81</v>
      </c>
      <c r="F110" s="5">
        <v>79.5</v>
      </c>
      <c r="J110" s="5">
        <v>43</v>
      </c>
      <c r="L110" s="5">
        <v>74</v>
      </c>
    </row>
    <row r="111" spans="1:12" ht="13.9" customHeight="1" x14ac:dyDescent="0.2">
      <c r="A111" s="5">
        <v>30.5</v>
      </c>
      <c r="B111" s="5">
        <v>39</v>
      </c>
      <c r="E111" s="5">
        <v>80</v>
      </c>
      <c r="F111" s="5">
        <v>79</v>
      </c>
      <c r="J111" s="5">
        <v>42.1</v>
      </c>
      <c r="L111" s="5">
        <v>74</v>
      </c>
    </row>
    <row r="112" spans="1:12" ht="13.9" customHeight="1" x14ac:dyDescent="0.2">
      <c r="A112" s="5">
        <v>30</v>
      </c>
      <c r="B112" s="5">
        <v>38</v>
      </c>
      <c r="E112" s="5">
        <v>79.5</v>
      </c>
      <c r="F112" s="5">
        <v>78.5</v>
      </c>
      <c r="J112" s="5">
        <v>41.5</v>
      </c>
      <c r="L112" s="5">
        <v>73</v>
      </c>
    </row>
    <row r="113" spans="1:12" ht="13.9" customHeight="1" x14ac:dyDescent="0.2">
      <c r="A113" s="5">
        <v>29.5</v>
      </c>
      <c r="B113" s="5">
        <v>37</v>
      </c>
      <c r="E113" s="5">
        <v>79</v>
      </c>
      <c r="F113" s="5">
        <v>78</v>
      </c>
      <c r="J113" s="5">
        <v>40.700000000000003</v>
      </c>
      <c r="L113" s="5">
        <v>72</v>
      </c>
    </row>
    <row r="114" spans="1:12" ht="13.9" customHeight="1" x14ac:dyDescent="0.2">
      <c r="A114" s="5">
        <v>29</v>
      </c>
      <c r="B114" s="5">
        <v>36</v>
      </c>
      <c r="E114" s="5">
        <v>78.5</v>
      </c>
      <c r="F114" s="5">
        <v>77.5</v>
      </c>
      <c r="J114" s="5">
        <v>40</v>
      </c>
      <c r="L114" s="5">
        <v>71</v>
      </c>
    </row>
    <row r="115" spans="1:12" ht="13.9" customHeight="1" x14ac:dyDescent="0.2">
      <c r="A115" s="5">
        <v>28.5</v>
      </c>
      <c r="B115" s="5">
        <v>35</v>
      </c>
      <c r="E115" s="5">
        <v>78</v>
      </c>
      <c r="F115" s="5">
        <v>77</v>
      </c>
      <c r="J115" s="5">
        <v>39.299999999999997</v>
      </c>
      <c r="L115" s="5">
        <v>71</v>
      </c>
    </row>
    <row r="116" spans="1:12" ht="13.9" customHeight="1" x14ac:dyDescent="0.2">
      <c r="A116" s="5">
        <v>28</v>
      </c>
      <c r="B116" s="5">
        <v>34</v>
      </c>
      <c r="E116" s="5">
        <v>77</v>
      </c>
      <c r="F116" s="5">
        <v>76.5</v>
      </c>
      <c r="J116" s="5">
        <v>38.5</v>
      </c>
      <c r="L116" s="5">
        <v>70</v>
      </c>
    </row>
    <row r="117" spans="1:12" ht="13.9" customHeight="1" x14ac:dyDescent="0.2">
      <c r="A117" s="5">
        <v>27.8</v>
      </c>
      <c r="B117" s="5">
        <v>33</v>
      </c>
      <c r="E117" s="5">
        <v>76.5</v>
      </c>
      <c r="F117" s="5">
        <v>75.5</v>
      </c>
      <c r="J117" s="5">
        <v>37.9</v>
      </c>
      <c r="L117" s="5">
        <v>69</v>
      </c>
    </row>
    <row r="118" spans="1:12" ht="13.9" customHeight="1" x14ac:dyDescent="0.2">
      <c r="A118" s="5">
        <v>27.5</v>
      </c>
      <c r="B118" s="5">
        <v>32</v>
      </c>
      <c r="E118" s="5">
        <v>76</v>
      </c>
      <c r="F118" s="5">
        <v>75</v>
      </c>
      <c r="J118" s="5">
        <v>37.5</v>
      </c>
      <c r="L118" s="5">
        <v>68</v>
      </c>
    </row>
    <row r="119" spans="1:12" ht="13.9" customHeight="1" x14ac:dyDescent="0.2">
      <c r="A119" s="5">
        <v>27</v>
      </c>
      <c r="B119" s="5">
        <v>31</v>
      </c>
      <c r="E119" s="5">
        <v>75.5</v>
      </c>
      <c r="F119" s="5">
        <v>74.5</v>
      </c>
      <c r="J119" s="5">
        <v>36.6</v>
      </c>
      <c r="L119" s="5">
        <v>68</v>
      </c>
    </row>
    <row r="120" spans="1:12" ht="13.9" customHeight="1" x14ac:dyDescent="0.2">
      <c r="A120" s="5">
        <v>26.5</v>
      </c>
      <c r="B120" s="5">
        <v>30</v>
      </c>
      <c r="E120" s="5">
        <v>75</v>
      </c>
      <c r="F120" s="5">
        <v>74</v>
      </c>
      <c r="J120" s="5">
        <v>36</v>
      </c>
      <c r="L120" s="5">
        <v>67</v>
      </c>
    </row>
    <row r="121" spans="1:12" ht="13.9" customHeight="1" x14ac:dyDescent="0.2">
      <c r="A121" s="5">
        <v>26</v>
      </c>
      <c r="B121" s="5">
        <v>29</v>
      </c>
      <c r="E121" s="5">
        <v>74</v>
      </c>
      <c r="F121" s="5">
        <v>73.5</v>
      </c>
      <c r="J121" s="5">
        <v>35.200000000000003</v>
      </c>
      <c r="L121" s="5">
        <v>66</v>
      </c>
    </row>
    <row r="122" spans="1:12" ht="13.9" customHeight="1" x14ac:dyDescent="0.2">
      <c r="A122" s="5">
        <v>25.5</v>
      </c>
      <c r="B122" s="5">
        <v>28</v>
      </c>
      <c r="E122" s="5">
        <v>73.5</v>
      </c>
      <c r="F122" s="5">
        <v>73</v>
      </c>
      <c r="J122" s="5">
        <v>34.5</v>
      </c>
      <c r="L122" s="5">
        <v>66</v>
      </c>
    </row>
    <row r="123" spans="1:12" ht="13.9" customHeight="1" x14ac:dyDescent="0.2">
      <c r="A123" s="5">
        <v>25</v>
      </c>
      <c r="B123" s="5">
        <v>27</v>
      </c>
      <c r="E123" s="5">
        <v>73</v>
      </c>
      <c r="F123" s="5">
        <v>72.5</v>
      </c>
      <c r="J123" s="5">
        <v>33.799999999999997</v>
      </c>
      <c r="L123" s="5">
        <v>65</v>
      </c>
    </row>
    <row r="124" spans="1:12" ht="13.9" customHeight="1" x14ac:dyDescent="0.2">
      <c r="A124" s="5">
        <v>24.5</v>
      </c>
      <c r="B124" s="5">
        <v>26</v>
      </c>
      <c r="E124" s="5">
        <v>72.5</v>
      </c>
      <c r="F124" s="5">
        <v>72</v>
      </c>
      <c r="J124" s="5">
        <v>33.1</v>
      </c>
      <c r="L124" s="5">
        <v>65</v>
      </c>
    </row>
    <row r="125" spans="1:12" ht="13.9" customHeight="1" x14ac:dyDescent="0.2">
      <c r="A125" s="5">
        <v>24.2</v>
      </c>
      <c r="B125" s="5">
        <v>25</v>
      </c>
      <c r="E125" s="5">
        <v>72</v>
      </c>
      <c r="F125" s="5">
        <v>71</v>
      </c>
      <c r="J125" s="5">
        <v>32.4</v>
      </c>
      <c r="L125" s="5">
        <v>64</v>
      </c>
    </row>
    <row r="126" spans="1:12" ht="13.9" customHeight="1" x14ac:dyDescent="0.2">
      <c r="A126" s="5">
        <v>24</v>
      </c>
      <c r="B126" s="5">
        <v>24</v>
      </c>
      <c r="E126" s="5">
        <v>71</v>
      </c>
      <c r="F126" s="5">
        <v>70.5</v>
      </c>
      <c r="J126" s="5">
        <v>32</v>
      </c>
      <c r="L126" s="5">
        <v>64</v>
      </c>
    </row>
    <row r="127" spans="1:12" ht="13.9" customHeight="1" x14ac:dyDescent="0.2">
      <c r="A127" s="5">
        <v>23.5</v>
      </c>
      <c r="B127" s="5">
        <v>23</v>
      </c>
      <c r="E127" s="5">
        <v>70.5</v>
      </c>
      <c r="F127" s="5">
        <v>70</v>
      </c>
      <c r="J127" s="5">
        <v>31.1</v>
      </c>
      <c r="L127" s="5">
        <v>63</v>
      </c>
    </row>
    <row r="128" spans="1:12" ht="13.9" customHeight="1" x14ac:dyDescent="0.2">
      <c r="A128" s="5">
        <v>23</v>
      </c>
      <c r="B128" s="5">
        <v>22</v>
      </c>
      <c r="E128" s="5">
        <v>70</v>
      </c>
      <c r="F128" s="5">
        <v>69.5</v>
      </c>
      <c r="J128" s="5">
        <v>30.4</v>
      </c>
      <c r="L128" s="5">
        <v>63</v>
      </c>
    </row>
    <row r="129" spans="1:12" ht="13.9" customHeight="1" x14ac:dyDescent="0.2">
      <c r="A129" s="5">
        <v>22.5</v>
      </c>
      <c r="B129" s="5">
        <v>21</v>
      </c>
      <c r="E129" s="5">
        <v>69.5</v>
      </c>
      <c r="F129" s="5">
        <v>69</v>
      </c>
      <c r="J129" s="5">
        <v>29.7</v>
      </c>
      <c r="L129" s="5">
        <v>62</v>
      </c>
    </row>
    <row r="130" spans="1:12" ht="13.9" customHeight="1" x14ac:dyDescent="0.2">
      <c r="A130" s="5">
        <v>22</v>
      </c>
      <c r="B130" s="5">
        <v>20</v>
      </c>
      <c r="E130" s="5">
        <v>68.5</v>
      </c>
      <c r="F130" s="5">
        <v>68.5</v>
      </c>
      <c r="J130" s="5">
        <v>29</v>
      </c>
      <c r="L130" s="5">
        <v>62</v>
      </c>
    </row>
    <row r="131" spans="1:12" ht="13.9" customHeight="1" x14ac:dyDescent="0.2">
      <c r="A131" s="5">
        <v>21.5</v>
      </c>
      <c r="B131" s="5">
        <v>19</v>
      </c>
      <c r="E131" s="5">
        <v>68</v>
      </c>
      <c r="F131" s="5">
        <v>68</v>
      </c>
      <c r="J131" s="5">
        <v>28.1</v>
      </c>
      <c r="L131" s="5">
        <v>61</v>
      </c>
    </row>
    <row r="132" spans="1:12" ht="13.9" customHeight="1" x14ac:dyDescent="0.2">
      <c r="A132" s="5">
        <v>21.2</v>
      </c>
      <c r="B132" s="5">
        <v>18</v>
      </c>
      <c r="E132" s="5">
        <v>67.5</v>
      </c>
      <c r="F132" s="5">
        <v>67</v>
      </c>
      <c r="J132" s="5">
        <v>27.4</v>
      </c>
      <c r="L132" s="5">
        <v>61</v>
      </c>
    </row>
    <row r="133" spans="1:12" ht="13.9" customHeight="1" x14ac:dyDescent="0.2">
      <c r="A133" s="5">
        <v>21</v>
      </c>
      <c r="B133" s="5">
        <v>17</v>
      </c>
      <c r="E133" s="5">
        <v>67</v>
      </c>
      <c r="F133" s="5">
        <v>66.5</v>
      </c>
      <c r="J133" s="5">
        <v>26.7</v>
      </c>
      <c r="L133" s="5">
        <v>60</v>
      </c>
    </row>
    <row r="134" spans="1:12" ht="13.9" customHeight="1" x14ac:dyDescent="0.2">
      <c r="A134" s="5">
        <v>20.5</v>
      </c>
      <c r="B134" s="5">
        <v>16</v>
      </c>
      <c r="E134" s="5">
        <v>66.5</v>
      </c>
      <c r="F134" s="5">
        <v>66</v>
      </c>
      <c r="J134" s="5">
        <v>26</v>
      </c>
      <c r="L134" s="5">
        <v>60</v>
      </c>
    </row>
    <row r="135" spans="1:12" ht="13.9" customHeight="1" x14ac:dyDescent="0.2">
      <c r="A135" s="5">
        <v>20</v>
      </c>
      <c r="B135" s="5">
        <v>15</v>
      </c>
      <c r="E135" s="5">
        <v>65.5</v>
      </c>
      <c r="F135" s="5">
        <v>65.5</v>
      </c>
      <c r="J135" s="5">
        <v>25.3</v>
      </c>
      <c r="L135" s="5">
        <v>59</v>
      </c>
    </row>
    <row r="136" spans="1:12" ht="13.9" customHeight="1" x14ac:dyDescent="0.2">
      <c r="B136" s="5">
        <v>14</v>
      </c>
      <c r="E136" s="5">
        <v>65</v>
      </c>
      <c r="F136" s="5">
        <v>65</v>
      </c>
      <c r="J136" s="5">
        <v>24.6</v>
      </c>
      <c r="L136" s="5">
        <v>59</v>
      </c>
    </row>
    <row r="137" spans="1:12" ht="13.9" customHeight="1" x14ac:dyDescent="0.2">
      <c r="B137" s="5">
        <v>13</v>
      </c>
      <c r="E137" s="5">
        <v>64.5</v>
      </c>
      <c r="F137" s="5">
        <v>64.5</v>
      </c>
      <c r="J137" s="5">
        <v>23.9</v>
      </c>
      <c r="L137" s="5">
        <v>58</v>
      </c>
    </row>
    <row r="138" spans="1:12" ht="13.9" customHeight="1" x14ac:dyDescent="0.2">
      <c r="B138" s="5">
        <v>12</v>
      </c>
      <c r="E138" s="5">
        <v>64</v>
      </c>
      <c r="F138" s="5">
        <v>64</v>
      </c>
      <c r="J138" s="5">
        <v>23.5</v>
      </c>
      <c r="L138" s="5">
        <v>58</v>
      </c>
    </row>
    <row r="139" spans="1:12" ht="13.9" customHeight="1" x14ac:dyDescent="0.2">
      <c r="B139" s="5">
        <v>11</v>
      </c>
      <c r="E139" s="5">
        <v>63.5</v>
      </c>
      <c r="F139" s="5">
        <v>63.5</v>
      </c>
      <c r="J139" s="5">
        <v>22.6</v>
      </c>
      <c r="L139" s="5">
        <v>57</v>
      </c>
    </row>
    <row r="140" spans="1:12" ht="13.9" customHeight="1" x14ac:dyDescent="0.2">
      <c r="B140" s="5">
        <v>10</v>
      </c>
      <c r="E140" s="5">
        <v>62.5</v>
      </c>
      <c r="F140" s="5">
        <v>63</v>
      </c>
      <c r="J140" s="5">
        <v>21.9</v>
      </c>
      <c r="L140" s="5">
        <v>57</v>
      </c>
    </row>
    <row r="141" spans="1:12" ht="13.9" customHeight="1" x14ac:dyDescent="0.2">
      <c r="B141" s="5">
        <v>9</v>
      </c>
      <c r="E141" s="5">
        <v>62</v>
      </c>
      <c r="F141" s="5">
        <v>62</v>
      </c>
      <c r="J141" s="5">
        <v>21.2</v>
      </c>
      <c r="L141" s="5">
        <v>56</v>
      </c>
    </row>
    <row r="142" spans="1:12" ht="13.9" customHeight="1" x14ac:dyDescent="0.2">
      <c r="B142" s="5">
        <v>8</v>
      </c>
      <c r="E142" s="5">
        <v>61.5</v>
      </c>
      <c r="F142" s="5">
        <v>61.5</v>
      </c>
      <c r="J142" s="5">
        <v>20.5</v>
      </c>
      <c r="L142" s="5">
        <v>56</v>
      </c>
    </row>
    <row r="143" spans="1:12" ht="13.9" customHeight="1" x14ac:dyDescent="0.2">
      <c r="B143" s="5">
        <v>7</v>
      </c>
      <c r="E143" s="5">
        <v>61</v>
      </c>
      <c r="F143" s="5">
        <v>61</v>
      </c>
      <c r="J143" s="5">
        <v>19.8</v>
      </c>
      <c r="L143" s="5">
        <v>56</v>
      </c>
    </row>
    <row r="144" spans="1:12" ht="13.9" customHeight="1" x14ac:dyDescent="0.2">
      <c r="B144" s="5">
        <v>6</v>
      </c>
      <c r="E144" s="5">
        <v>60.5</v>
      </c>
      <c r="F144" s="5">
        <v>60.5</v>
      </c>
      <c r="J144" s="5">
        <v>19.100000000000001</v>
      </c>
      <c r="L144" s="5">
        <v>55</v>
      </c>
    </row>
    <row r="145" spans="2:12" ht="13.9" customHeight="1" x14ac:dyDescent="0.2">
      <c r="B145" s="5">
        <v>5</v>
      </c>
      <c r="E145" s="5">
        <v>60</v>
      </c>
      <c r="F145" s="5">
        <v>60</v>
      </c>
      <c r="J145" s="5">
        <v>18.399999999999999</v>
      </c>
      <c r="L145" s="5">
        <v>55</v>
      </c>
    </row>
    <row r="146" spans="2:12" ht="13.9" customHeight="1" x14ac:dyDescent="0.2">
      <c r="B146" s="5">
        <v>4</v>
      </c>
      <c r="E146" s="5">
        <v>59</v>
      </c>
      <c r="F146" s="5">
        <v>59.5</v>
      </c>
      <c r="J146" s="5">
        <v>18</v>
      </c>
      <c r="L146" s="5">
        <v>55</v>
      </c>
    </row>
    <row r="147" spans="2:12" ht="13.9" customHeight="1" x14ac:dyDescent="0.2">
      <c r="B147" s="5">
        <v>3</v>
      </c>
      <c r="E147" s="5">
        <v>58.5</v>
      </c>
      <c r="F147" s="5">
        <v>59</v>
      </c>
      <c r="J147" s="5">
        <v>17.100000000000001</v>
      </c>
      <c r="L147" s="5">
        <v>54</v>
      </c>
    </row>
    <row r="148" spans="2:12" ht="13.9" customHeight="1" x14ac:dyDescent="0.2">
      <c r="B148" s="5">
        <v>2</v>
      </c>
      <c r="E148" s="5">
        <v>58</v>
      </c>
      <c r="F148" s="5">
        <v>58</v>
      </c>
      <c r="J148" s="5">
        <v>16.399999999999999</v>
      </c>
      <c r="L148" s="5">
        <v>54</v>
      </c>
    </row>
    <row r="149" spans="2:12" ht="13.9" customHeight="1" x14ac:dyDescent="0.2">
      <c r="B149" s="5">
        <v>1</v>
      </c>
      <c r="E149" s="5">
        <v>57.5</v>
      </c>
      <c r="F149" s="5">
        <v>57.5</v>
      </c>
      <c r="J149" s="5">
        <v>15.7</v>
      </c>
      <c r="L149" s="5">
        <v>53</v>
      </c>
    </row>
    <row r="150" spans="2:12" ht="13.9" customHeight="1" x14ac:dyDescent="0.2">
      <c r="B150" s="5">
        <v>0</v>
      </c>
      <c r="E150" s="5">
        <v>57</v>
      </c>
      <c r="F150" s="5">
        <v>57</v>
      </c>
      <c r="J150" s="5">
        <v>15</v>
      </c>
      <c r="L150" s="5">
        <v>53</v>
      </c>
    </row>
  </sheetData>
  <mergeCells count="3">
    <mergeCell ref="A1:F1"/>
    <mergeCell ref="G1:J1"/>
    <mergeCell ref="K1:L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4"/>
  <sheetViews>
    <sheetView zoomScale="85" zoomScaleNormal="85" workbookViewId="0">
      <selection activeCell="L20" sqref="L20"/>
    </sheetView>
  </sheetViews>
  <sheetFormatPr defaultRowHeight="14.25" x14ac:dyDescent="0.2"/>
  <cols>
    <col min="1" max="1" width="18" style="5" customWidth="1"/>
    <col min="2" max="6" width="10.625" style="5" customWidth="1"/>
    <col min="7" max="7" width="9" style="5" customWidth="1"/>
    <col min="8" max="1025" width="8.625" style="5" customWidth="1"/>
  </cols>
  <sheetData>
    <row r="1" spans="1:7" ht="18.75" customHeight="1" x14ac:dyDescent="0.25">
      <c r="A1" s="274" t="s">
        <v>205</v>
      </c>
      <c r="B1" s="275" t="s">
        <v>206</v>
      </c>
      <c r="C1" s="275" t="s">
        <v>207</v>
      </c>
      <c r="D1" s="275" t="s">
        <v>208</v>
      </c>
      <c r="E1" s="274" t="s">
        <v>209</v>
      </c>
      <c r="F1" s="274" t="s">
        <v>210</v>
      </c>
      <c r="G1" s="5" t="s">
        <v>211</v>
      </c>
    </row>
    <row r="2" spans="1:7" ht="15" customHeight="1" x14ac:dyDescent="0.25">
      <c r="A2" s="274" t="s">
        <v>212</v>
      </c>
      <c r="B2" s="5">
        <v>800</v>
      </c>
      <c r="C2" s="5">
        <v>500</v>
      </c>
      <c r="D2" s="5">
        <v>10</v>
      </c>
      <c r="E2" s="5" t="s">
        <v>213</v>
      </c>
      <c r="F2" s="276">
        <v>110</v>
      </c>
      <c r="G2" s="5">
        <v>10</v>
      </c>
    </row>
    <row r="3" spans="1:7" ht="15" customHeight="1" x14ac:dyDescent="0.25">
      <c r="A3" s="274" t="s">
        <v>214</v>
      </c>
      <c r="B3" s="5">
        <v>900</v>
      </c>
      <c r="C3" s="5">
        <v>600</v>
      </c>
      <c r="D3" s="5">
        <v>8</v>
      </c>
      <c r="E3" s="5" t="s">
        <v>215</v>
      </c>
      <c r="F3" s="276">
        <v>100</v>
      </c>
      <c r="G3" s="5">
        <v>9.1</v>
      </c>
    </row>
    <row r="4" spans="1:7" ht="15" customHeight="1" x14ac:dyDescent="0.25">
      <c r="A4" s="274" t="s">
        <v>216</v>
      </c>
      <c r="B4" s="5">
        <v>1050</v>
      </c>
      <c r="C4" s="5">
        <v>700</v>
      </c>
      <c r="D4" s="5">
        <v>6</v>
      </c>
      <c r="E4" s="5" t="s">
        <v>217</v>
      </c>
      <c r="F4" s="276">
        <v>80</v>
      </c>
      <c r="G4" s="5">
        <v>7.3</v>
      </c>
    </row>
    <row r="5" spans="1:7" ht="15" customHeight="1" x14ac:dyDescent="0.25">
      <c r="A5" s="274" t="s">
        <v>218</v>
      </c>
      <c r="B5" s="5">
        <v>1200</v>
      </c>
      <c r="C5" s="5">
        <v>850</v>
      </c>
      <c r="D5" s="5">
        <v>3</v>
      </c>
      <c r="E5" s="5" t="s">
        <v>219</v>
      </c>
      <c r="F5" s="276">
        <v>60</v>
      </c>
      <c r="G5" s="5">
        <v>5.5</v>
      </c>
    </row>
    <row r="6" spans="1:7" ht="15" customHeight="1" x14ac:dyDescent="0.25">
      <c r="A6" s="274" t="s">
        <v>220</v>
      </c>
      <c r="B6" s="277">
        <v>1400</v>
      </c>
      <c r="C6" s="277">
        <v>1100</v>
      </c>
      <c r="D6" s="277">
        <v>1</v>
      </c>
      <c r="E6" s="277" t="s">
        <v>221</v>
      </c>
      <c r="F6" s="278">
        <v>35</v>
      </c>
      <c r="G6" s="5">
        <v>3.2</v>
      </c>
    </row>
    <row r="9" spans="1:7" ht="13.9" customHeight="1" x14ac:dyDescent="0.2"/>
    <row r="10" spans="1:7" ht="13.9" customHeight="1" x14ac:dyDescent="0.2"/>
    <row r="11" spans="1:7" ht="13.9" customHeight="1" x14ac:dyDescent="0.2"/>
    <row r="20" ht="13.9" customHeight="1" x14ac:dyDescent="0.2"/>
    <row r="21" ht="13.9" customHeight="1" x14ac:dyDescent="0.2"/>
    <row r="22" ht="13.9" customHeight="1" x14ac:dyDescent="0.2"/>
    <row r="23" ht="13.9" customHeight="1" x14ac:dyDescent="0.2"/>
    <row r="24" ht="13.9" customHeight="1" x14ac:dyDescent="0.2"/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20"/>
  <sheetViews>
    <sheetView topLeftCell="A268" zoomScale="85" zoomScaleNormal="85" workbookViewId="0">
      <selection activeCell="F312" sqref="F312"/>
    </sheetView>
  </sheetViews>
  <sheetFormatPr defaultRowHeight="14.25" x14ac:dyDescent="0.2"/>
  <cols>
    <col min="1" max="1025" width="8.625" style="5" customWidth="1"/>
  </cols>
  <sheetData>
    <row r="1" spans="1:37" ht="15" customHeight="1" x14ac:dyDescent="0.25">
      <c r="A1" s="279">
        <v>3.6</v>
      </c>
      <c r="B1" s="279">
        <v>2.7</v>
      </c>
      <c r="C1" s="279">
        <v>0.1</v>
      </c>
      <c r="D1" s="280">
        <v>0.06</v>
      </c>
      <c r="E1" s="279">
        <v>0</v>
      </c>
      <c r="F1" s="279">
        <v>0</v>
      </c>
      <c r="G1" s="279">
        <v>0</v>
      </c>
      <c r="H1" s="279">
        <v>7.0000000000000007E-2</v>
      </c>
      <c r="I1" s="279">
        <v>0.02</v>
      </c>
      <c r="J1" s="279">
        <v>0</v>
      </c>
      <c r="K1" s="279">
        <v>0</v>
      </c>
      <c r="L1" s="279">
        <v>0</v>
      </c>
      <c r="M1" s="279">
        <v>0</v>
      </c>
      <c r="N1" s="279">
        <v>0</v>
      </c>
      <c r="O1" s="22">
        <v>900</v>
      </c>
      <c r="P1" s="22">
        <v>60</v>
      </c>
      <c r="Q1" s="22">
        <v>270</v>
      </c>
      <c r="R1" s="22">
        <v>60</v>
      </c>
      <c r="S1" s="22">
        <v>938.8</v>
      </c>
      <c r="T1" s="22"/>
      <c r="U1" s="22"/>
      <c r="V1" s="22"/>
      <c r="W1" s="22"/>
      <c r="X1" s="22"/>
      <c r="Y1" s="281">
        <v>2</v>
      </c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37" ht="15" customHeight="1" x14ac:dyDescent="0.25">
      <c r="A2" s="279">
        <v>3.6</v>
      </c>
      <c r="B2" s="279">
        <v>2.7</v>
      </c>
      <c r="C2" s="279">
        <v>0.1</v>
      </c>
      <c r="D2" s="280">
        <v>0.06</v>
      </c>
      <c r="E2" s="279">
        <v>0</v>
      </c>
      <c r="F2" s="279">
        <v>0</v>
      </c>
      <c r="G2" s="279">
        <v>0</v>
      </c>
      <c r="H2" s="279">
        <v>7.0000000000000007E-2</v>
      </c>
      <c r="I2" s="279">
        <v>0.02</v>
      </c>
      <c r="J2" s="279">
        <v>0</v>
      </c>
      <c r="K2" s="279">
        <v>0</v>
      </c>
      <c r="L2" s="279">
        <v>0</v>
      </c>
      <c r="M2" s="279">
        <v>0</v>
      </c>
      <c r="N2" s="279">
        <v>0</v>
      </c>
      <c r="O2" s="22">
        <v>900</v>
      </c>
      <c r="P2" s="22">
        <v>60</v>
      </c>
      <c r="Q2" s="22">
        <v>370</v>
      </c>
      <c r="R2" s="22">
        <v>60</v>
      </c>
      <c r="S2" s="22">
        <v>698</v>
      </c>
      <c r="T2" s="22"/>
      <c r="U2" s="22"/>
      <c r="V2" s="22"/>
      <c r="W2" s="22"/>
      <c r="X2" s="22"/>
      <c r="Y2" s="281">
        <v>2</v>
      </c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37" ht="15" customHeight="1" x14ac:dyDescent="0.25">
      <c r="A3" s="279">
        <v>3.5</v>
      </c>
      <c r="B3" s="279">
        <v>2.9</v>
      </c>
      <c r="C3" s="279">
        <v>0.2</v>
      </c>
      <c r="D3" s="280">
        <v>7.3760000000000006E-2</v>
      </c>
      <c r="E3" s="279">
        <v>0.5</v>
      </c>
      <c r="F3" s="279">
        <v>0</v>
      </c>
      <c r="G3" s="279">
        <v>0</v>
      </c>
      <c r="H3" s="279">
        <v>0.09</v>
      </c>
      <c r="I3" s="279">
        <v>0.03</v>
      </c>
      <c r="J3" s="279">
        <v>0</v>
      </c>
      <c r="K3" s="279">
        <v>0</v>
      </c>
      <c r="L3" s="279">
        <v>0</v>
      </c>
      <c r="M3" s="279">
        <v>0</v>
      </c>
      <c r="N3" s="279">
        <v>0</v>
      </c>
      <c r="O3" s="22">
        <v>900</v>
      </c>
      <c r="P3" s="22">
        <v>60</v>
      </c>
      <c r="Q3" s="22">
        <v>270</v>
      </c>
      <c r="R3" s="22">
        <v>60</v>
      </c>
      <c r="S3" s="22">
        <v>988.8</v>
      </c>
      <c r="T3" s="22"/>
      <c r="U3" s="22"/>
      <c r="V3" s="22"/>
      <c r="W3" s="22"/>
      <c r="X3" s="22"/>
      <c r="Y3" s="281">
        <v>2</v>
      </c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spans="1:37" ht="15" customHeight="1" x14ac:dyDescent="0.25">
      <c r="A4" s="279">
        <v>3.5</v>
      </c>
      <c r="B4" s="279">
        <v>2.9</v>
      </c>
      <c r="C4" s="279">
        <v>0.2</v>
      </c>
      <c r="D4" s="280">
        <v>7.3760000000000006E-2</v>
      </c>
      <c r="E4" s="279">
        <v>0.5</v>
      </c>
      <c r="F4" s="279">
        <v>0</v>
      </c>
      <c r="G4" s="279">
        <v>0</v>
      </c>
      <c r="H4" s="279">
        <v>0.09</v>
      </c>
      <c r="I4" s="279">
        <v>0.03</v>
      </c>
      <c r="J4" s="279">
        <v>0</v>
      </c>
      <c r="K4" s="279">
        <v>0</v>
      </c>
      <c r="L4" s="279">
        <v>0</v>
      </c>
      <c r="M4" s="279">
        <v>0</v>
      </c>
      <c r="N4" s="279">
        <v>0</v>
      </c>
      <c r="O4" s="22">
        <v>900</v>
      </c>
      <c r="P4" s="22">
        <v>60</v>
      </c>
      <c r="Q4" s="22">
        <v>370</v>
      </c>
      <c r="R4" s="22">
        <v>60</v>
      </c>
      <c r="S4" s="22">
        <v>816.7</v>
      </c>
      <c r="T4" s="22"/>
      <c r="U4" s="22"/>
      <c r="V4" s="22"/>
      <c r="W4" s="22"/>
      <c r="X4" s="22"/>
      <c r="Y4" s="281">
        <v>2</v>
      </c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ht="15" customHeight="1" x14ac:dyDescent="0.25">
      <c r="A5" s="279">
        <v>3.7</v>
      </c>
      <c r="B5" s="279">
        <v>2.6</v>
      </c>
      <c r="C5" s="279">
        <v>0.1</v>
      </c>
      <c r="D5" s="280">
        <v>5.6095238095238101E-2</v>
      </c>
      <c r="E5" s="279">
        <v>1</v>
      </c>
      <c r="F5" s="279">
        <v>0</v>
      </c>
      <c r="G5" s="279">
        <v>0</v>
      </c>
      <c r="H5" s="279">
        <v>0.08</v>
      </c>
      <c r="I5" s="279">
        <v>0.02</v>
      </c>
      <c r="J5" s="279">
        <v>0</v>
      </c>
      <c r="K5" s="279">
        <v>0</v>
      </c>
      <c r="L5" s="279">
        <v>0</v>
      </c>
      <c r="M5" s="279">
        <v>0</v>
      </c>
      <c r="N5" s="279">
        <v>0</v>
      </c>
      <c r="O5" s="22">
        <v>900</v>
      </c>
      <c r="P5" s="22">
        <v>60</v>
      </c>
      <c r="Q5" s="22">
        <v>270</v>
      </c>
      <c r="R5" s="22">
        <v>60</v>
      </c>
      <c r="S5" s="22">
        <v>1096.0999999999999</v>
      </c>
      <c r="T5" s="22"/>
      <c r="U5" s="22"/>
      <c r="V5" s="22"/>
      <c r="W5" s="22"/>
      <c r="X5" s="22"/>
      <c r="Y5" s="281">
        <v>2</v>
      </c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15" customHeight="1" x14ac:dyDescent="0.25">
      <c r="A6" s="279">
        <v>3.7</v>
      </c>
      <c r="B6" s="279">
        <v>2.6</v>
      </c>
      <c r="C6" s="279">
        <v>0.1</v>
      </c>
      <c r="D6" s="280">
        <v>5.6095238095238101E-2</v>
      </c>
      <c r="E6" s="279">
        <v>1</v>
      </c>
      <c r="F6" s="279">
        <v>0</v>
      </c>
      <c r="G6" s="279">
        <v>0</v>
      </c>
      <c r="H6" s="279">
        <v>0.08</v>
      </c>
      <c r="I6" s="279">
        <v>0.02</v>
      </c>
      <c r="J6" s="279">
        <v>0</v>
      </c>
      <c r="K6" s="279">
        <v>0</v>
      </c>
      <c r="L6" s="279">
        <v>0</v>
      </c>
      <c r="M6" s="279">
        <v>0</v>
      </c>
      <c r="N6" s="279">
        <v>0</v>
      </c>
      <c r="O6" s="22">
        <v>900</v>
      </c>
      <c r="P6" s="22">
        <v>60</v>
      </c>
      <c r="Q6" s="22">
        <v>370</v>
      </c>
      <c r="R6" s="22">
        <v>60</v>
      </c>
      <c r="S6" s="22">
        <v>828.3</v>
      </c>
      <c r="T6" s="22"/>
      <c r="U6" s="22"/>
      <c r="V6" s="22"/>
      <c r="W6" s="22"/>
      <c r="X6" s="22"/>
      <c r="Y6" s="281">
        <v>2</v>
      </c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5" customHeight="1" x14ac:dyDescent="0.25">
      <c r="A7" s="279">
        <v>3.9</v>
      </c>
      <c r="B7" s="279">
        <v>2.7</v>
      </c>
      <c r="C7" s="279">
        <v>0.2</v>
      </c>
      <c r="D7" s="280">
        <v>7.3483870967741893E-2</v>
      </c>
      <c r="E7" s="279">
        <v>1.5</v>
      </c>
      <c r="F7" s="279">
        <v>0</v>
      </c>
      <c r="G7" s="279">
        <v>0</v>
      </c>
      <c r="H7" s="279">
        <v>0.09</v>
      </c>
      <c r="I7" s="279">
        <v>0.02</v>
      </c>
      <c r="J7" s="279">
        <v>0</v>
      </c>
      <c r="K7" s="279">
        <v>0</v>
      </c>
      <c r="L7" s="279">
        <v>0</v>
      </c>
      <c r="M7" s="279">
        <v>0</v>
      </c>
      <c r="N7" s="279">
        <v>0</v>
      </c>
      <c r="O7" s="22">
        <v>900</v>
      </c>
      <c r="P7" s="22">
        <v>60</v>
      </c>
      <c r="Q7" s="22">
        <v>270</v>
      </c>
      <c r="R7" s="22">
        <v>60</v>
      </c>
      <c r="S7" s="22">
        <v>1222.4000000000001</v>
      </c>
      <c r="T7" s="22"/>
      <c r="U7" s="22"/>
      <c r="V7" s="22"/>
      <c r="W7" s="22"/>
      <c r="X7" s="22"/>
      <c r="Y7" s="281">
        <v>2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ht="15" customHeight="1" x14ac:dyDescent="0.25">
      <c r="A8" s="279">
        <v>3.9</v>
      </c>
      <c r="B8" s="279">
        <v>2.7</v>
      </c>
      <c r="C8" s="279">
        <v>0.2</v>
      </c>
      <c r="D8" s="280">
        <v>7.3483870967741893E-2</v>
      </c>
      <c r="E8" s="279">
        <v>1.5</v>
      </c>
      <c r="F8" s="279">
        <v>0</v>
      </c>
      <c r="G8" s="279">
        <v>0</v>
      </c>
      <c r="H8" s="279">
        <v>0.09</v>
      </c>
      <c r="I8" s="279">
        <v>0.02</v>
      </c>
      <c r="J8" s="279">
        <v>0</v>
      </c>
      <c r="K8" s="279">
        <v>0</v>
      </c>
      <c r="L8" s="279">
        <v>0</v>
      </c>
      <c r="M8" s="279">
        <v>0</v>
      </c>
      <c r="N8" s="279">
        <v>0</v>
      </c>
      <c r="O8" s="22">
        <v>900</v>
      </c>
      <c r="P8" s="22">
        <v>60</v>
      </c>
      <c r="Q8" s="22">
        <v>370</v>
      </c>
      <c r="R8" s="22">
        <v>60</v>
      </c>
      <c r="S8" s="22">
        <v>911.6</v>
      </c>
      <c r="T8" s="22"/>
      <c r="U8" s="22"/>
      <c r="V8" s="22"/>
      <c r="W8" s="22"/>
      <c r="X8" s="22"/>
      <c r="Y8" s="281">
        <v>2</v>
      </c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15" customHeight="1" x14ac:dyDescent="0.25">
      <c r="A9" s="279">
        <v>3.6</v>
      </c>
      <c r="B9" s="279">
        <v>2.7</v>
      </c>
      <c r="C9" s="279">
        <v>0.1</v>
      </c>
      <c r="D9" s="280">
        <v>7.7600000000000002E-2</v>
      </c>
      <c r="E9" s="279">
        <v>0</v>
      </c>
      <c r="F9" s="279">
        <v>0</v>
      </c>
      <c r="G9" s="279">
        <v>0</v>
      </c>
      <c r="H9" s="279">
        <v>0.08</v>
      </c>
      <c r="I9" s="279">
        <v>0.02</v>
      </c>
      <c r="J9" s="279">
        <v>0</v>
      </c>
      <c r="K9" s="279">
        <v>0</v>
      </c>
      <c r="L9" s="279">
        <v>0</v>
      </c>
      <c r="M9" s="279">
        <v>0</v>
      </c>
      <c r="N9" s="279">
        <v>0</v>
      </c>
      <c r="O9" s="22">
        <v>900</v>
      </c>
      <c r="P9" s="22">
        <v>60</v>
      </c>
      <c r="Q9" s="22">
        <v>270</v>
      </c>
      <c r="R9" s="22">
        <v>60</v>
      </c>
      <c r="S9" s="22">
        <v>938.8</v>
      </c>
      <c r="T9" s="22"/>
      <c r="U9" s="22"/>
      <c r="V9" s="22"/>
      <c r="W9" s="22"/>
      <c r="X9" s="22"/>
      <c r="Y9" s="281">
        <v>2</v>
      </c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5" customHeight="1" x14ac:dyDescent="0.25">
      <c r="A10" s="279">
        <v>3.6</v>
      </c>
      <c r="B10" s="279">
        <v>2.7</v>
      </c>
      <c r="C10" s="279">
        <v>0.1</v>
      </c>
      <c r="D10" s="280">
        <v>7.7600000000000002E-2</v>
      </c>
      <c r="E10" s="279">
        <v>0</v>
      </c>
      <c r="F10" s="279">
        <v>0</v>
      </c>
      <c r="G10" s="279">
        <v>0</v>
      </c>
      <c r="H10" s="279">
        <v>0.08</v>
      </c>
      <c r="I10" s="279">
        <v>0.02</v>
      </c>
      <c r="J10" s="279">
        <v>0</v>
      </c>
      <c r="K10" s="279">
        <v>0</v>
      </c>
      <c r="L10" s="279">
        <v>0</v>
      </c>
      <c r="M10" s="279">
        <v>0</v>
      </c>
      <c r="N10" s="279">
        <v>0</v>
      </c>
      <c r="O10" s="22">
        <v>900</v>
      </c>
      <c r="P10" s="22">
        <v>60</v>
      </c>
      <c r="Q10" s="22">
        <v>370</v>
      </c>
      <c r="R10" s="22">
        <v>60</v>
      </c>
      <c r="S10" s="22">
        <v>698</v>
      </c>
      <c r="T10" s="22"/>
      <c r="U10" s="22"/>
      <c r="V10" s="22"/>
      <c r="W10" s="22"/>
      <c r="X10" s="22"/>
      <c r="Y10" s="281">
        <v>2</v>
      </c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15" customHeight="1" x14ac:dyDescent="0.25">
      <c r="A11" s="279">
        <v>3.7</v>
      </c>
      <c r="B11" s="279">
        <v>2.8</v>
      </c>
      <c r="C11" s="279">
        <v>0.2</v>
      </c>
      <c r="D11" s="280">
        <v>7.7600000000000002E-2</v>
      </c>
      <c r="E11" s="279">
        <v>0</v>
      </c>
      <c r="F11" s="279">
        <v>1</v>
      </c>
      <c r="G11" s="279">
        <v>0</v>
      </c>
      <c r="H11" s="279">
        <v>0.09</v>
      </c>
      <c r="I11" s="279">
        <v>0.02</v>
      </c>
      <c r="J11" s="279">
        <v>0</v>
      </c>
      <c r="K11" s="279">
        <v>0</v>
      </c>
      <c r="L11" s="279">
        <v>0</v>
      </c>
      <c r="M11" s="279">
        <v>0</v>
      </c>
      <c r="N11" s="279">
        <v>0</v>
      </c>
      <c r="O11" s="22">
        <v>900</v>
      </c>
      <c r="P11" s="22">
        <v>60</v>
      </c>
      <c r="Q11" s="22">
        <v>270</v>
      </c>
      <c r="R11" s="22">
        <v>60</v>
      </c>
      <c r="S11" s="22">
        <v>970.5</v>
      </c>
      <c r="T11" s="22"/>
      <c r="U11" s="22"/>
      <c r="V11" s="22"/>
      <c r="W11" s="22"/>
      <c r="X11" s="22"/>
      <c r="Y11" s="281">
        <v>2</v>
      </c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15" customHeight="1" x14ac:dyDescent="0.25">
      <c r="A12" s="279">
        <v>3.7</v>
      </c>
      <c r="B12" s="279">
        <v>2.8</v>
      </c>
      <c r="C12" s="279">
        <v>0.2</v>
      </c>
      <c r="D12" s="280">
        <v>7.7600000000000002E-2</v>
      </c>
      <c r="E12" s="279">
        <v>0</v>
      </c>
      <c r="F12" s="279">
        <v>1</v>
      </c>
      <c r="G12" s="279">
        <v>0</v>
      </c>
      <c r="H12" s="279">
        <v>0.09</v>
      </c>
      <c r="I12" s="279">
        <v>0.02</v>
      </c>
      <c r="J12" s="279">
        <v>0</v>
      </c>
      <c r="K12" s="279">
        <v>0</v>
      </c>
      <c r="L12" s="279">
        <v>0</v>
      </c>
      <c r="M12" s="279">
        <v>0</v>
      </c>
      <c r="N12" s="279">
        <v>0</v>
      </c>
      <c r="O12" s="22">
        <v>900</v>
      </c>
      <c r="P12" s="22">
        <v>60</v>
      </c>
      <c r="Q12" s="22">
        <v>370</v>
      </c>
      <c r="R12" s="22">
        <v>60</v>
      </c>
      <c r="S12" s="22">
        <v>721.18</v>
      </c>
      <c r="T12" s="22"/>
      <c r="U12" s="22"/>
      <c r="V12" s="22"/>
      <c r="W12" s="22"/>
      <c r="X12" s="22"/>
      <c r="Y12" s="281">
        <v>2</v>
      </c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15" customHeight="1" x14ac:dyDescent="0.25">
      <c r="A13" s="279">
        <v>3.7</v>
      </c>
      <c r="B13" s="279">
        <v>2.7</v>
      </c>
      <c r="C13" s="279">
        <v>0.2</v>
      </c>
      <c r="D13" s="280">
        <v>7.1069444444444296E-2</v>
      </c>
      <c r="E13" s="279">
        <v>0</v>
      </c>
      <c r="F13" s="279">
        <v>2</v>
      </c>
      <c r="G13" s="279">
        <v>0</v>
      </c>
      <c r="H13" s="279">
        <v>0.08</v>
      </c>
      <c r="I13" s="279">
        <v>0.02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2">
        <v>900</v>
      </c>
      <c r="P13" s="22">
        <v>60</v>
      </c>
      <c r="Q13" s="22">
        <v>270</v>
      </c>
      <c r="R13" s="22">
        <v>60</v>
      </c>
      <c r="S13" s="22">
        <v>979.7</v>
      </c>
      <c r="T13" s="22"/>
      <c r="U13" s="22"/>
      <c r="V13" s="22"/>
      <c r="W13" s="22"/>
      <c r="X13" s="22"/>
      <c r="Y13" s="281">
        <v>2</v>
      </c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15" customHeight="1" x14ac:dyDescent="0.25">
      <c r="A14" s="279">
        <v>3.7</v>
      </c>
      <c r="B14" s="279">
        <v>2.7</v>
      </c>
      <c r="C14" s="279">
        <v>0.2</v>
      </c>
      <c r="D14" s="280">
        <v>7.1069444444444296E-2</v>
      </c>
      <c r="E14" s="279">
        <v>0</v>
      </c>
      <c r="F14" s="279">
        <v>2</v>
      </c>
      <c r="G14" s="279">
        <v>0</v>
      </c>
      <c r="H14" s="279">
        <v>0.08</v>
      </c>
      <c r="I14" s="279">
        <v>0.02</v>
      </c>
      <c r="J14" s="279">
        <v>0</v>
      </c>
      <c r="K14" s="279">
        <v>0</v>
      </c>
      <c r="L14" s="279">
        <v>0</v>
      </c>
      <c r="M14" s="279">
        <v>0</v>
      </c>
      <c r="N14" s="279">
        <v>0</v>
      </c>
      <c r="O14" s="22">
        <v>900</v>
      </c>
      <c r="P14" s="22">
        <v>60</v>
      </c>
      <c r="Q14" s="22">
        <v>370</v>
      </c>
      <c r="R14" s="22">
        <v>60</v>
      </c>
      <c r="S14" s="22">
        <v>732.8</v>
      </c>
      <c r="T14" s="22"/>
      <c r="U14" s="22"/>
      <c r="V14" s="22"/>
      <c r="W14" s="22"/>
      <c r="X14" s="22"/>
      <c r="Y14" s="281">
        <v>2</v>
      </c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5" customHeight="1" x14ac:dyDescent="0.25">
      <c r="A15" s="279">
        <v>3.8</v>
      </c>
      <c r="B15" s="279">
        <v>2.7</v>
      </c>
      <c r="C15" s="279">
        <v>0.2</v>
      </c>
      <c r="D15" s="280">
        <v>8.3833333333333301E-2</v>
      </c>
      <c r="E15" s="279">
        <v>0</v>
      </c>
      <c r="F15" s="279">
        <v>3</v>
      </c>
      <c r="G15" s="279">
        <v>0</v>
      </c>
      <c r="H15" s="279">
        <v>0.08</v>
      </c>
      <c r="I15" s="279">
        <v>0.02</v>
      </c>
      <c r="J15" s="279">
        <v>0</v>
      </c>
      <c r="K15" s="279">
        <v>0</v>
      </c>
      <c r="L15" s="279">
        <v>0</v>
      </c>
      <c r="M15" s="279">
        <v>0</v>
      </c>
      <c r="N15" s="279">
        <v>0</v>
      </c>
      <c r="O15" s="22">
        <v>900</v>
      </c>
      <c r="P15" s="22">
        <v>60</v>
      </c>
      <c r="Q15" s="22">
        <v>270</v>
      </c>
      <c r="R15" s="22">
        <v>60</v>
      </c>
      <c r="S15" s="22">
        <v>1082.5</v>
      </c>
      <c r="T15" s="22"/>
      <c r="U15" s="22"/>
      <c r="V15" s="22"/>
      <c r="W15" s="22"/>
      <c r="X15" s="22"/>
      <c r="Y15" s="281">
        <v>2</v>
      </c>
      <c r="Z15" s="25">
        <v>1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5" customHeight="1" x14ac:dyDescent="0.25">
      <c r="A16" s="279">
        <v>3.8</v>
      </c>
      <c r="B16" s="279">
        <v>2.7</v>
      </c>
      <c r="C16" s="279">
        <v>0.2</v>
      </c>
      <c r="D16" s="280">
        <v>8.3833333333333301E-2</v>
      </c>
      <c r="E16" s="279">
        <v>0</v>
      </c>
      <c r="F16" s="279">
        <v>3</v>
      </c>
      <c r="G16" s="279">
        <v>0</v>
      </c>
      <c r="H16" s="279">
        <v>0.08</v>
      </c>
      <c r="I16" s="279">
        <v>0.02</v>
      </c>
      <c r="J16" s="279">
        <v>0</v>
      </c>
      <c r="K16" s="279">
        <v>0</v>
      </c>
      <c r="L16" s="279">
        <v>0</v>
      </c>
      <c r="M16" s="279">
        <v>0</v>
      </c>
      <c r="N16" s="279">
        <v>0</v>
      </c>
      <c r="O16" s="22">
        <v>900</v>
      </c>
      <c r="P16" s="22">
        <v>60</v>
      </c>
      <c r="Q16" s="22">
        <v>370</v>
      </c>
      <c r="R16" s="22">
        <v>60</v>
      </c>
      <c r="S16" s="22">
        <v>917.7</v>
      </c>
      <c r="T16" s="22"/>
      <c r="U16" s="22"/>
      <c r="V16" s="22"/>
      <c r="W16" s="22"/>
      <c r="X16" s="22"/>
      <c r="Y16" s="281">
        <v>2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1:56" ht="15" customHeight="1" x14ac:dyDescent="0.25">
      <c r="A17" s="279">
        <v>3.8</v>
      </c>
      <c r="B17" s="279">
        <v>2.9</v>
      </c>
      <c r="C17" s="279">
        <v>0.2</v>
      </c>
      <c r="D17" s="280">
        <v>7.7600000000000002E-2</v>
      </c>
      <c r="E17" s="279">
        <v>0</v>
      </c>
      <c r="F17" s="279">
        <v>0</v>
      </c>
      <c r="G17" s="279">
        <v>0</v>
      </c>
      <c r="H17" s="279">
        <v>7.0000000000000007E-2</v>
      </c>
      <c r="I17" s="279">
        <v>0.03</v>
      </c>
      <c r="J17" s="279">
        <v>0</v>
      </c>
      <c r="K17" s="279">
        <v>0</v>
      </c>
      <c r="L17" s="279">
        <v>0</v>
      </c>
      <c r="M17" s="279">
        <v>0</v>
      </c>
      <c r="N17" s="279">
        <v>0</v>
      </c>
      <c r="O17" s="22">
        <v>900</v>
      </c>
      <c r="P17" s="22">
        <v>60</v>
      </c>
      <c r="Q17" s="22">
        <v>270</v>
      </c>
      <c r="R17" s="22">
        <v>60</v>
      </c>
      <c r="S17" s="22">
        <v>938.8</v>
      </c>
      <c r="T17" s="22"/>
      <c r="U17" s="22"/>
      <c r="V17" s="22"/>
      <c r="W17" s="22"/>
      <c r="X17" s="22"/>
      <c r="Y17" s="281">
        <v>2</v>
      </c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1:56" ht="15" customHeight="1" x14ac:dyDescent="0.25">
      <c r="A18" s="279">
        <v>3.8</v>
      </c>
      <c r="B18" s="279">
        <v>2.9</v>
      </c>
      <c r="C18" s="279">
        <v>0.2</v>
      </c>
      <c r="D18" s="280">
        <v>7.7600000000000002E-2</v>
      </c>
      <c r="E18" s="279">
        <v>0</v>
      </c>
      <c r="F18" s="279">
        <v>0</v>
      </c>
      <c r="G18" s="279">
        <v>0</v>
      </c>
      <c r="H18" s="279">
        <v>7.0000000000000007E-2</v>
      </c>
      <c r="I18" s="279">
        <v>0.03</v>
      </c>
      <c r="J18" s="279">
        <v>0</v>
      </c>
      <c r="K18" s="279">
        <v>0</v>
      </c>
      <c r="L18" s="279">
        <v>0</v>
      </c>
      <c r="M18" s="279">
        <v>0</v>
      </c>
      <c r="N18" s="279">
        <v>0</v>
      </c>
      <c r="O18" s="22">
        <v>900</v>
      </c>
      <c r="P18" s="22">
        <v>60</v>
      </c>
      <c r="Q18" s="22">
        <v>370</v>
      </c>
      <c r="R18" s="22">
        <v>60</v>
      </c>
      <c r="S18" s="22">
        <v>698</v>
      </c>
      <c r="T18" s="22"/>
      <c r="U18" s="22"/>
      <c r="V18" s="22"/>
      <c r="W18" s="22"/>
      <c r="X18" s="22"/>
      <c r="Y18" s="281">
        <v>2</v>
      </c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1:56" ht="15" customHeight="1" x14ac:dyDescent="0.25">
      <c r="A19" s="279">
        <v>3.7</v>
      </c>
      <c r="B19" s="279">
        <v>2.7</v>
      </c>
      <c r="C19" s="279">
        <v>0.1</v>
      </c>
      <c r="D19" s="280">
        <v>7.1377049180327806E-2</v>
      </c>
      <c r="E19" s="279">
        <v>0.5</v>
      </c>
      <c r="F19" s="279">
        <v>1</v>
      </c>
      <c r="G19" s="279">
        <v>0</v>
      </c>
      <c r="H19" s="279">
        <v>0.09</v>
      </c>
      <c r="I19" s="279">
        <v>0.02</v>
      </c>
      <c r="J19" s="279">
        <v>0</v>
      </c>
      <c r="K19" s="279">
        <v>0</v>
      </c>
      <c r="L19" s="279">
        <v>0</v>
      </c>
      <c r="M19" s="279">
        <v>0</v>
      </c>
      <c r="N19" s="279">
        <v>0</v>
      </c>
      <c r="O19" s="22">
        <v>900</v>
      </c>
      <c r="P19" s="22">
        <v>60</v>
      </c>
      <c r="Q19" s="22">
        <v>270</v>
      </c>
      <c r="R19" s="22">
        <v>60</v>
      </c>
      <c r="S19" s="22">
        <v>1034.3</v>
      </c>
      <c r="T19" s="22"/>
      <c r="U19" s="22"/>
      <c r="V19" s="22"/>
      <c r="W19" s="22"/>
      <c r="X19" s="22"/>
      <c r="Y19" s="281">
        <v>2</v>
      </c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1:56" ht="15" customHeight="1" x14ac:dyDescent="0.25">
      <c r="A20" s="279">
        <v>3.7</v>
      </c>
      <c r="B20" s="279">
        <v>2.7</v>
      </c>
      <c r="C20" s="279">
        <v>0.1</v>
      </c>
      <c r="D20" s="280">
        <v>7.1377049180327806E-2</v>
      </c>
      <c r="E20" s="279">
        <v>0.5</v>
      </c>
      <c r="F20" s="279">
        <v>1</v>
      </c>
      <c r="G20" s="279">
        <v>0</v>
      </c>
      <c r="H20" s="279">
        <v>0.09</v>
      </c>
      <c r="I20" s="279">
        <v>0.02</v>
      </c>
      <c r="J20" s="279">
        <v>0</v>
      </c>
      <c r="K20" s="279">
        <v>0</v>
      </c>
      <c r="L20" s="279">
        <v>0</v>
      </c>
      <c r="M20" s="279">
        <v>0</v>
      </c>
      <c r="N20" s="279">
        <v>0</v>
      </c>
      <c r="O20" s="22">
        <v>900</v>
      </c>
      <c r="P20" s="22">
        <v>60</v>
      </c>
      <c r="Q20" s="22">
        <v>370</v>
      </c>
      <c r="R20" s="22">
        <v>60</v>
      </c>
      <c r="S20" s="22">
        <v>715.7</v>
      </c>
      <c r="T20" s="22"/>
      <c r="U20" s="22"/>
      <c r="V20" s="22"/>
      <c r="W20" s="22"/>
      <c r="X20" s="22"/>
      <c r="Y20" s="281">
        <v>2</v>
      </c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1:56" ht="15" customHeight="1" x14ac:dyDescent="0.25">
      <c r="A21" s="279">
        <v>3.6</v>
      </c>
      <c r="B21" s="279">
        <v>2.8</v>
      </c>
      <c r="C21" s="279">
        <v>0.1</v>
      </c>
      <c r="D21" s="280">
        <v>4.7785714285714202E-2</v>
      </c>
      <c r="E21" s="279">
        <v>1</v>
      </c>
      <c r="F21" s="279">
        <v>2</v>
      </c>
      <c r="G21" s="279">
        <v>0</v>
      </c>
      <c r="H21" s="279">
        <v>0.08</v>
      </c>
      <c r="I21" s="279">
        <v>0.02</v>
      </c>
      <c r="J21" s="279">
        <v>0</v>
      </c>
      <c r="K21" s="279">
        <v>0</v>
      </c>
      <c r="L21" s="279">
        <v>0</v>
      </c>
      <c r="M21" s="279">
        <v>0</v>
      </c>
      <c r="N21" s="279">
        <v>0</v>
      </c>
      <c r="O21" s="22">
        <v>900</v>
      </c>
      <c r="P21" s="22">
        <v>60</v>
      </c>
      <c r="Q21" s="22">
        <v>270</v>
      </c>
      <c r="R21" s="22">
        <v>60</v>
      </c>
      <c r="S21" s="22">
        <v>1055.3</v>
      </c>
      <c r="T21" s="22"/>
      <c r="U21" s="22"/>
      <c r="V21" s="22"/>
      <c r="W21" s="22"/>
      <c r="X21" s="22"/>
      <c r="Y21" s="281">
        <v>2</v>
      </c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1:56" ht="15" customHeight="1" x14ac:dyDescent="0.25">
      <c r="A22" s="279">
        <v>3.6</v>
      </c>
      <c r="B22" s="279">
        <v>2.8</v>
      </c>
      <c r="C22" s="279">
        <v>0.1</v>
      </c>
      <c r="D22" s="280">
        <v>4.7785714285714202E-2</v>
      </c>
      <c r="E22" s="279">
        <v>1</v>
      </c>
      <c r="F22" s="279">
        <v>2</v>
      </c>
      <c r="G22" s="279">
        <v>0</v>
      </c>
      <c r="H22" s="279">
        <v>0.08</v>
      </c>
      <c r="I22" s="279">
        <v>0.02</v>
      </c>
      <c r="J22" s="279">
        <v>0</v>
      </c>
      <c r="K22" s="279">
        <v>0</v>
      </c>
      <c r="L22" s="279">
        <v>0</v>
      </c>
      <c r="M22" s="279">
        <v>0</v>
      </c>
      <c r="N22" s="279">
        <v>0</v>
      </c>
      <c r="O22" s="22">
        <v>900</v>
      </c>
      <c r="P22" s="22">
        <v>60</v>
      </c>
      <c r="Q22" s="22">
        <v>370</v>
      </c>
      <c r="R22" s="22">
        <v>60</v>
      </c>
      <c r="S22" s="22">
        <v>738.7</v>
      </c>
      <c r="T22" s="22"/>
      <c r="U22" s="22"/>
      <c r="V22" s="22"/>
      <c r="W22" s="22"/>
      <c r="X22" s="22"/>
      <c r="Y22" s="281">
        <v>2</v>
      </c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1:56" ht="15" customHeight="1" x14ac:dyDescent="0.25">
      <c r="A23" s="279">
        <v>3.8</v>
      </c>
      <c r="B23" s="279">
        <v>2.9</v>
      </c>
      <c r="C23" s="279">
        <v>0.2</v>
      </c>
      <c r="D23" s="280">
        <v>4.5473684210526298E-2</v>
      </c>
      <c r="E23" s="279">
        <v>1.5</v>
      </c>
      <c r="F23" s="279">
        <v>3</v>
      </c>
      <c r="G23" s="279">
        <v>0</v>
      </c>
      <c r="H23" s="279">
        <v>0.08</v>
      </c>
      <c r="I23" s="279">
        <v>0.02</v>
      </c>
      <c r="J23" s="279">
        <v>0</v>
      </c>
      <c r="K23" s="279">
        <v>0</v>
      </c>
      <c r="L23" s="279">
        <v>0</v>
      </c>
      <c r="M23" s="279">
        <v>0</v>
      </c>
      <c r="N23" s="279">
        <v>0</v>
      </c>
      <c r="O23" s="22">
        <v>900</v>
      </c>
      <c r="P23" s="22">
        <v>60</v>
      </c>
      <c r="Q23" s="22">
        <v>270</v>
      </c>
      <c r="R23" s="22">
        <v>60</v>
      </c>
      <c r="S23" s="22">
        <v>1164.0999999999999</v>
      </c>
      <c r="T23" s="22"/>
      <c r="U23" s="22"/>
      <c r="V23" s="22"/>
      <c r="W23" s="22"/>
      <c r="X23" s="22"/>
      <c r="Y23" s="281">
        <v>2</v>
      </c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1:56" ht="15" customHeight="1" x14ac:dyDescent="0.25">
      <c r="A24" s="279">
        <v>3.8</v>
      </c>
      <c r="B24" s="279">
        <v>2.9</v>
      </c>
      <c r="C24" s="279">
        <v>0.2</v>
      </c>
      <c r="D24" s="280">
        <v>4.5473684210526298E-2</v>
      </c>
      <c r="E24" s="279">
        <v>1.5</v>
      </c>
      <c r="F24" s="279">
        <v>3</v>
      </c>
      <c r="G24" s="279">
        <v>0</v>
      </c>
      <c r="H24" s="279">
        <v>0.08</v>
      </c>
      <c r="I24" s="279">
        <v>0.02</v>
      </c>
      <c r="J24" s="279">
        <v>0</v>
      </c>
      <c r="K24" s="279">
        <v>0</v>
      </c>
      <c r="L24" s="279">
        <v>0</v>
      </c>
      <c r="M24" s="279">
        <v>0</v>
      </c>
      <c r="N24" s="279">
        <v>0</v>
      </c>
      <c r="O24" s="22">
        <v>900</v>
      </c>
      <c r="P24" s="22">
        <v>60</v>
      </c>
      <c r="Q24" s="22">
        <v>370</v>
      </c>
      <c r="R24" s="22">
        <v>60</v>
      </c>
      <c r="S24" s="22">
        <v>787.3</v>
      </c>
      <c r="T24" s="22"/>
      <c r="U24" s="22"/>
      <c r="V24" s="22"/>
      <c r="W24" s="22"/>
      <c r="X24" s="22"/>
      <c r="Y24" s="281">
        <v>2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spans="1:56" ht="15" customHeight="1" x14ac:dyDescent="0.2"/>
    <row r="26" spans="1:56" ht="15" customHeight="1" x14ac:dyDescent="0.2">
      <c r="A26" s="151">
        <v>3.62</v>
      </c>
      <c r="B26" s="151">
        <v>2.63</v>
      </c>
      <c r="C26" s="151">
        <v>0.66</v>
      </c>
      <c r="D26" s="151">
        <v>4.2000000000000003E-2</v>
      </c>
      <c r="E26" s="151">
        <v>0.34</v>
      </c>
      <c r="F26" s="151">
        <v>0</v>
      </c>
      <c r="G26" s="151">
        <v>0</v>
      </c>
      <c r="H26" s="151">
        <v>8.0000000000000002E-3</v>
      </c>
      <c r="I26" s="151">
        <v>2.3E-2</v>
      </c>
      <c r="J26" s="151">
        <v>0</v>
      </c>
      <c r="K26" s="151">
        <v>0</v>
      </c>
      <c r="L26" s="151">
        <v>0</v>
      </c>
      <c r="M26" s="151">
        <v>0</v>
      </c>
      <c r="N26" s="151">
        <v>0</v>
      </c>
      <c r="O26" s="151">
        <v>900</v>
      </c>
      <c r="P26" s="151">
        <v>90</v>
      </c>
      <c r="Q26" s="151">
        <v>330</v>
      </c>
      <c r="R26" s="151">
        <v>90</v>
      </c>
      <c r="S26" s="151">
        <v>810</v>
      </c>
      <c r="T26" s="151">
        <v>714</v>
      </c>
      <c r="U26" s="151">
        <v>2.2000000000000002</v>
      </c>
      <c r="V26" s="151">
        <v>270</v>
      </c>
      <c r="W26" s="151"/>
      <c r="X26" s="151"/>
      <c r="Y26" s="282">
        <v>49</v>
      </c>
      <c r="Z26" s="151"/>
      <c r="AA26" s="151"/>
      <c r="AB26" s="151"/>
      <c r="AC26" s="151"/>
      <c r="AD26" s="151"/>
      <c r="AE26" s="151"/>
      <c r="AF26" s="5" t="b">
        <f>NOT(OR(ISBLANK(S26),ISBLANK(T26),ISBLANK(U26),ISBLANK(V26),AND(ISBLANK(W26),ISBLANK(X26))))</f>
        <v>0</v>
      </c>
      <c r="AG26" s="5">
        <v>25</v>
      </c>
      <c r="AH26" s="5">
        <f>IF(Dane!AH602&lt;=30,1,IF(Dane!AH602&lt;=60,2,IF(Dane!AH602&lt;=100,3,"bd")))</f>
        <v>1</v>
      </c>
      <c r="AI26" s="5" t="b">
        <f>AND(A26&gt;=zakresy_produkcyjne!B$2,A26&lt;=zakresy_produkcyjne!B$3)</f>
        <v>0</v>
      </c>
      <c r="AJ26" s="5" t="b">
        <f>AND(B26&gt;=zakresy_produkcyjne!C$2,B26&lt;=zakresy_produkcyjne!C$3)</f>
        <v>1</v>
      </c>
      <c r="AK26" s="5" t="b">
        <f>AND(C26&gt;=zakresy_produkcyjne!D$2,C26&lt;=zakresy_produkcyjne!D$3)</f>
        <v>0</v>
      </c>
      <c r="AL26" s="5" t="b">
        <f>AND(D26&gt;=zakresy_produkcyjne!E$2,D26&lt;=zakresy_produkcyjne!E$3)</f>
        <v>1</v>
      </c>
      <c r="AM26" s="5" t="b">
        <f>AND(E26&gt;=zakresy_produkcyjne!F$2,E26&lt;=zakresy_produkcyjne!F$3)</f>
        <v>1</v>
      </c>
      <c r="AN26" s="5" t="b">
        <f>AND(F26&gt;=zakresy_produkcyjne!G$2,F26&lt;=zakresy_produkcyjne!G$3)</f>
        <v>1</v>
      </c>
      <c r="AO26" s="5" t="b">
        <f>AND(G26&gt;=zakresy_produkcyjne!H$2,G26&lt;=zakresy_produkcyjne!H$3)</f>
        <v>1</v>
      </c>
      <c r="AP26" s="5" t="b">
        <f>AND(O26&gt;=zakresy_produkcyjne!I$2,O26&lt;=zakresy_produkcyjne!I$3)</f>
        <v>1</v>
      </c>
      <c r="AQ26" s="5" t="b">
        <f>AND(P26&gt;=zakresy_produkcyjne!J$2,P26&lt;=zakresy_produkcyjne!J$3)</f>
        <v>1</v>
      </c>
      <c r="AR26" s="5" t="b">
        <f>AND(Q26&gt;=zakresy_produkcyjne!K$2,Q26&lt;=zakresy_produkcyjne!K$3)</f>
        <v>1</v>
      </c>
      <c r="AS26" s="5" t="b">
        <f>AND(R26&gt;=zakresy_produkcyjne!L$2,R26&lt;=zakresy_produkcyjne!L$3)</f>
        <v>1</v>
      </c>
      <c r="AT26" s="5" t="b">
        <f>AND(AI26:AO26)</f>
        <v>0</v>
      </c>
      <c r="AU26" s="5" t="b">
        <f>AND(AP26:AS26)</f>
        <v>1</v>
      </c>
      <c r="AV26" s="5" t="b">
        <f>AND(AT26:AU26)</f>
        <v>0</v>
      </c>
      <c r="AW26" s="5">
        <f>AI26*zakresy_produkcyjne!B$4+AJ26*zakresy_produkcyjne!C$4+AK26*zakresy_produkcyjne!D$4+AL26*zakresy_produkcyjne!E$4+AM26*zakresy_produkcyjne!F$4+AN26*zakresy_produkcyjne!G$4+AO26*zakresy_produkcyjne!H$4+AP26*zakresy_produkcyjne!I$4+AQ26*zakresy_produkcyjne!J$4+AR26*zakresy_produkcyjne!K$4+AS26*zakresy_produkcyjne!L$4</f>
        <v>60</v>
      </c>
      <c r="BD26" s="5">
        <v>75</v>
      </c>
    </row>
    <row r="27" spans="1:56" ht="15" customHeight="1" x14ac:dyDescent="0.2"/>
    <row r="28" spans="1:56" ht="15" customHeight="1" x14ac:dyDescent="0.25">
      <c r="A28" s="26">
        <v>3.65</v>
      </c>
      <c r="B28" s="26">
        <v>2.59</v>
      </c>
      <c r="C28" s="26">
        <v>0.18</v>
      </c>
      <c r="D28" s="26">
        <v>0.06</v>
      </c>
      <c r="E28" s="26">
        <v>0</v>
      </c>
      <c r="F28" s="26">
        <v>0</v>
      </c>
      <c r="G28" s="26">
        <v>0</v>
      </c>
      <c r="H28" s="26">
        <v>1.4E-2</v>
      </c>
      <c r="I28" s="26">
        <v>5.1999999999999998E-2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830</v>
      </c>
      <c r="P28" s="26">
        <v>60</v>
      </c>
      <c r="Q28" s="26">
        <v>300</v>
      </c>
      <c r="R28" s="26">
        <v>8</v>
      </c>
      <c r="S28" s="26">
        <v>473</v>
      </c>
      <c r="T28" s="26">
        <v>316</v>
      </c>
      <c r="U28" s="26">
        <v>10</v>
      </c>
      <c r="V28" s="26">
        <v>160</v>
      </c>
      <c r="W28" s="27">
        <v>6.4</v>
      </c>
      <c r="X28" s="26">
        <f t="shared" ref="X28:X43" si="0">11*W28</f>
        <v>70.400000000000006</v>
      </c>
      <c r="Y28" s="283">
        <v>3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5" t="b">
        <f t="shared" ref="AL28:AL43" si="1">NOT(OR(ISBLANK(S28),ISBLANK(T28),ISBLANK(U28),ISBLANK(V28),AND(ISBLANK(W28),ISBLANK(X28))))</f>
        <v>1</v>
      </c>
      <c r="AM28" s="5">
        <v>25</v>
      </c>
      <c r="AN28" s="5">
        <f t="shared" ref="AN28:AN43" si="2">IF(AM28&lt;=30,1,IF(AM28&lt;=60,2,IF(AM28&lt;=100,3,"bd")))</f>
        <v>1</v>
      </c>
      <c r="AO28" s="5" t="b">
        <f>AND(A28&gt;=zakresy_produkcyjne!B$2,A28&lt;=zakresy_produkcyjne!B$3)</f>
        <v>0</v>
      </c>
      <c r="AP28" s="5" t="b">
        <f>AND(B28&gt;=zakresy_produkcyjne!C$2,B28&lt;=zakresy_produkcyjne!C$3)</f>
        <v>1</v>
      </c>
      <c r="AQ28" s="5" t="b">
        <f>AND(C28&gt;=zakresy_produkcyjne!D$2,C28&lt;=zakresy_produkcyjne!D$3)</f>
        <v>1</v>
      </c>
      <c r="AR28" s="5" t="b">
        <f>AND(D28&gt;=zakresy_produkcyjne!E$2,D28&lt;=zakresy_produkcyjne!E$3)</f>
        <v>1</v>
      </c>
      <c r="AS28" s="5" t="b">
        <f>AND(E28&gt;=zakresy_produkcyjne!F$2,E28&lt;=zakresy_produkcyjne!F$3)</f>
        <v>1</v>
      </c>
      <c r="AT28" s="5" t="b">
        <f>AND(F28&gt;=zakresy_produkcyjne!G$2,F28&lt;=zakresy_produkcyjne!G$3)</f>
        <v>1</v>
      </c>
      <c r="AU28" s="5" t="b">
        <f>AND(G28&gt;=zakresy_produkcyjne!H$2,G28&lt;=zakresy_produkcyjne!H$3)</f>
        <v>1</v>
      </c>
      <c r="AV28" s="5" t="b">
        <f>AND(O28&gt;=zakresy_produkcyjne!I$2,O28&lt;=zakresy_produkcyjne!I$3)</f>
        <v>0</v>
      </c>
      <c r="AW28" s="5" t="b">
        <f>AND(P28&gt;=zakresy_produkcyjne!J$2,P28&lt;=zakresy_produkcyjne!J$3)</f>
        <v>1</v>
      </c>
      <c r="AX28" s="5" t="b">
        <f>AND(Q28&gt;=zakresy_produkcyjne!K$2,Q28&lt;=zakresy_produkcyjne!K$3)</f>
        <v>1</v>
      </c>
      <c r="AY28" s="5" t="b">
        <f>AND(R28&gt;=zakresy_produkcyjne!L$2,R28&lt;=zakresy_produkcyjne!L$3)</f>
        <v>0</v>
      </c>
      <c r="AZ28" s="17" t="b">
        <f t="shared" ref="AZ28:AZ43" si="3">AND(AO28:AU28)</f>
        <v>0</v>
      </c>
      <c r="BA28" s="17" t="b">
        <f t="shared" ref="BA28:BA43" si="4">AND(AV28:AY28)</f>
        <v>0</v>
      </c>
      <c r="BB28" s="17" t="b">
        <f t="shared" ref="BB28:BB43" si="5">AND(AZ28:BA28)</f>
        <v>0</v>
      </c>
      <c r="BC28" s="5">
        <f>AO28*zakresy_produkcyjne!B$4+AP28*zakresy_produkcyjne!C$4+AQ28*zakresy_produkcyjne!D$4+AR28*zakresy_produkcyjne!E$4+AS28*zakresy_produkcyjne!F$4+AT28*zakresy_produkcyjne!G$4+AU28*zakresy_produkcyjne!H$4+AV28*zakresy_produkcyjne!I$4+AW28*zakresy_produkcyjne!J$4+AX28*zakresy_produkcyjne!K$4+AY28*zakresy_produkcyjne!L$4</f>
        <v>46</v>
      </c>
    </row>
    <row r="29" spans="1:56" ht="15" customHeight="1" x14ac:dyDescent="0.25">
      <c r="A29" s="26">
        <v>3.65</v>
      </c>
      <c r="B29" s="26">
        <v>2.59</v>
      </c>
      <c r="C29" s="26">
        <v>0.18</v>
      </c>
      <c r="D29" s="26">
        <v>0.06</v>
      </c>
      <c r="E29" s="26">
        <v>0</v>
      </c>
      <c r="F29" s="26">
        <v>0</v>
      </c>
      <c r="G29" s="26">
        <v>0</v>
      </c>
      <c r="H29" s="26">
        <v>1.4E-2</v>
      </c>
      <c r="I29" s="26">
        <v>5.1999999999999998E-2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830</v>
      </c>
      <c r="P29" s="26">
        <v>60</v>
      </c>
      <c r="Q29" s="26">
        <v>300</v>
      </c>
      <c r="R29" s="26">
        <v>16</v>
      </c>
      <c r="S29" s="26">
        <v>613</v>
      </c>
      <c r="T29" s="26">
        <v>391</v>
      </c>
      <c r="U29" s="26">
        <v>4</v>
      </c>
      <c r="V29" s="26">
        <v>170</v>
      </c>
      <c r="W29" s="27">
        <v>6.6666666666666696</v>
      </c>
      <c r="X29" s="26">
        <f t="shared" si="0"/>
        <v>73.333333333333371</v>
      </c>
      <c r="Y29" s="283">
        <v>3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5" t="b">
        <f t="shared" si="1"/>
        <v>1</v>
      </c>
      <c r="AM29" s="5">
        <v>25</v>
      </c>
      <c r="AN29" s="5">
        <f t="shared" si="2"/>
        <v>1</v>
      </c>
      <c r="AO29" s="5" t="b">
        <f>AND(A29&gt;=zakresy_produkcyjne!B$2,A29&lt;=zakresy_produkcyjne!B$3)</f>
        <v>0</v>
      </c>
      <c r="AP29" s="5" t="b">
        <f>AND(B29&gt;=zakresy_produkcyjne!C$2,B29&lt;=zakresy_produkcyjne!C$3)</f>
        <v>1</v>
      </c>
      <c r="AQ29" s="5" t="b">
        <f>AND(C29&gt;=zakresy_produkcyjne!D$2,C29&lt;=zakresy_produkcyjne!D$3)</f>
        <v>1</v>
      </c>
      <c r="AR29" s="5" t="b">
        <f>AND(D29&gt;=zakresy_produkcyjne!E$2,D29&lt;=zakresy_produkcyjne!E$3)</f>
        <v>1</v>
      </c>
      <c r="AS29" s="5" t="b">
        <f>AND(E29&gt;=zakresy_produkcyjne!F$2,E29&lt;=zakresy_produkcyjne!F$3)</f>
        <v>1</v>
      </c>
      <c r="AT29" s="5" t="b">
        <f>AND(F29&gt;=zakresy_produkcyjne!G$2,F29&lt;=zakresy_produkcyjne!G$3)</f>
        <v>1</v>
      </c>
      <c r="AU29" s="5" t="b">
        <f>AND(G29&gt;=zakresy_produkcyjne!H$2,G29&lt;=zakresy_produkcyjne!H$3)</f>
        <v>1</v>
      </c>
      <c r="AV29" s="5" t="b">
        <f>AND(O29&gt;=zakresy_produkcyjne!I$2,O29&lt;=zakresy_produkcyjne!I$3)</f>
        <v>0</v>
      </c>
      <c r="AW29" s="5" t="b">
        <f>AND(P29&gt;=zakresy_produkcyjne!J$2,P29&lt;=zakresy_produkcyjne!J$3)</f>
        <v>1</v>
      </c>
      <c r="AX29" s="5" t="b">
        <f>AND(Q29&gt;=zakresy_produkcyjne!K$2,Q29&lt;=zakresy_produkcyjne!K$3)</f>
        <v>1</v>
      </c>
      <c r="AY29" s="5" t="b">
        <f>AND(R29&gt;=zakresy_produkcyjne!L$2,R29&lt;=zakresy_produkcyjne!L$3)</f>
        <v>0</v>
      </c>
      <c r="AZ29" s="17" t="b">
        <f t="shared" si="3"/>
        <v>0</v>
      </c>
      <c r="BA29" s="17" t="b">
        <f t="shared" si="4"/>
        <v>0</v>
      </c>
      <c r="BB29" s="17" t="b">
        <f t="shared" si="5"/>
        <v>0</v>
      </c>
      <c r="BC29" s="5">
        <f>AO29*zakresy_produkcyjne!B$4+AP29*zakresy_produkcyjne!C$4+AQ29*zakresy_produkcyjne!D$4+AR29*zakresy_produkcyjne!E$4+AS29*zakresy_produkcyjne!F$4+AT29*zakresy_produkcyjne!G$4+AU29*zakresy_produkcyjne!H$4+AV29*zakresy_produkcyjne!I$4+AW29*zakresy_produkcyjne!J$4+AX29*zakresy_produkcyjne!K$4+AY29*zakresy_produkcyjne!L$4</f>
        <v>46</v>
      </c>
    </row>
    <row r="30" spans="1:56" ht="15" customHeight="1" x14ac:dyDescent="0.25">
      <c r="A30" s="26">
        <v>3.65</v>
      </c>
      <c r="B30" s="26">
        <v>2.59</v>
      </c>
      <c r="C30" s="26">
        <v>0.18</v>
      </c>
      <c r="D30" s="26">
        <v>0.06</v>
      </c>
      <c r="E30" s="26">
        <v>0</v>
      </c>
      <c r="F30" s="26">
        <v>0</v>
      </c>
      <c r="G30" s="26">
        <v>0</v>
      </c>
      <c r="H30" s="26">
        <v>1.4E-2</v>
      </c>
      <c r="I30" s="26">
        <v>5.1999999999999998E-2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830</v>
      </c>
      <c r="P30" s="26">
        <v>60</v>
      </c>
      <c r="Q30" s="26">
        <v>300</v>
      </c>
      <c r="R30" s="26">
        <v>32</v>
      </c>
      <c r="S30" s="26">
        <v>468</v>
      </c>
      <c r="T30" s="26">
        <v>317</v>
      </c>
      <c r="U30" s="26">
        <v>12</v>
      </c>
      <c r="V30" s="26">
        <v>161</v>
      </c>
      <c r="W30" s="27">
        <v>6.9666666666666703</v>
      </c>
      <c r="X30" s="26">
        <f t="shared" si="0"/>
        <v>76.633333333333368</v>
      </c>
      <c r="Y30" s="283">
        <v>3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5" t="b">
        <f t="shared" si="1"/>
        <v>1</v>
      </c>
      <c r="AM30" s="5">
        <v>25</v>
      </c>
      <c r="AN30" s="5">
        <f t="shared" si="2"/>
        <v>1</v>
      </c>
      <c r="AO30" s="5" t="b">
        <f>AND(A30&gt;=zakresy_produkcyjne!B$2,A30&lt;=zakresy_produkcyjne!B$3)</f>
        <v>0</v>
      </c>
      <c r="AP30" s="5" t="b">
        <f>AND(B30&gt;=zakresy_produkcyjne!C$2,B30&lt;=zakresy_produkcyjne!C$3)</f>
        <v>1</v>
      </c>
      <c r="AQ30" s="5" t="b">
        <f>AND(C30&gt;=zakresy_produkcyjne!D$2,C30&lt;=zakresy_produkcyjne!D$3)</f>
        <v>1</v>
      </c>
      <c r="AR30" s="5" t="b">
        <f>AND(D30&gt;=zakresy_produkcyjne!E$2,D30&lt;=zakresy_produkcyjne!E$3)</f>
        <v>1</v>
      </c>
      <c r="AS30" s="5" t="b">
        <f>AND(E30&gt;=zakresy_produkcyjne!F$2,E30&lt;=zakresy_produkcyjne!F$3)</f>
        <v>1</v>
      </c>
      <c r="AT30" s="5" t="b">
        <f>AND(F30&gt;=zakresy_produkcyjne!G$2,F30&lt;=zakresy_produkcyjne!G$3)</f>
        <v>1</v>
      </c>
      <c r="AU30" s="5" t="b">
        <f>AND(G30&gt;=zakresy_produkcyjne!H$2,G30&lt;=zakresy_produkcyjne!H$3)</f>
        <v>1</v>
      </c>
      <c r="AV30" s="5" t="b">
        <f>AND(O30&gt;=zakresy_produkcyjne!I$2,O30&lt;=zakresy_produkcyjne!I$3)</f>
        <v>0</v>
      </c>
      <c r="AW30" s="5" t="b">
        <f>AND(P30&gt;=zakresy_produkcyjne!J$2,P30&lt;=zakresy_produkcyjne!J$3)</f>
        <v>1</v>
      </c>
      <c r="AX30" s="5" t="b">
        <f>AND(Q30&gt;=zakresy_produkcyjne!K$2,Q30&lt;=zakresy_produkcyjne!K$3)</f>
        <v>1</v>
      </c>
      <c r="AY30" s="5" t="b">
        <f>AND(R30&gt;=zakresy_produkcyjne!L$2,R30&lt;=zakresy_produkcyjne!L$3)</f>
        <v>1</v>
      </c>
      <c r="AZ30" s="17" t="b">
        <f t="shared" si="3"/>
        <v>0</v>
      </c>
      <c r="BA30" s="17" t="b">
        <f t="shared" si="4"/>
        <v>0</v>
      </c>
      <c r="BB30" s="17" t="b">
        <f t="shared" si="5"/>
        <v>0</v>
      </c>
      <c r="BC30" s="5">
        <f>AO30*zakresy_produkcyjne!B$4+AP30*zakresy_produkcyjne!C$4+AQ30*zakresy_produkcyjne!D$4+AR30*zakresy_produkcyjne!E$4+AS30*zakresy_produkcyjne!F$4+AT30*zakresy_produkcyjne!G$4+AU30*zakresy_produkcyjne!H$4+AV30*zakresy_produkcyjne!I$4+AW30*zakresy_produkcyjne!J$4+AX30*zakresy_produkcyjne!K$4+AY30*zakresy_produkcyjne!L$4</f>
        <v>56</v>
      </c>
    </row>
    <row r="31" spans="1:56" ht="15" customHeight="1" x14ac:dyDescent="0.25">
      <c r="A31" s="26">
        <v>3.65</v>
      </c>
      <c r="B31" s="26">
        <v>2.59</v>
      </c>
      <c r="C31" s="26">
        <v>0.18</v>
      </c>
      <c r="D31" s="26">
        <v>0.06</v>
      </c>
      <c r="E31" s="26">
        <v>0</v>
      </c>
      <c r="F31" s="26">
        <v>0</v>
      </c>
      <c r="G31" s="26">
        <v>0</v>
      </c>
      <c r="H31" s="26">
        <v>1.4E-2</v>
      </c>
      <c r="I31" s="26">
        <v>5.1999999999999998E-2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830</v>
      </c>
      <c r="P31" s="26">
        <v>60</v>
      </c>
      <c r="Q31" s="26">
        <v>300</v>
      </c>
      <c r="R31" s="26">
        <v>64</v>
      </c>
      <c r="S31" s="26">
        <v>453</v>
      </c>
      <c r="T31" s="26">
        <v>315</v>
      </c>
      <c r="U31" s="26">
        <v>14</v>
      </c>
      <c r="V31" s="26">
        <v>163</v>
      </c>
      <c r="W31" s="27">
        <v>6.5333333333333297</v>
      </c>
      <c r="X31" s="26">
        <f t="shared" si="0"/>
        <v>71.866666666666632</v>
      </c>
      <c r="Y31" s="283">
        <v>3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5" t="b">
        <f t="shared" si="1"/>
        <v>1</v>
      </c>
      <c r="AM31" s="5">
        <v>25</v>
      </c>
      <c r="AN31" s="5">
        <f t="shared" si="2"/>
        <v>1</v>
      </c>
      <c r="AO31" s="5" t="b">
        <f>AND(A31&gt;=zakresy_produkcyjne!B$2,A31&lt;=zakresy_produkcyjne!B$3)</f>
        <v>0</v>
      </c>
      <c r="AP31" s="5" t="b">
        <f>AND(B31&gt;=zakresy_produkcyjne!C$2,B31&lt;=zakresy_produkcyjne!C$3)</f>
        <v>1</v>
      </c>
      <c r="AQ31" s="5" t="b">
        <f>AND(C31&gt;=zakresy_produkcyjne!D$2,C31&lt;=zakresy_produkcyjne!D$3)</f>
        <v>1</v>
      </c>
      <c r="AR31" s="5" t="b">
        <f>AND(D31&gt;=zakresy_produkcyjne!E$2,D31&lt;=zakresy_produkcyjne!E$3)</f>
        <v>1</v>
      </c>
      <c r="AS31" s="5" t="b">
        <f>AND(E31&gt;=zakresy_produkcyjne!F$2,E31&lt;=zakresy_produkcyjne!F$3)</f>
        <v>1</v>
      </c>
      <c r="AT31" s="5" t="b">
        <f>AND(F31&gt;=zakresy_produkcyjne!G$2,F31&lt;=zakresy_produkcyjne!G$3)</f>
        <v>1</v>
      </c>
      <c r="AU31" s="5" t="b">
        <f>AND(G31&gt;=zakresy_produkcyjne!H$2,G31&lt;=zakresy_produkcyjne!H$3)</f>
        <v>1</v>
      </c>
      <c r="AV31" s="5" t="b">
        <f>AND(O31&gt;=zakresy_produkcyjne!I$2,O31&lt;=zakresy_produkcyjne!I$3)</f>
        <v>0</v>
      </c>
      <c r="AW31" s="5" t="b">
        <f>AND(P31&gt;=zakresy_produkcyjne!J$2,P31&lt;=zakresy_produkcyjne!J$3)</f>
        <v>1</v>
      </c>
      <c r="AX31" s="5" t="b">
        <f>AND(Q31&gt;=zakresy_produkcyjne!K$2,Q31&lt;=zakresy_produkcyjne!K$3)</f>
        <v>1</v>
      </c>
      <c r="AY31" s="5" t="b">
        <f>AND(R31&gt;=zakresy_produkcyjne!L$2,R31&lt;=zakresy_produkcyjne!L$3)</f>
        <v>1</v>
      </c>
      <c r="AZ31" s="17" t="b">
        <f t="shared" si="3"/>
        <v>0</v>
      </c>
      <c r="BA31" s="17" t="b">
        <f t="shared" si="4"/>
        <v>0</v>
      </c>
      <c r="BB31" s="17" t="b">
        <f t="shared" si="5"/>
        <v>0</v>
      </c>
      <c r="BC31" s="5">
        <f>AO31*zakresy_produkcyjne!B$4+AP31*zakresy_produkcyjne!C$4+AQ31*zakresy_produkcyjne!D$4+AR31*zakresy_produkcyjne!E$4+AS31*zakresy_produkcyjne!F$4+AT31*zakresy_produkcyjne!G$4+AU31*zakresy_produkcyjne!H$4+AV31*zakresy_produkcyjne!I$4+AW31*zakresy_produkcyjne!J$4+AX31*zakresy_produkcyjne!K$4+AY31*zakresy_produkcyjne!L$4</f>
        <v>56</v>
      </c>
    </row>
    <row r="32" spans="1:56" ht="15" customHeight="1" x14ac:dyDescent="0.25">
      <c r="A32" s="26">
        <v>3.65</v>
      </c>
      <c r="B32" s="26">
        <v>2.59</v>
      </c>
      <c r="C32" s="26">
        <v>0.18</v>
      </c>
      <c r="D32" s="26">
        <v>0.06</v>
      </c>
      <c r="E32" s="26">
        <v>0</v>
      </c>
      <c r="F32" s="26">
        <v>0</v>
      </c>
      <c r="G32" s="26">
        <v>0</v>
      </c>
      <c r="H32" s="26">
        <v>1.4E-2</v>
      </c>
      <c r="I32" s="26">
        <v>5.1999999999999998E-2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830</v>
      </c>
      <c r="P32" s="26">
        <v>60</v>
      </c>
      <c r="Q32" s="26">
        <v>400</v>
      </c>
      <c r="R32" s="26">
        <v>8</v>
      </c>
      <c r="S32" s="26">
        <v>450</v>
      </c>
      <c r="T32" s="26">
        <v>320</v>
      </c>
      <c r="U32" s="26">
        <v>14</v>
      </c>
      <c r="V32" s="26">
        <v>158</v>
      </c>
      <c r="W32" s="27">
        <v>14.9</v>
      </c>
      <c r="X32" s="26">
        <f t="shared" si="0"/>
        <v>163.9</v>
      </c>
      <c r="Y32" s="283">
        <v>3</v>
      </c>
      <c r="Z32" s="29">
        <v>1</v>
      </c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5" t="b">
        <f t="shared" si="1"/>
        <v>1</v>
      </c>
      <c r="AM32" s="5">
        <v>25</v>
      </c>
      <c r="AN32" s="5">
        <f t="shared" si="2"/>
        <v>1</v>
      </c>
      <c r="AO32" s="5" t="b">
        <f>AND(A32&gt;=zakresy_produkcyjne!B$2,A32&lt;=zakresy_produkcyjne!B$3)</f>
        <v>0</v>
      </c>
      <c r="AP32" s="5" t="b">
        <f>AND(B32&gt;=zakresy_produkcyjne!C$2,B32&lt;=zakresy_produkcyjne!C$3)</f>
        <v>1</v>
      </c>
      <c r="AQ32" s="5" t="b">
        <f>AND(C32&gt;=zakresy_produkcyjne!D$2,C32&lt;=zakresy_produkcyjne!D$3)</f>
        <v>1</v>
      </c>
      <c r="AR32" s="5" t="b">
        <f>AND(D32&gt;=zakresy_produkcyjne!E$2,D32&lt;=zakresy_produkcyjne!E$3)</f>
        <v>1</v>
      </c>
      <c r="AS32" s="5" t="b">
        <f>AND(E32&gt;=zakresy_produkcyjne!F$2,E32&lt;=zakresy_produkcyjne!F$3)</f>
        <v>1</v>
      </c>
      <c r="AT32" s="5" t="b">
        <f>AND(F32&gt;=zakresy_produkcyjne!G$2,F32&lt;=zakresy_produkcyjne!G$3)</f>
        <v>1</v>
      </c>
      <c r="AU32" s="5" t="b">
        <f>AND(G32&gt;=zakresy_produkcyjne!H$2,G32&lt;=zakresy_produkcyjne!H$3)</f>
        <v>1</v>
      </c>
      <c r="AV32" s="5" t="b">
        <f>AND(O32&gt;=zakresy_produkcyjne!I$2,O32&lt;=zakresy_produkcyjne!I$3)</f>
        <v>0</v>
      </c>
      <c r="AW32" s="5" t="b">
        <f>AND(P32&gt;=zakresy_produkcyjne!J$2,P32&lt;=zakresy_produkcyjne!J$3)</f>
        <v>1</v>
      </c>
      <c r="AX32" s="5" t="b">
        <f>AND(Q32&gt;=zakresy_produkcyjne!K$2,Q32&lt;=zakresy_produkcyjne!K$3)</f>
        <v>1</v>
      </c>
      <c r="AY32" s="5" t="b">
        <f>AND(R32&gt;=zakresy_produkcyjne!L$2,R32&lt;=zakresy_produkcyjne!L$3)</f>
        <v>0</v>
      </c>
      <c r="AZ32" s="17" t="b">
        <f t="shared" si="3"/>
        <v>0</v>
      </c>
      <c r="BA32" s="17" t="b">
        <f t="shared" si="4"/>
        <v>0</v>
      </c>
      <c r="BB32" s="17" t="b">
        <f t="shared" si="5"/>
        <v>0</v>
      </c>
      <c r="BC32" s="5">
        <f>AO32*zakresy_produkcyjne!B$4+AP32*zakresy_produkcyjne!C$4+AQ32*zakresy_produkcyjne!D$4+AR32*zakresy_produkcyjne!E$4+AS32*zakresy_produkcyjne!F$4+AT32*zakresy_produkcyjne!G$4+AU32*zakresy_produkcyjne!H$4+AV32*zakresy_produkcyjne!I$4+AW32*zakresy_produkcyjne!J$4+AX32*zakresy_produkcyjne!K$4+AY32*zakresy_produkcyjne!L$4</f>
        <v>46</v>
      </c>
    </row>
    <row r="33" spans="1:55" ht="15" customHeight="1" x14ac:dyDescent="0.25">
      <c r="A33" s="26">
        <v>3.65</v>
      </c>
      <c r="B33" s="26">
        <v>2.59</v>
      </c>
      <c r="C33" s="26">
        <v>0.18</v>
      </c>
      <c r="D33" s="26">
        <v>0.06</v>
      </c>
      <c r="E33" s="26">
        <v>0</v>
      </c>
      <c r="F33" s="26">
        <v>0</v>
      </c>
      <c r="G33" s="26">
        <v>0</v>
      </c>
      <c r="H33" s="26">
        <v>1.4E-2</v>
      </c>
      <c r="I33" s="26">
        <v>5.1999999999999998E-2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830</v>
      </c>
      <c r="P33" s="26">
        <v>60</v>
      </c>
      <c r="Q33" s="26">
        <v>400</v>
      </c>
      <c r="R33" s="26">
        <v>16</v>
      </c>
      <c r="S33" s="26">
        <v>455</v>
      </c>
      <c r="T33" s="26">
        <v>313</v>
      </c>
      <c r="U33" s="26">
        <v>14</v>
      </c>
      <c r="V33" s="26">
        <v>161</v>
      </c>
      <c r="W33" s="27">
        <v>15.1</v>
      </c>
      <c r="X33" s="26">
        <f t="shared" si="0"/>
        <v>166.1</v>
      </c>
      <c r="Y33" s="283">
        <v>3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5" t="b">
        <f t="shared" si="1"/>
        <v>1</v>
      </c>
      <c r="AM33" s="5">
        <v>25</v>
      </c>
      <c r="AN33" s="5">
        <f t="shared" si="2"/>
        <v>1</v>
      </c>
      <c r="AO33" s="5" t="b">
        <f>AND(A33&gt;=zakresy_produkcyjne!B$2,A33&lt;=zakresy_produkcyjne!B$3)</f>
        <v>0</v>
      </c>
      <c r="AP33" s="5" t="b">
        <f>AND(B33&gt;=zakresy_produkcyjne!C$2,B33&lt;=zakresy_produkcyjne!C$3)</f>
        <v>1</v>
      </c>
      <c r="AQ33" s="5" t="b">
        <f>AND(C33&gt;=zakresy_produkcyjne!D$2,C33&lt;=zakresy_produkcyjne!D$3)</f>
        <v>1</v>
      </c>
      <c r="AR33" s="5" t="b">
        <f>AND(D33&gt;=zakresy_produkcyjne!E$2,D33&lt;=zakresy_produkcyjne!E$3)</f>
        <v>1</v>
      </c>
      <c r="AS33" s="5" t="b">
        <f>AND(E33&gt;=zakresy_produkcyjne!F$2,E33&lt;=zakresy_produkcyjne!F$3)</f>
        <v>1</v>
      </c>
      <c r="AT33" s="5" t="b">
        <f>AND(F33&gt;=zakresy_produkcyjne!G$2,F33&lt;=zakresy_produkcyjne!G$3)</f>
        <v>1</v>
      </c>
      <c r="AU33" s="5" t="b">
        <f>AND(G33&gt;=zakresy_produkcyjne!H$2,G33&lt;=zakresy_produkcyjne!H$3)</f>
        <v>1</v>
      </c>
      <c r="AV33" s="5" t="b">
        <f>AND(O33&gt;=zakresy_produkcyjne!I$2,O33&lt;=zakresy_produkcyjne!I$3)</f>
        <v>0</v>
      </c>
      <c r="AW33" s="5" t="b">
        <f>AND(P33&gt;=zakresy_produkcyjne!J$2,P33&lt;=zakresy_produkcyjne!J$3)</f>
        <v>1</v>
      </c>
      <c r="AX33" s="5" t="b">
        <f>AND(Q33&gt;=zakresy_produkcyjne!K$2,Q33&lt;=zakresy_produkcyjne!K$3)</f>
        <v>1</v>
      </c>
      <c r="AY33" s="5" t="b">
        <f>AND(R33&gt;=zakresy_produkcyjne!L$2,R33&lt;=zakresy_produkcyjne!L$3)</f>
        <v>0</v>
      </c>
      <c r="AZ33" s="17" t="b">
        <f t="shared" si="3"/>
        <v>0</v>
      </c>
      <c r="BA33" s="17" t="b">
        <f t="shared" si="4"/>
        <v>0</v>
      </c>
      <c r="BB33" s="17" t="b">
        <f t="shared" si="5"/>
        <v>0</v>
      </c>
      <c r="BC33" s="5">
        <f>AO33*zakresy_produkcyjne!B$4+AP33*zakresy_produkcyjne!C$4+AQ33*zakresy_produkcyjne!D$4+AR33*zakresy_produkcyjne!E$4+AS33*zakresy_produkcyjne!F$4+AT33*zakresy_produkcyjne!G$4+AU33*zakresy_produkcyjne!H$4+AV33*zakresy_produkcyjne!I$4+AW33*zakresy_produkcyjne!J$4+AX33*zakresy_produkcyjne!K$4+AY33*zakresy_produkcyjne!L$4</f>
        <v>46</v>
      </c>
    </row>
    <row r="34" spans="1:55" ht="15" customHeight="1" x14ac:dyDescent="0.25">
      <c r="A34" s="26">
        <v>3.65</v>
      </c>
      <c r="B34" s="26">
        <v>2.59</v>
      </c>
      <c r="C34" s="26">
        <v>0.18</v>
      </c>
      <c r="D34" s="26">
        <v>0.06</v>
      </c>
      <c r="E34" s="26">
        <v>0</v>
      </c>
      <c r="F34" s="26">
        <v>0</v>
      </c>
      <c r="G34" s="26">
        <v>0</v>
      </c>
      <c r="H34" s="26">
        <v>1.4E-2</v>
      </c>
      <c r="I34" s="26">
        <v>5.1999999999999998E-2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830</v>
      </c>
      <c r="P34" s="26">
        <v>60</v>
      </c>
      <c r="Q34" s="26">
        <v>400</v>
      </c>
      <c r="R34" s="26">
        <v>32</v>
      </c>
      <c r="S34" s="26">
        <v>448</v>
      </c>
      <c r="T34" s="26">
        <v>302</v>
      </c>
      <c r="U34" s="26">
        <v>16</v>
      </c>
      <c r="V34" s="26">
        <v>156</v>
      </c>
      <c r="W34" s="27">
        <v>12.9</v>
      </c>
      <c r="X34" s="26">
        <f t="shared" si="0"/>
        <v>141.9</v>
      </c>
      <c r="Y34" s="283">
        <v>3</v>
      </c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5" t="b">
        <f t="shared" si="1"/>
        <v>1</v>
      </c>
      <c r="AM34" s="5">
        <v>25</v>
      </c>
      <c r="AN34" s="5">
        <f t="shared" si="2"/>
        <v>1</v>
      </c>
      <c r="AO34" s="5" t="b">
        <f>AND(A34&gt;=zakresy_produkcyjne!B$2,A34&lt;=zakresy_produkcyjne!B$3)</f>
        <v>0</v>
      </c>
      <c r="AP34" s="5" t="b">
        <f>AND(B34&gt;=zakresy_produkcyjne!C$2,B34&lt;=zakresy_produkcyjne!C$3)</f>
        <v>1</v>
      </c>
      <c r="AQ34" s="5" t="b">
        <f>AND(C34&gt;=zakresy_produkcyjne!D$2,C34&lt;=zakresy_produkcyjne!D$3)</f>
        <v>1</v>
      </c>
      <c r="AR34" s="5" t="b">
        <f>AND(D34&gt;=zakresy_produkcyjne!E$2,D34&lt;=zakresy_produkcyjne!E$3)</f>
        <v>1</v>
      </c>
      <c r="AS34" s="5" t="b">
        <f>AND(E34&gt;=zakresy_produkcyjne!F$2,E34&lt;=zakresy_produkcyjne!F$3)</f>
        <v>1</v>
      </c>
      <c r="AT34" s="5" t="b">
        <f>AND(F34&gt;=zakresy_produkcyjne!G$2,F34&lt;=zakresy_produkcyjne!G$3)</f>
        <v>1</v>
      </c>
      <c r="AU34" s="5" t="b">
        <f>AND(G34&gt;=zakresy_produkcyjne!H$2,G34&lt;=zakresy_produkcyjne!H$3)</f>
        <v>1</v>
      </c>
      <c r="AV34" s="5" t="b">
        <f>AND(O34&gt;=zakresy_produkcyjne!I$2,O34&lt;=zakresy_produkcyjne!I$3)</f>
        <v>0</v>
      </c>
      <c r="AW34" s="5" t="b">
        <f>AND(P34&gt;=zakresy_produkcyjne!J$2,P34&lt;=zakresy_produkcyjne!J$3)</f>
        <v>1</v>
      </c>
      <c r="AX34" s="5" t="b">
        <f>AND(Q34&gt;=zakresy_produkcyjne!K$2,Q34&lt;=zakresy_produkcyjne!K$3)</f>
        <v>1</v>
      </c>
      <c r="AY34" s="5" t="b">
        <f>AND(R34&gt;=zakresy_produkcyjne!L$2,R34&lt;=zakresy_produkcyjne!L$3)</f>
        <v>1</v>
      </c>
      <c r="AZ34" s="17" t="b">
        <f t="shared" si="3"/>
        <v>0</v>
      </c>
      <c r="BA34" s="17" t="b">
        <f t="shared" si="4"/>
        <v>0</v>
      </c>
      <c r="BB34" s="17" t="b">
        <f t="shared" si="5"/>
        <v>0</v>
      </c>
      <c r="BC34" s="5">
        <f>AO34*zakresy_produkcyjne!B$4+AP34*zakresy_produkcyjne!C$4+AQ34*zakresy_produkcyjne!D$4+AR34*zakresy_produkcyjne!E$4+AS34*zakresy_produkcyjne!F$4+AT34*zakresy_produkcyjne!G$4+AU34*zakresy_produkcyjne!H$4+AV34*zakresy_produkcyjne!I$4+AW34*zakresy_produkcyjne!J$4+AX34*zakresy_produkcyjne!K$4+AY34*zakresy_produkcyjne!L$4</f>
        <v>56</v>
      </c>
    </row>
    <row r="35" spans="1:55" ht="15" customHeight="1" x14ac:dyDescent="0.25">
      <c r="A35" s="26">
        <v>3.65</v>
      </c>
      <c r="B35" s="26">
        <v>2.59</v>
      </c>
      <c r="C35" s="26">
        <v>0.18</v>
      </c>
      <c r="D35" s="26">
        <v>0.06</v>
      </c>
      <c r="E35" s="26">
        <v>0</v>
      </c>
      <c r="F35" s="26">
        <v>0</v>
      </c>
      <c r="G35" s="26">
        <v>0</v>
      </c>
      <c r="H35" s="26">
        <v>1.4E-2</v>
      </c>
      <c r="I35" s="26">
        <v>5.1999999999999998E-2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830</v>
      </c>
      <c r="P35" s="26">
        <v>60</v>
      </c>
      <c r="Q35" s="26">
        <v>400</v>
      </c>
      <c r="R35" s="26">
        <v>64</v>
      </c>
      <c r="S35" s="26">
        <v>534</v>
      </c>
      <c r="T35" s="26">
        <v>372</v>
      </c>
      <c r="U35" s="26">
        <v>14</v>
      </c>
      <c r="V35" s="26">
        <v>152</v>
      </c>
      <c r="W35" s="27">
        <v>9.1333333333333293</v>
      </c>
      <c r="X35" s="26">
        <f t="shared" si="0"/>
        <v>100.46666666666663</v>
      </c>
      <c r="Y35" s="283">
        <v>3</v>
      </c>
      <c r="Z35" s="29"/>
      <c r="AA35" s="29"/>
      <c r="AB35" s="29"/>
      <c r="AC35" s="29">
        <v>1</v>
      </c>
      <c r="AD35" s="29"/>
      <c r="AE35" s="29"/>
      <c r="AF35" s="29"/>
      <c r="AG35" s="29"/>
      <c r="AH35" s="29"/>
      <c r="AI35" s="29"/>
      <c r="AJ35" s="29"/>
      <c r="AK35" s="29"/>
      <c r="AL35" s="5" t="b">
        <f t="shared" si="1"/>
        <v>1</v>
      </c>
      <c r="AM35" s="5">
        <v>25</v>
      </c>
      <c r="AN35" s="5">
        <f t="shared" si="2"/>
        <v>1</v>
      </c>
      <c r="AO35" s="5" t="b">
        <f>AND(A35&gt;=zakresy_produkcyjne!B$2,A35&lt;=zakresy_produkcyjne!B$3)</f>
        <v>0</v>
      </c>
      <c r="AP35" s="5" t="b">
        <f>AND(B35&gt;=zakresy_produkcyjne!C$2,B35&lt;=zakresy_produkcyjne!C$3)</f>
        <v>1</v>
      </c>
      <c r="AQ35" s="5" t="b">
        <f>AND(C35&gt;=zakresy_produkcyjne!D$2,C35&lt;=zakresy_produkcyjne!D$3)</f>
        <v>1</v>
      </c>
      <c r="AR35" s="5" t="b">
        <f>AND(D35&gt;=zakresy_produkcyjne!E$2,D35&lt;=zakresy_produkcyjne!E$3)</f>
        <v>1</v>
      </c>
      <c r="AS35" s="5" t="b">
        <f>AND(E35&gt;=zakresy_produkcyjne!F$2,E35&lt;=zakresy_produkcyjne!F$3)</f>
        <v>1</v>
      </c>
      <c r="AT35" s="5" t="b">
        <f>AND(F35&gt;=zakresy_produkcyjne!G$2,F35&lt;=zakresy_produkcyjne!G$3)</f>
        <v>1</v>
      </c>
      <c r="AU35" s="5" t="b">
        <f>AND(G35&gt;=zakresy_produkcyjne!H$2,G35&lt;=zakresy_produkcyjne!H$3)</f>
        <v>1</v>
      </c>
      <c r="AV35" s="5" t="b">
        <f>AND(O35&gt;=zakresy_produkcyjne!I$2,O35&lt;=zakresy_produkcyjne!I$3)</f>
        <v>0</v>
      </c>
      <c r="AW35" s="5" t="b">
        <f>AND(P35&gt;=zakresy_produkcyjne!J$2,P35&lt;=zakresy_produkcyjne!J$3)</f>
        <v>1</v>
      </c>
      <c r="AX35" s="5" t="b">
        <f>AND(Q35&gt;=zakresy_produkcyjne!K$2,Q35&lt;=zakresy_produkcyjne!K$3)</f>
        <v>1</v>
      </c>
      <c r="AY35" s="5" t="b">
        <f>AND(R35&gt;=zakresy_produkcyjne!L$2,R35&lt;=zakresy_produkcyjne!L$3)</f>
        <v>1</v>
      </c>
      <c r="AZ35" s="17" t="b">
        <f t="shared" si="3"/>
        <v>0</v>
      </c>
      <c r="BA35" s="17" t="b">
        <f t="shared" si="4"/>
        <v>0</v>
      </c>
      <c r="BB35" s="17" t="b">
        <f t="shared" si="5"/>
        <v>0</v>
      </c>
      <c r="BC35" s="5">
        <f>AO35*zakresy_produkcyjne!B$4+AP35*zakresy_produkcyjne!C$4+AQ35*zakresy_produkcyjne!D$4+AR35*zakresy_produkcyjne!E$4+AS35*zakresy_produkcyjne!F$4+AT35*zakresy_produkcyjne!G$4+AU35*zakresy_produkcyjne!H$4+AV35*zakresy_produkcyjne!I$4+AW35*zakresy_produkcyjne!J$4+AX35*zakresy_produkcyjne!K$4+AY35*zakresy_produkcyjne!L$4</f>
        <v>56</v>
      </c>
    </row>
    <row r="36" spans="1:55" ht="15" customHeight="1" x14ac:dyDescent="0.25">
      <c r="A36" s="26">
        <v>3.65</v>
      </c>
      <c r="B36" s="26">
        <v>2.59</v>
      </c>
      <c r="C36" s="26">
        <v>0.18</v>
      </c>
      <c r="D36" s="26">
        <v>0.06</v>
      </c>
      <c r="E36" s="26">
        <v>0</v>
      </c>
      <c r="F36" s="26">
        <v>0</v>
      </c>
      <c r="G36" s="26">
        <v>0</v>
      </c>
      <c r="H36" s="26">
        <v>1.4E-2</v>
      </c>
      <c r="I36" s="26">
        <v>5.1999999999999998E-2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860</v>
      </c>
      <c r="P36" s="26">
        <v>60</v>
      </c>
      <c r="Q36" s="26">
        <v>300</v>
      </c>
      <c r="R36" s="26">
        <v>8</v>
      </c>
      <c r="S36" s="26">
        <v>655</v>
      </c>
      <c r="T36" s="26">
        <v>391</v>
      </c>
      <c r="U36" s="26">
        <v>3</v>
      </c>
      <c r="V36" s="26">
        <v>172</v>
      </c>
      <c r="W36" s="27">
        <v>6.2333333333333298</v>
      </c>
      <c r="X36" s="26">
        <f t="shared" si="0"/>
        <v>68.566666666666634</v>
      </c>
      <c r="Y36" s="283">
        <v>3</v>
      </c>
      <c r="Z36" s="29"/>
      <c r="AA36" s="29"/>
      <c r="AB36" s="29"/>
      <c r="AC36" s="29"/>
      <c r="AD36" s="29">
        <v>1</v>
      </c>
      <c r="AE36" s="29"/>
      <c r="AF36" s="29"/>
      <c r="AG36" s="29"/>
      <c r="AH36" s="29"/>
      <c r="AI36" s="29"/>
      <c r="AJ36" s="29"/>
      <c r="AK36" s="29"/>
      <c r="AL36" s="5" t="b">
        <f t="shared" si="1"/>
        <v>1</v>
      </c>
      <c r="AM36" s="5">
        <v>25</v>
      </c>
      <c r="AN36" s="5">
        <f t="shared" si="2"/>
        <v>1</v>
      </c>
      <c r="AO36" s="5" t="b">
        <f>AND(A36&gt;=zakresy_produkcyjne!B$2,A36&lt;=zakresy_produkcyjne!B$3)</f>
        <v>0</v>
      </c>
      <c r="AP36" s="5" t="b">
        <f>AND(B36&gt;=zakresy_produkcyjne!C$2,B36&lt;=zakresy_produkcyjne!C$3)</f>
        <v>1</v>
      </c>
      <c r="AQ36" s="5" t="b">
        <f>AND(C36&gt;=zakresy_produkcyjne!D$2,C36&lt;=zakresy_produkcyjne!D$3)</f>
        <v>1</v>
      </c>
      <c r="AR36" s="5" t="b">
        <f>AND(D36&gt;=zakresy_produkcyjne!E$2,D36&lt;=zakresy_produkcyjne!E$3)</f>
        <v>1</v>
      </c>
      <c r="AS36" s="5" t="b">
        <f>AND(E36&gt;=zakresy_produkcyjne!F$2,E36&lt;=zakresy_produkcyjne!F$3)</f>
        <v>1</v>
      </c>
      <c r="AT36" s="5" t="b">
        <f>AND(F36&gt;=zakresy_produkcyjne!G$2,F36&lt;=zakresy_produkcyjne!G$3)</f>
        <v>1</v>
      </c>
      <c r="AU36" s="5" t="b">
        <f>AND(G36&gt;=zakresy_produkcyjne!H$2,G36&lt;=zakresy_produkcyjne!H$3)</f>
        <v>1</v>
      </c>
      <c r="AV36" s="5" t="b">
        <f>AND(O36&gt;=zakresy_produkcyjne!I$2,O36&lt;=zakresy_produkcyjne!I$3)</f>
        <v>1</v>
      </c>
      <c r="AW36" s="5" t="b">
        <f>AND(P36&gt;=zakresy_produkcyjne!J$2,P36&lt;=zakresy_produkcyjne!J$3)</f>
        <v>1</v>
      </c>
      <c r="AX36" s="5" t="b">
        <f>AND(Q36&gt;=zakresy_produkcyjne!K$2,Q36&lt;=zakresy_produkcyjne!K$3)</f>
        <v>1</v>
      </c>
      <c r="AY36" s="5" t="b">
        <f>AND(R36&gt;=zakresy_produkcyjne!L$2,R36&lt;=zakresy_produkcyjne!L$3)</f>
        <v>0</v>
      </c>
      <c r="AZ36" s="17" t="b">
        <f t="shared" si="3"/>
        <v>0</v>
      </c>
      <c r="BA36" s="17" t="b">
        <f t="shared" si="4"/>
        <v>0</v>
      </c>
      <c r="BB36" s="17" t="b">
        <f t="shared" si="5"/>
        <v>0</v>
      </c>
      <c r="BC36" s="5">
        <f>AO36*zakresy_produkcyjne!B$4+AP36*zakresy_produkcyjne!C$4+AQ36*zakresy_produkcyjne!D$4+AR36*zakresy_produkcyjne!E$4+AS36*zakresy_produkcyjne!F$4+AT36*zakresy_produkcyjne!G$4+AU36*zakresy_produkcyjne!H$4+AV36*zakresy_produkcyjne!I$4+AW36*zakresy_produkcyjne!J$4+AX36*zakresy_produkcyjne!K$4+AY36*zakresy_produkcyjne!L$4</f>
        <v>55</v>
      </c>
    </row>
    <row r="37" spans="1:55" ht="15" customHeight="1" x14ac:dyDescent="0.25">
      <c r="A37" s="26">
        <v>3.65</v>
      </c>
      <c r="B37" s="26">
        <v>2.59</v>
      </c>
      <c r="C37" s="26">
        <v>0.18</v>
      </c>
      <c r="D37" s="26">
        <v>0.06</v>
      </c>
      <c r="E37" s="26">
        <v>0</v>
      </c>
      <c r="F37" s="26">
        <v>0</v>
      </c>
      <c r="G37" s="26">
        <v>0</v>
      </c>
      <c r="H37" s="26">
        <v>1.4E-2</v>
      </c>
      <c r="I37" s="26">
        <v>5.1999999999999998E-2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860</v>
      </c>
      <c r="P37" s="26">
        <v>60</v>
      </c>
      <c r="Q37" s="26">
        <v>300</v>
      </c>
      <c r="R37" s="26">
        <v>16</v>
      </c>
      <c r="S37" s="26">
        <v>998</v>
      </c>
      <c r="T37" s="26">
        <v>696</v>
      </c>
      <c r="U37" s="26">
        <v>2</v>
      </c>
      <c r="V37" s="26">
        <v>222</v>
      </c>
      <c r="W37" s="27">
        <v>6.7666666666666702</v>
      </c>
      <c r="X37" s="26">
        <f t="shared" si="0"/>
        <v>74.433333333333366</v>
      </c>
      <c r="Y37" s="283">
        <v>3</v>
      </c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5" t="b">
        <f t="shared" si="1"/>
        <v>1</v>
      </c>
      <c r="AM37" s="5">
        <v>25</v>
      </c>
      <c r="AN37" s="5">
        <f t="shared" si="2"/>
        <v>1</v>
      </c>
      <c r="AO37" s="5" t="b">
        <f>AND(A37&gt;=zakresy_produkcyjne!B$2,A37&lt;=zakresy_produkcyjne!B$3)</f>
        <v>0</v>
      </c>
      <c r="AP37" s="5" t="b">
        <f>AND(B37&gt;=zakresy_produkcyjne!C$2,B37&lt;=zakresy_produkcyjne!C$3)</f>
        <v>1</v>
      </c>
      <c r="AQ37" s="5" t="b">
        <f>AND(C37&gt;=zakresy_produkcyjne!D$2,C37&lt;=zakresy_produkcyjne!D$3)</f>
        <v>1</v>
      </c>
      <c r="AR37" s="5" t="b">
        <f>AND(D37&gt;=zakresy_produkcyjne!E$2,D37&lt;=zakresy_produkcyjne!E$3)</f>
        <v>1</v>
      </c>
      <c r="AS37" s="5" t="b">
        <f>AND(E37&gt;=zakresy_produkcyjne!F$2,E37&lt;=zakresy_produkcyjne!F$3)</f>
        <v>1</v>
      </c>
      <c r="AT37" s="5" t="b">
        <f>AND(F37&gt;=zakresy_produkcyjne!G$2,F37&lt;=zakresy_produkcyjne!G$3)</f>
        <v>1</v>
      </c>
      <c r="AU37" s="5" t="b">
        <f>AND(G37&gt;=zakresy_produkcyjne!H$2,G37&lt;=zakresy_produkcyjne!H$3)</f>
        <v>1</v>
      </c>
      <c r="AV37" s="5" t="b">
        <f>AND(O37&gt;=zakresy_produkcyjne!I$2,O37&lt;=zakresy_produkcyjne!I$3)</f>
        <v>1</v>
      </c>
      <c r="AW37" s="5" t="b">
        <f>AND(P37&gt;=zakresy_produkcyjne!J$2,P37&lt;=zakresy_produkcyjne!J$3)</f>
        <v>1</v>
      </c>
      <c r="AX37" s="5" t="b">
        <f>AND(Q37&gt;=zakresy_produkcyjne!K$2,Q37&lt;=zakresy_produkcyjne!K$3)</f>
        <v>1</v>
      </c>
      <c r="AY37" s="5" t="b">
        <f>AND(R37&gt;=zakresy_produkcyjne!L$2,R37&lt;=zakresy_produkcyjne!L$3)</f>
        <v>0</v>
      </c>
      <c r="AZ37" s="17" t="b">
        <f t="shared" si="3"/>
        <v>0</v>
      </c>
      <c r="BA37" s="17" t="b">
        <f t="shared" si="4"/>
        <v>0</v>
      </c>
      <c r="BB37" s="17" t="b">
        <f t="shared" si="5"/>
        <v>0</v>
      </c>
      <c r="BC37" s="5">
        <f>AO37*zakresy_produkcyjne!B$4+AP37*zakresy_produkcyjne!C$4+AQ37*zakresy_produkcyjne!D$4+AR37*zakresy_produkcyjne!E$4+AS37*zakresy_produkcyjne!F$4+AT37*zakresy_produkcyjne!G$4+AU37*zakresy_produkcyjne!H$4+AV37*zakresy_produkcyjne!I$4+AW37*zakresy_produkcyjne!J$4+AX37*zakresy_produkcyjne!K$4+AY37*zakresy_produkcyjne!L$4</f>
        <v>55</v>
      </c>
    </row>
    <row r="38" spans="1:55" ht="15" customHeight="1" x14ac:dyDescent="0.25">
      <c r="A38" s="26">
        <v>3.65</v>
      </c>
      <c r="B38" s="26">
        <v>2.59</v>
      </c>
      <c r="C38" s="26">
        <v>0.18</v>
      </c>
      <c r="D38" s="26">
        <v>0.06</v>
      </c>
      <c r="E38" s="26">
        <v>0</v>
      </c>
      <c r="F38" s="26">
        <v>0</v>
      </c>
      <c r="G38" s="26">
        <v>0</v>
      </c>
      <c r="H38" s="26">
        <v>1.4E-2</v>
      </c>
      <c r="I38" s="26">
        <v>5.1999999999999998E-2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860</v>
      </c>
      <c r="P38" s="26">
        <v>60</v>
      </c>
      <c r="Q38" s="26">
        <v>300</v>
      </c>
      <c r="R38" s="26">
        <v>32</v>
      </c>
      <c r="S38" s="26">
        <v>545</v>
      </c>
      <c r="T38" s="26">
        <v>352</v>
      </c>
      <c r="U38" s="26">
        <v>5</v>
      </c>
      <c r="V38" s="26">
        <v>151</v>
      </c>
      <c r="W38" s="27">
        <v>6.1333333333333302</v>
      </c>
      <c r="X38" s="26">
        <f t="shared" si="0"/>
        <v>67.466666666666626</v>
      </c>
      <c r="Y38" s="283">
        <v>3</v>
      </c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5" t="b">
        <f t="shared" si="1"/>
        <v>1</v>
      </c>
      <c r="AM38" s="5">
        <v>25</v>
      </c>
      <c r="AN38" s="5">
        <f t="shared" si="2"/>
        <v>1</v>
      </c>
      <c r="AO38" s="5" t="b">
        <f>AND(A38&gt;=zakresy_produkcyjne!B$2,A38&lt;=zakresy_produkcyjne!B$3)</f>
        <v>0</v>
      </c>
      <c r="AP38" s="5" t="b">
        <f>AND(B38&gt;=zakresy_produkcyjne!C$2,B38&lt;=zakresy_produkcyjne!C$3)</f>
        <v>1</v>
      </c>
      <c r="AQ38" s="5" t="b">
        <f>AND(C38&gt;=zakresy_produkcyjne!D$2,C38&lt;=zakresy_produkcyjne!D$3)</f>
        <v>1</v>
      </c>
      <c r="AR38" s="5" t="b">
        <f>AND(D38&gt;=zakresy_produkcyjne!E$2,D38&lt;=zakresy_produkcyjne!E$3)</f>
        <v>1</v>
      </c>
      <c r="AS38" s="5" t="b">
        <f>AND(E38&gt;=zakresy_produkcyjne!F$2,E38&lt;=zakresy_produkcyjne!F$3)</f>
        <v>1</v>
      </c>
      <c r="AT38" s="5" t="b">
        <f>AND(F38&gt;=zakresy_produkcyjne!G$2,F38&lt;=zakresy_produkcyjne!G$3)</f>
        <v>1</v>
      </c>
      <c r="AU38" s="5" t="b">
        <f>AND(G38&gt;=zakresy_produkcyjne!H$2,G38&lt;=zakresy_produkcyjne!H$3)</f>
        <v>1</v>
      </c>
      <c r="AV38" s="5" t="b">
        <f>AND(O38&gt;=zakresy_produkcyjne!I$2,O38&lt;=zakresy_produkcyjne!I$3)</f>
        <v>1</v>
      </c>
      <c r="AW38" s="5" t="b">
        <f>AND(P38&gt;=zakresy_produkcyjne!J$2,P38&lt;=zakresy_produkcyjne!J$3)</f>
        <v>1</v>
      </c>
      <c r="AX38" s="5" t="b">
        <f>AND(Q38&gt;=zakresy_produkcyjne!K$2,Q38&lt;=zakresy_produkcyjne!K$3)</f>
        <v>1</v>
      </c>
      <c r="AY38" s="5" t="b">
        <f>AND(R38&gt;=zakresy_produkcyjne!L$2,R38&lt;=zakresy_produkcyjne!L$3)</f>
        <v>1</v>
      </c>
      <c r="AZ38" s="17" t="b">
        <f t="shared" si="3"/>
        <v>0</v>
      </c>
      <c r="BA38" s="17" t="b">
        <f t="shared" si="4"/>
        <v>1</v>
      </c>
      <c r="BB38" s="17" t="b">
        <f t="shared" si="5"/>
        <v>0</v>
      </c>
      <c r="BC38" s="5">
        <f>AO38*zakresy_produkcyjne!B$4+AP38*zakresy_produkcyjne!C$4+AQ38*zakresy_produkcyjne!D$4+AR38*zakresy_produkcyjne!E$4+AS38*zakresy_produkcyjne!F$4+AT38*zakresy_produkcyjne!G$4+AU38*zakresy_produkcyjne!H$4+AV38*zakresy_produkcyjne!I$4+AW38*zakresy_produkcyjne!J$4+AX38*zakresy_produkcyjne!K$4+AY38*zakresy_produkcyjne!L$4</f>
        <v>65</v>
      </c>
    </row>
    <row r="39" spans="1:55" ht="15" customHeight="1" x14ac:dyDescent="0.25">
      <c r="A39" s="26">
        <v>3.65</v>
      </c>
      <c r="B39" s="26">
        <v>2.59</v>
      </c>
      <c r="C39" s="26">
        <v>0.18</v>
      </c>
      <c r="D39" s="26">
        <v>0.06</v>
      </c>
      <c r="E39" s="26">
        <v>0</v>
      </c>
      <c r="F39" s="26">
        <v>0</v>
      </c>
      <c r="G39" s="26">
        <v>0</v>
      </c>
      <c r="H39" s="26">
        <v>1.4E-2</v>
      </c>
      <c r="I39" s="26">
        <v>5.1999999999999998E-2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860</v>
      </c>
      <c r="P39" s="26">
        <v>60</v>
      </c>
      <c r="Q39" s="26">
        <v>300</v>
      </c>
      <c r="R39" s="26">
        <v>64</v>
      </c>
      <c r="S39" s="26">
        <v>642</v>
      </c>
      <c r="T39" s="26">
        <v>426</v>
      </c>
      <c r="U39" s="26">
        <v>3</v>
      </c>
      <c r="V39" s="26">
        <v>155</v>
      </c>
      <c r="W39" s="27">
        <v>5.93333333333333</v>
      </c>
      <c r="X39" s="26">
        <f t="shared" si="0"/>
        <v>65.266666666666623</v>
      </c>
      <c r="Y39" s="283">
        <v>3</v>
      </c>
      <c r="Z39" s="29"/>
      <c r="AA39" s="29"/>
      <c r="AB39" s="29"/>
      <c r="AC39" s="29"/>
      <c r="AD39" s="29">
        <v>1</v>
      </c>
      <c r="AE39" s="29"/>
      <c r="AF39" s="29"/>
      <c r="AG39" s="29"/>
      <c r="AH39" s="29"/>
      <c r="AI39" s="29"/>
      <c r="AJ39" s="29"/>
      <c r="AK39" s="29"/>
      <c r="AL39" s="5" t="b">
        <f t="shared" si="1"/>
        <v>1</v>
      </c>
      <c r="AM39" s="5">
        <v>25</v>
      </c>
      <c r="AN39" s="5">
        <f t="shared" si="2"/>
        <v>1</v>
      </c>
      <c r="AO39" s="5" t="b">
        <f>AND(A39&gt;=zakresy_produkcyjne!B$2,A39&lt;=zakresy_produkcyjne!B$3)</f>
        <v>0</v>
      </c>
      <c r="AP39" s="5" t="b">
        <f>AND(B39&gt;=zakresy_produkcyjne!C$2,B39&lt;=zakresy_produkcyjne!C$3)</f>
        <v>1</v>
      </c>
      <c r="AQ39" s="5" t="b">
        <f>AND(C39&gt;=zakresy_produkcyjne!D$2,C39&lt;=zakresy_produkcyjne!D$3)</f>
        <v>1</v>
      </c>
      <c r="AR39" s="5" t="b">
        <f>AND(D39&gt;=zakresy_produkcyjne!E$2,D39&lt;=zakresy_produkcyjne!E$3)</f>
        <v>1</v>
      </c>
      <c r="AS39" s="5" t="b">
        <f>AND(E39&gt;=zakresy_produkcyjne!F$2,E39&lt;=zakresy_produkcyjne!F$3)</f>
        <v>1</v>
      </c>
      <c r="AT39" s="5" t="b">
        <f>AND(F39&gt;=zakresy_produkcyjne!G$2,F39&lt;=zakresy_produkcyjne!G$3)</f>
        <v>1</v>
      </c>
      <c r="AU39" s="5" t="b">
        <f>AND(G39&gt;=zakresy_produkcyjne!H$2,G39&lt;=zakresy_produkcyjne!H$3)</f>
        <v>1</v>
      </c>
      <c r="AV39" s="5" t="b">
        <f>AND(O39&gt;=zakresy_produkcyjne!I$2,O39&lt;=zakresy_produkcyjne!I$3)</f>
        <v>1</v>
      </c>
      <c r="AW39" s="5" t="b">
        <f>AND(P39&gt;=zakresy_produkcyjne!J$2,P39&lt;=zakresy_produkcyjne!J$3)</f>
        <v>1</v>
      </c>
      <c r="AX39" s="5" t="b">
        <f>AND(Q39&gt;=zakresy_produkcyjne!K$2,Q39&lt;=zakresy_produkcyjne!K$3)</f>
        <v>1</v>
      </c>
      <c r="AY39" s="5" t="b">
        <f>AND(R39&gt;=zakresy_produkcyjne!L$2,R39&lt;=zakresy_produkcyjne!L$3)</f>
        <v>1</v>
      </c>
      <c r="AZ39" s="17" t="b">
        <f t="shared" si="3"/>
        <v>0</v>
      </c>
      <c r="BA39" s="17" t="b">
        <f t="shared" si="4"/>
        <v>1</v>
      </c>
      <c r="BB39" s="17" t="b">
        <f t="shared" si="5"/>
        <v>0</v>
      </c>
      <c r="BC39" s="5">
        <f>AO39*zakresy_produkcyjne!B$4+AP39*zakresy_produkcyjne!C$4+AQ39*zakresy_produkcyjne!D$4+AR39*zakresy_produkcyjne!E$4+AS39*zakresy_produkcyjne!F$4+AT39*zakresy_produkcyjne!G$4+AU39*zakresy_produkcyjne!H$4+AV39*zakresy_produkcyjne!I$4+AW39*zakresy_produkcyjne!J$4+AX39*zakresy_produkcyjne!K$4+AY39*zakresy_produkcyjne!L$4</f>
        <v>65</v>
      </c>
    </row>
    <row r="40" spans="1:55" ht="15" customHeight="1" x14ac:dyDescent="0.25">
      <c r="A40" s="26">
        <v>3.65</v>
      </c>
      <c r="B40" s="26">
        <v>2.59</v>
      </c>
      <c r="C40" s="26">
        <v>0.18</v>
      </c>
      <c r="D40" s="26">
        <v>0.06</v>
      </c>
      <c r="E40" s="26">
        <v>0</v>
      </c>
      <c r="F40" s="26">
        <v>0</v>
      </c>
      <c r="G40" s="26">
        <v>0</v>
      </c>
      <c r="H40" s="26">
        <v>1.4E-2</v>
      </c>
      <c r="I40" s="26">
        <v>5.1999999999999998E-2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860</v>
      </c>
      <c r="P40" s="26">
        <v>60</v>
      </c>
      <c r="Q40" s="26">
        <v>400</v>
      </c>
      <c r="R40" s="26">
        <v>8</v>
      </c>
      <c r="S40" s="26">
        <v>760</v>
      </c>
      <c r="T40" s="26">
        <v>517</v>
      </c>
      <c r="U40" s="26">
        <v>8</v>
      </c>
      <c r="V40" s="26">
        <v>211</v>
      </c>
      <c r="W40" s="27">
        <v>13.0666666666667</v>
      </c>
      <c r="X40" s="26">
        <f t="shared" si="0"/>
        <v>143.73333333333369</v>
      </c>
      <c r="Y40" s="283">
        <v>3</v>
      </c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5" t="b">
        <f t="shared" si="1"/>
        <v>1</v>
      </c>
      <c r="AM40" s="5">
        <v>25</v>
      </c>
      <c r="AN40" s="5">
        <f t="shared" si="2"/>
        <v>1</v>
      </c>
      <c r="AO40" s="5" t="b">
        <f>AND(A40&gt;=zakresy_produkcyjne!B$2,A40&lt;=zakresy_produkcyjne!B$3)</f>
        <v>0</v>
      </c>
      <c r="AP40" s="5" t="b">
        <f>AND(B40&gt;=zakresy_produkcyjne!C$2,B40&lt;=zakresy_produkcyjne!C$3)</f>
        <v>1</v>
      </c>
      <c r="AQ40" s="5" t="b">
        <f>AND(C40&gt;=zakresy_produkcyjne!D$2,C40&lt;=zakresy_produkcyjne!D$3)</f>
        <v>1</v>
      </c>
      <c r="AR40" s="5" t="b">
        <f>AND(D40&gt;=zakresy_produkcyjne!E$2,D40&lt;=zakresy_produkcyjne!E$3)</f>
        <v>1</v>
      </c>
      <c r="AS40" s="5" t="b">
        <f>AND(E40&gt;=zakresy_produkcyjne!F$2,E40&lt;=zakresy_produkcyjne!F$3)</f>
        <v>1</v>
      </c>
      <c r="AT40" s="5" t="b">
        <f>AND(F40&gt;=zakresy_produkcyjne!G$2,F40&lt;=zakresy_produkcyjne!G$3)</f>
        <v>1</v>
      </c>
      <c r="AU40" s="5" t="b">
        <f>AND(G40&gt;=zakresy_produkcyjne!H$2,G40&lt;=zakresy_produkcyjne!H$3)</f>
        <v>1</v>
      </c>
      <c r="AV40" s="5" t="b">
        <f>AND(O40&gt;=zakresy_produkcyjne!I$2,O40&lt;=zakresy_produkcyjne!I$3)</f>
        <v>1</v>
      </c>
      <c r="AW40" s="5" t="b">
        <f>AND(P40&gt;=zakresy_produkcyjne!J$2,P40&lt;=zakresy_produkcyjne!J$3)</f>
        <v>1</v>
      </c>
      <c r="AX40" s="5" t="b">
        <f>AND(Q40&gt;=zakresy_produkcyjne!K$2,Q40&lt;=zakresy_produkcyjne!K$3)</f>
        <v>1</v>
      </c>
      <c r="AY40" s="5" t="b">
        <f>AND(R40&gt;=zakresy_produkcyjne!L$2,R40&lt;=zakresy_produkcyjne!L$3)</f>
        <v>0</v>
      </c>
      <c r="AZ40" s="17" t="b">
        <f t="shared" si="3"/>
        <v>0</v>
      </c>
      <c r="BA40" s="17" t="b">
        <f t="shared" si="4"/>
        <v>0</v>
      </c>
      <c r="BB40" s="17" t="b">
        <f t="shared" si="5"/>
        <v>0</v>
      </c>
      <c r="BC40" s="5">
        <f>AO40*zakresy_produkcyjne!B$4+AP40*zakresy_produkcyjne!C$4+AQ40*zakresy_produkcyjne!D$4+AR40*zakresy_produkcyjne!E$4+AS40*zakresy_produkcyjne!F$4+AT40*zakresy_produkcyjne!G$4+AU40*zakresy_produkcyjne!H$4+AV40*zakresy_produkcyjne!I$4+AW40*zakresy_produkcyjne!J$4+AX40*zakresy_produkcyjne!K$4+AY40*zakresy_produkcyjne!L$4</f>
        <v>55</v>
      </c>
    </row>
    <row r="41" spans="1:55" ht="15" customHeight="1" x14ac:dyDescent="0.25">
      <c r="A41" s="26">
        <v>3.65</v>
      </c>
      <c r="B41" s="26">
        <v>2.59</v>
      </c>
      <c r="C41" s="26">
        <v>0.18</v>
      </c>
      <c r="D41" s="26">
        <v>0.06</v>
      </c>
      <c r="E41" s="26">
        <v>0</v>
      </c>
      <c r="F41" s="26">
        <v>0</v>
      </c>
      <c r="G41" s="26">
        <v>0</v>
      </c>
      <c r="H41" s="26">
        <v>1.4E-2</v>
      </c>
      <c r="I41" s="26">
        <v>5.1999999999999998E-2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860</v>
      </c>
      <c r="P41" s="26">
        <v>60</v>
      </c>
      <c r="Q41" s="26">
        <v>400</v>
      </c>
      <c r="R41" s="26">
        <v>16</v>
      </c>
      <c r="S41" s="26">
        <v>841</v>
      </c>
      <c r="T41" s="26">
        <v>601</v>
      </c>
      <c r="U41" s="26">
        <v>11</v>
      </c>
      <c r="V41" s="26">
        <v>210</v>
      </c>
      <c r="W41" s="27">
        <v>13.6666666666667</v>
      </c>
      <c r="X41" s="26">
        <f t="shared" si="0"/>
        <v>150.33333333333371</v>
      </c>
      <c r="Y41" s="283">
        <v>3</v>
      </c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5" t="b">
        <f t="shared" si="1"/>
        <v>1</v>
      </c>
      <c r="AM41" s="5">
        <v>25</v>
      </c>
      <c r="AN41" s="5">
        <f t="shared" si="2"/>
        <v>1</v>
      </c>
      <c r="AO41" s="5" t="b">
        <f>AND(A41&gt;=zakresy_produkcyjne!B$2,A41&lt;=zakresy_produkcyjne!B$3)</f>
        <v>0</v>
      </c>
      <c r="AP41" s="5" t="b">
        <f>AND(B41&gt;=zakresy_produkcyjne!C$2,B41&lt;=zakresy_produkcyjne!C$3)</f>
        <v>1</v>
      </c>
      <c r="AQ41" s="5" t="b">
        <f>AND(C41&gt;=zakresy_produkcyjne!D$2,C41&lt;=zakresy_produkcyjne!D$3)</f>
        <v>1</v>
      </c>
      <c r="AR41" s="5" t="b">
        <f>AND(D41&gt;=zakresy_produkcyjne!E$2,D41&lt;=zakresy_produkcyjne!E$3)</f>
        <v>1</v>
      </c>
      <c r="AS41" s="5" t="b">
        <f>AND(E41&gt;=zakresy_produkcyjne!F$2,E41&lt;=zakresy_produkcyjne!F$3)</f>
        <v>1</v>
      </c>
      <c r="AT41" s="5" t="b">
        <f>AND(F41&gt;=zakresy_produkcyjne!G$2,F41&lt;=zakresy_produkcyjne!G$3)</f>
        <v>1</v>
      </c>
      <c r="AU41" s="5" t="b">
        <f>AND(G41&gt;=zakresy_produkcyjne!H$2,G41&lt;=zakresy_produkcyjne!H$3)</f>
        <v>1</v>
      </c>
      <c r="AV41" s="5" t="b">
        <f>AND(O41&gt;=zakresy_produkcyjne!I$2,O41&lt;=zakresy_produkcyjne!I$3)</f>
        <v>1</v>
      </c>
      <c r="AW41" s="5" t="b">
        <f>AND(P41&gt;=zakresy_produkcyjne!J$2,P41&lt;=zakresy_produkcyjne!J$3)</f>
        <v>1</v>
      </c>
      <c r="AX41" s="5" t="b">
        <f>AND(Q41&gt;=zakresy_produkcyjne!K$2,Q41&lt;=zakresy_produkcyjne!K$3)</f>
        <v>1</v>
      </c>
      <c r="AY41" s="5" t="b">
        <f>AND(R41&gt;=zakresy_produkcyjne!L$2,R41&lt;=zakresy_produkcyjne!L$3)</f>
        <v>0</v>
      </c>
      <c r="AZ41" s="17" t="b">
        <f t="shared" si="3"/>
        <v>0</v>
      </c>
      <c r="BA41" s="17" t="b">
        <f t="shared" si="4"/>
        <v>0</v>
      </c>
      <c r="BB41" s="17" t="b">
        <f t="shared" si="5"/>
        <v>0</v>
      </c>
      <c r="BC41" s="5">
        <f>AO41*zakresy_produkcyjne!B$4+AP41*zakresy_produkcyjne!C$4+AQ41*zakresy_produkcyjne!D$4+AR41*zakresy_produkcyjne!E$4+AS41*zakresy_produkcyjne!F$4+AT41*zakresy_produkcyjne!G$4+AU41*zakresy_produkcyjne!H$4+AV41*zakresy_produkcyjne!I$4+AW41*zakresy_produkcyjne!J$4+AX41*zakresy_produkcyjne!K$4+AY41*zakresy_produkcyjne!L$4</f>
        <v>55</v>
      </c>
    </row>
    <row r="42" spans="1:55" ht="15" customHeight="1" x14ac:dyDescent="0.25">
      <c r="A42" s="26">
        <v>3.65</v>
      </c>
      <c r="B42" s="26">
        <v>2.59</v>
      </c>
      <c r="C42" s="26">
        <v>0.18</v>
      </c>
      <c r="D42" s="26">
        <v>0.06</v>
      </c>
      <c r="E42" s="26">
        <v>0</v>
      </c>
      <c r="F42" s="26">
        <v>0</v>
      </c>
      <c r="G42" s="26">
        <v>0</v>
      </c>
      <c r="H42" s="26">
        <v>1.4E-2</v>
      </c>
      <c r="I42" s="26">
        <v>5.1999999999999998E-2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860</v>
      </c>
      <c r="P42" s="26">
        <v>60</v>
      </c>
      <c r="Q42" s="26">
        <v>400</v>
      </c>
      <c r="R42" s="26">
        <v>32</v>
      </c>
      <c r="S42" s="26">
        <v>805</v>
      </c>
      <c r="T42" s="26">
        <v>561</v>
      </c>
      <c r="U42" s="26">
        <v>8</v>
      </c>
      <c r="V42" s="26">
        <v>195</v>
      </c>
      <c r="W42" s="27">
        <v>14.133333333333301</v>
      </c>
      <c r="X42" s="26">
        <f t="shared" si="0"/>
        <v>155.4666666666663</v>
      </c>
      <c r="Y42" s="283">
        <v>3</v>
      </c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5" t="b">
        <f t="shared" si="1"/>
        <v>1</v>
      </c>
      <c r="AM42" s="5">
        <v>25</v>
      </c>
      <c r="AN42" s="5">
        <f t="shared" si="2"/>
        <v>1</v>
      </c>
      <c r="AO42" s="5" t="b">
        <f>AND(A42&gt;=zakresy_produkcyjne!B$2,A42&lt;=zakresy_produkcyjne!B$3)</f>
        <v>0</v>
      </c>
      <c r="AP42" s="5" t="b">
        <f>AND(B42&gt;=zakresy_produkcyjne!C$2,B42&lt;=zakresy_produkcyjne!C$3)</f>
        <v>1</v>
      </c>
      <c r="AQ42" s="5" t="b">
        <f>AND(C42&gt;=zakresy_produkcyjne!D$2,C42&lt;=zakresy_produkcyjne!D$3)</f>
        <v>1</v>
      </c>
      <c r="AR42" s="5" t="b">
        <f>AND(D42&gt;=zakresy_produkcyjne!E$2,D42&lt;=zakresy_produkcyjne!E$3)</f>
        <v>1</v>
      </c>
      <c r="AS42" s="5" t="b">
        <f>AND(E42&gt;=zakresy_produkcyjne!F$2,E42&lt;=zakresy_produkcyjne!F$3)</f>
        <v>1</v>
      </c>
      <c r="AT42" s="5" t="b">
        <f>AND(F42&gt;=zakresy_produkcyjne!G$2,F42&lt;=zakresy_produkcyjne!G$3)</f>
        <v>1</v>
      </c>
      <c r="AU42" s="5" t="b">
        <f>AND(G42&gt;=zakresy_produkcyjne!H$2,G42&lt;=zakresy_produkcyjne!H$3)</f>
        <v>1</v>
      </c>
      <c r="AV42" s="5" t="b">
        <f>AND(O42&gt;=zakresy_produkcyjne!I$2,O42&lt;=zakresy_produkcyjne!I$3)</f>
        <v>1</v>
      </c>
      <c r="AW42" s="5" t="b">
        <f>AND(P42&gt;=zakresy_produkcyjne!J$2,P42&lt;=zakresy_produkcyjne!J$3)</f>
        <v>1</v>
      </c>
      <c r="AX42" s="5" t="b">
        <f>AND(Q42&gt;=zakresy_produkcyjne!K$2,Q42&lt;=zakresy_produkcyjne!K$3)</f>
        <v>1</v>
      </c>
      <c r="AY42" s="5" t="b">
        <f>AND(R42&gt;=zakresy_produkcyjne!L$2,R42&lt;=zakresy_produkcyjne!L$3)</f>
        <v>1</v>
      </c>
      <c r="AZ42" s="17" t="b">
        <f t="shared" si="3"/>
        <v>0</v>
      </c>
      <c r="BA42" s="17" t="b">
        <f t="shared" si="4"/>
        <v>1</v>
      </c>
      <c r="BB42" s="17" t="b">
        <f t="shared" si="5"/>
        <v>0</v>
      </c>
      <c r="BC42" s="5">
        <f>AO42*zakresy_produkcyjne!B$4+AP42*zakresy_produkcyjne!C$4+AQ42*zakresy_produkcyjne!D$4+AR42*zakresy_produkcyjne!E$4+AS42*zakresy_produkcyjne!F$4+AT42*zakresy_produkcyjne!G$4+AU42*zakresy_produkcyjne!H$4+AV42*zakresy_produkcyjne!I$4+AW42*zakresy_produkcyjne!J$4+AX42*zakresy_produkcyjne!K$4+AY42*zakresy_produkcyjne!L$4</f>
        <v>65</v>
      </c>
    </row>
    <row r="43" spans="1:55" ht="15" customHeight="1" x14ac:dyDescent="0.25">
      <c r="A43" s="26">
        <v>3.65</v>
      </c>
      <c r="B43" s="26">
        <v>2.59</v>
      </c>
      <c r="C43" s="26">
        <v>0.18</v>
      </c>
      <c r="D43" s="26">
        <v>0.06</v>
      </c>
      <c r="E43" s="26">
        <v>0</v>
      </c>
      <c r="F43" s="26">
        <v>0</v>
      </c>
      <c r="G43" s="26">
        <v>0</v>
      </c>
      <c r="H43" s="26">
        <v>1.4E-2</v>
      </c>
      <c r="I43" s="26">
        <v>5.1999999999999998E-2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860</v>
      </c>
      <c r="P43" s="26">
        <v>60</v>
      </c>
      <c r="Q43" s="26">
        <v>400</v>
      </c>
      <c r="R43" s="26">
        <v>64</v>
      </c>
      <c r="S43" s="26">
        <v>855</v>
      </c>
      <c r="T43" s="26">
        <v>613</v>
      </c>
      <c r="U43" s="26">
        <v>9</v>
      </c>
      <c r="V43" s="26">
        <v>199</v>
      </c>
      <c r="W43" s="27">
        <v>11.733333333333301</v>
      </c>
      <c r="X43" s="26">
        <f t="shared" si="0"/>
        <v>129.06666666666629</v>
      </c>
      <c r="Y43" s="283">
        <v>3</v>
      </c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5" t="b">
        <f t="shared" si="1"/>
        <v>1</v>
      </c>
      <c r="AM43" s="5">
        <v>25</v>
      </c>
      <c r="AN43" s="5">
        <f t="shared" si="2"/>
        <v>1</v>
      </c>
      <c r="AO43" s="5" t="b">
        <f>AND(A43&gt;=zakresy_produkcyjne!B$2,A43&lt;=zakresy_produkcyjne!B$3)</f>
        <v>0</v>
      </c>
      <c r="AP43" s="5" t="b">
        <f>AND(B43&gt;=zakresy_produkcyjne!C$2,B43&lt;=zakresy_produkcyjne!C$3)</f>
        <v>1</v>
      </c>
      <c r="AQ43" s="5" t="b">
        <f>AND(C43&gt;=zakresy_produkcyjne!D$2,C43&lt;=zakresy_produkcyjne!D$3)</f>
        <v>1</v>
      </c>
      <c r="AR43" s="5" t="b">
        <f>AND(D43&gt;=zakresy_produkcyjne!E$2,D43&lt;=zakresy_produkcyjne!E$3)</f>
        <v>1</v>
      </c>
      <c r="AS43" s="5" t="b">
        <f>AND(E43&gt;=zakresy_produkcyjne!F$2,E43&lt;=zakresy_produkcyjne!F$3)</f>
        <v>1</v>
      </c>
      <c r="AT43" s="5" t="b">
        <f>AND(F43&gt;=zakresy_produkcyjne!G$2,F43&lt;=zakresy_produkcyjne!G$3)</f>
        <v>1</v>
      </c>
      <c r="AU43" s="5" t="b">
        <f>AND(G43&gt;=zakresy_produkcyjne!H$2,G43&lt;=zakresy_produkcyjne!H$3)</f>
        <v>1</v>
      </c>
      <c r="AV43" s="5" t="b">
        <f>AND(O43&gt;=zakresy_produkcyjne!I$2,O43&lt;=zakresy_produkcyjne!I$3)</f>
        <v>1</v>
      </c>
      <c r="AW43" s="5" t="b">
        <f>AND(P43&gt;=zakresy_produkcyjne!J$2,P43&lt;=zakresy_produkcyjne!J$3)</f>
        <v>1</v>
      </c>
      <c r="AX43" s="5" t="b">
        <f>AND(Q43&gt;=zakresy_produkcyjne!K$2,Q43&lt;=zakresy_produkcyjne!K$3)</f>
        <v>1</v>
      </c>
      <c r="AY43" s="5" t="b">
        <f>AND(R43&gt;=zakresy_produkcyjne!L$2,R43&lt;=zakresy_produkcyjne!L$3)</f>
        <v>1</v>
      </c>
      <c r="AZ43" s="17" t="b">
        <f t="shared" si="3"/>
        <v>0</v>
      </c>
      <c r="BA43" s="17" t="b">
        <f t="shared" si="4"/>
        <v>1</v>
      </c>
      <c r="BB43" s="17" t="b">
        <f t="shared" si="5"/>
        <v>0</v>
      </c>
      <c r="BC43" s="5">
        <f>AO43*zakresy_produkcyjne!B$4+AP43*zakresy_produkcyjne!C$4+AQ43*zakresy_produkcyjne!D$4+AR43*zakresy_produkcyjne!E$4+AS43*zakresy_produkcyjne!F$4+AT43*zakresy_produkcyjne!G$4+AU43*zakresy_produkcyjne!H$4+AV43*zakresy_produkcyjne!I$4+AW43*zakresy_produkcyjne!J$4+AX43*zakresy_produkcyjne!K$4+AY43*zakresy_produkcyjne!L$4</f>
        <v>65</v>
      </c>
    </row>
    <row r="44" spans="1:55" ht="15" customHeight="1" x14ac:dyDescent="0.2"/>
    <row r="45" spans="1:55" ht="15" customHeight="1" x14ac:dyDescent="0.2"/>
    <row r="46" spans="1:55" ht="15" customHeight="1" x14ac:dyDescent="0.2"/>
    <row r="47" spans="1:55" ht="15" customHeight="1" x14ac:dyDescent="0.2"/>
    <row r="48" spans="1:55" ht="15" customHeight="1" x14ac:dyDescent="0.2"/>
    <row r="49" spans="1:55" ht="15" customHeight="1" x14ac:dyDescent="0.2"/>
    <row r="50" spans="1:55" ht="15" customHeight="1" x14ac:dyDescent="0.2"/>
    <row r="51" spans="1:55" ht="15" customHeight="1" x14ac:dyDescent="0.2"/>
    <row r="52" spans="1:55" ht="15" customHeight="1" x14ac:dyDescent="0.2"/>
    <row r="53" spans="1:55" ht="15" customHeight="1" x14ac:dyDescent="0.2"/>
    <row r="54" spans="1:55" ht="15" customHeight="1" x14ac:dyDescent="0.25">
      <c r="A54" s="26">
        <v>3.65</v>
      </c>
      <c r="B54" s="26">
        <v>2.59</v>
      </c>
      <c r="C54" s="26">
        <v>0.18</v>
      </c>
      <c r="D54" s="26">
        <v>0.06</v>
      </c>
      <c r="E54" s="26">
        <v>0</v>
      </c>
      <c r="F54" s="26">
        <v>0</v>
      </c>
      <c r="G54" s="26">
        <v>0</v>
      </c>
      <c r="H54" s="26">
        <v>1.4E-2</v>
      </c>
      <c r="I54" s="26">
        <v>5.1999999999999998E-2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910</v>
      </c>
      <c r="P54" s="26">
        <v>90</v>
      </c>
      <c r="Q54" s="26">
        <v>300</v>
      </c>
      <c r="R54" s="26">
        <v>8</v>
      </c>
      <c r="S54" s="26">
        <v>1422</v>
      </c>
      <c r="T54" s="26">
        <v>921</v>
      </c>
      <c r="U54" s="26">
        <v>4</v>
      </c>
      <c r="V54" s="26">
        <v>388</v>
      </c>
      <c r="W54" s="27">
        <v>7.6333333333333302</v>
      </c>
      <c r="X54" s="26">
        <f t="shared" ref="X54:X85" si="6">11*W54</f>
        <v>83.966666666666626</v>
      </c>
      <c r="Y54" s="283">
        <v>3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5" t="b">
        <f t="shared" ref="AL54:AL85" si="7">NOT(OR(ISBLANK(S54),ISBLANK(T54),ISBLANK(U54),ISBLANK(V54),AND(ISBLANK(W54),ISBLANK(X54))))</f>
        <v>1</v>
      </c>
      <c r="AM54" s="5">
        <v>25</v>
      </c>
      <c r="AN54" s="5">
        <f t="shared" ref="AN54:AN85" si="8">IF(AM54&lt;=30,1,IF(AM54&lt;=60,2,IF(AM54&lt;=100,3,"bd")))</f>
        <v>1</v>
      </c>
      <c r="AO54" s="5" t="b">
        <f>AND(A54&gt;=zakresy_produkcyjne!B$2,A54&lt;=zakresy_produkcyjne!B$3)</f>
        <v>0</v>
      </c>
      <c r="AP54" s="5" t="b">
        <f>AND(B54&gt;=zakresy_produkcyjne!C$2,B54&lt;=zakresy_produkcyjne!C$3)</f>
        <v>1</v>
      </c>
      <c r="AQ54" s="5" t="b">
        <f>AND(C54&gt;=zakresy_produkcyjne!D$2,C54&lt;=zakresy_produkcyjne!D$3)</f>
        <v>1</v>
      </c>
      <c r="AR54" s="5" t="b">
        <f>AND(D54&gt;=zakresy_produkcyjne!E$2,D54&lt;=zakresy_produkcyjne!E$3)</f>
        <v>1</v>
      </c>
      <c r="AS54" s="5" t="b">
        <f>AND(E54&gt;=zakresy_produkcyjne!F$2,E54&lt;=zakresy_produkcyjne!F$3)</f>
        <v>1</v>
      </c>
      <c r="AT54" s="5" t="b">
        <f>AND(F54&gt;=zakresy_produkcyjne!G$2,F54&lt;=zakresy_produkcyjne!G$3)</f>
        <v>1</v>
      </c>
      <c r="AU54" s="5" t="b">
        <f>AND(G54&gt;=zakresy_produkcyjne!H$2,G54&lt;=zakresy_produkcyjne!H$3)</f>
        <v>1</v>
      </c>
      <c r="AV54" s="5" t="b">
        <f>AND(O54&gt;=zakresy_produkcyjne!I$2,O54&lt;=zakresy_produkcyjne!I$3)</f>
        <v>1</v>
      </c>
      <c r="AW54" s="5" t="b">
        <f>AND(P54&gt;=zakresy_produkcyjne!J$2,P54&lt;=zakresy_produkcyjne!J$3)</f>
        <v>1</v>
      </c>
      <c r="AX54" s="5" t="b">
        <f>AND(Q54&gt;=zakresy_produkcyjne!K$2,Q54&lt;=zakresy_produkcyjne!K$3)</f>
        <v>1</v>
      </c>
      <c r="AY54" s="5" t="b">
        <f>AND(R54&gt;=zakresy_produkcyjne!L$2,R54&lt;=zakresy_produkcyjne!L$3)</f>
        <v>0</v>
      </c>
      <c r="AZ54" s="17" t="b">
        <f t="shared" ref="AZ54:AZ85" si="9">AND(AO54:AU54)</f>
        <v>0</v>
      </c>
      <c r="BA54" s="17" t="b">
        <f t="shared" ref="BA54:BA85" si="10">AND(AV54:AY54)</f>
        <v>0</v>
      </c>
      <c r="BB54" s="17" t="b">
        <f t="shared" ref="BB54:BB85" si="11">AND(AZ54:BA54)</f>
        <v>0</v>
      </c>
      <c r="BC54" s="5">
        <f>AO54*zakresy_produkcyjne!B$4+AP54*zakresy_produkcyjne!C$4+AQ54*zakresy_produkcyjne!D$4+AR54*zakresy_produkcyjne!E$4+AS54*zakresy_produkcyjne!F$4+AT54*zakresy_produkcyjne!G$4+AU54*zakresy_produkcyjne!H$4+AV54*zakresy_produkcyjne!I$4+AW54*zakresy_produkcyjne!J$4+AX54*zakresy_produkcyjne!K$4+AY54*zakresy_produkcyjne!L$4</f>
        <v>55</v>
      </c>
    </row>
    <row r="55" spans="1:55" ht="15" customHeight="1" x14ac:dyDescent="0.25">
      <c r="A55" s="26">
        <v>3.65</v>
      </c>
      <c r="B55" s="26">
        <v>2.59</v>
      </c>
      <c r="C55" s="26">
        <v>0.18</v>
      </c>
      <c r="D55" s="26">
        <v>0.06</v>
      </c>
      <c r="E55" s="26">
        <v>0</v>
      </c>
      <c r="F55" s="26">
        <v>0</v>
      </c>
      <c r="G55" s="26">
        <v>0</v>
      </c>
      <c r="H55" s="26">
        <v>1.4E-2</v>
      </c>
      <c r="I55" s="26">
        <v>5.1999999999999998E-2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910</v>
      </c>
      <c r="P55" s="26">
        <v>90</v>
      </c>
      <c r="Q55" s="26">
        <v>300</v>
      </c>
      <c r="R55" s="26">
        <v>16</v>
      </c>
      <c r="S55" s="26">
        <v>1395</v>
      </c>
      <c r="T55" s="26">
        <v>1077</v>
      </c>
      <c r="U55" s="26">
        <v>3</v>
      </c>
      <c r="V55" s="26">
        <v>377</v>
      </c>
      <c r="W55" s="27">
        <v>8.5</v>
      </c>
      <c r="X55" s="26">
        <f t="shared" si="6"/>
        <v>93.5</v>
      </c>
      <c r="Y55" s="283">
        <v>3</v>
      </c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5" t="b">
        <f t="shared" si="7"/>
        <v>1</v>
      </c>
      <c r="AM55" s="5">
        <v>25</v>
      </c>
      <c r="AN55" s="5">
        <f t="shared" si="8"/>
        <v>1</v>
      </c>
      <c r="AO55" s="5" t="b">
        <f>AND(A55&gt;=zakresy_produkcyjne!B$2,A55&lt;=zakresy_produkcyjne!B$3)</f>
        <v>0</v>
      </c>
      <c r="AP55" s="5" t="b">
        <f>AND(B55&gt;=zakresy_produkcyjne!C$2,B55&lt;=zakresy_produkcyjne!C$3)</f>
        <v>1</v>
      </c>
      <c r="AQ55" s="5" t="b">
        <f>AND(C55&gt;=zakresy_produkcyjne!D$2,C55&lt;=zakresy_produkcyjne!D$3)</f>
        <v>1</v>
      </c>
      <c r="AR55" s="5" t="b">
        <f>AND(D55&gt;=zakresy_produkcyjne!E$2,D55&lt;=zakresy_produkcyjne!E$3)</f>
        <v>1</v>
      </c>
      <c r="AS55" s="5" t="b">
        <f>AND(E55&gt;=zakresy_produkcyjne!F$2,E55&lt;=zakresy_produkcyjne!F$3)</f>
        <v>1</v>
      </c>
      <c r="AT55" s="5" t="b">
        <f>AND(F55&gt;=zakresy_produkcyjne!G$2,F55&lt;=zakresy_produkcyjne!G$3)</f>
        <v>1</v>
      </c>
      <c r="AU55" s="5" t="b">
        <f>AND(G55&gt;=zakresy_produkcyjne!H$2,G55&lt;=zakresy_produkcyjne!H$3)</f>
        <v>1</v>
      </c>
      <c r="AV55" s="5" t="b">
        <f>AND(O55&gt;=zakresy_produkcyjne!I$2,O55&lt;=zakresy_produkcyjne!I$3)</f>
        <v>1</v>
      </c>
      <c r="AW55" s="5" t="b">
        <f>AND(P55&gt;=zakresy_produkcyjne!J$2,P55&lt;=zakresy_produkcyjne!J$3)</f>
        <v>1</v>
      </c>
      <c r="AX55" s="5" t="b">
        <f>AND(Q55&gt;=zakresy_produkcyjne!K$2,Q55&lt;=zakresy_produkcyjne!K$3)</f>
        <v>1</v>
      </c>
      <c r="AY55" s="5" t="b">
        <f>AND(R55&gt;=zakresy_produkcyjne!L$2,R55&lt;=zakresy_produkcyjne!L$3)</f>
        <v>0</v>
      </c>
      <c r="AZ55" s="17" t="b">
        <f t="shared" si="9"/>
        <v>0</v>
      </c>
      <c r="BA55" s="17" t="b">
        <f t="shared" si="10"/>
        <v>0</v>
      </c>
      <c r="BB55" s="17" t="b">
        <f t="shared" si="11"/>
        <v>0</v>
      </c>
      <c r="BC55" s="5">
        <f>AO55*zakresy_produkcyjne!B$4+AP55*zakresy_produkcyjne!C$4+AQ55*zakresy_produkcyjne!D$4+AR55*zakresy_produkcyjne!E$4+AS55*zakresy_produkcyjne!F$4+AT55*zakresy_produkcyjne!G$4+AU55*zakresy_produkcyjne!H$4+AV55*zakresy_produkcyjne!I$4+AW55*zakresy_produkcyjne!J$4+AX55*zakresy_produkcyjne!K$4+AY55*zakresy_produkcyjne!L$4</f>
        <v>55</v>
      </c>
    </row>
    <row r="56" spans="1:55" ht="15" customHeight="1" x14ac:dyDescent="0.25">
      <c r="A56" s="26">
        <v>3.65</v>
      </c>
      <c r="B56" s="26">
        <v>2.59</v>
      </c>
      <c r="C56" s="26">
        <v>0.18</v>
      </c>
      <c r="D56" s="26">
        <v>0.06</v>
      </c>
      <c r="E56" s="26">
        <v>0</v>
      </c>
      <c r="F56" s="26">
        <v>0</v>
      </c>
      <c r="G56" s="26">
        <v>0</v>
      </c>
      <c r="H56" s="26">
        <v>1.4E-2</v>
      </c>
      <c r="I56" s="26">
        <v>5.1999999999999998E-2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910</v>
      </c>
      <c r="P56" s="26">
        <v>90</v>
      </c>
      <c r="Q56" s="26">
        <v>300</v>
      </c>
      <c r="R56" s="26">
        <v>32</v>
      </c>
      <c r="S56" s="26">
        <v>1385</v>
      </c>
      <c r="T56" s="26">
        <v>1138</v>
      </c>
      <c r="U56" s="26">
        <v>3</v>
      </c>
      <c r="V56" s="26">
        <v>360</v>
      </c>
      <c r="W56" s="27">
        <v>9.6</v>
      </c>
      <c r="X56" s="26">
        <f t="shared" si="6"/>
        <v>105.6</v>
      </c>
      <c r="Y56" s="283">
        <v>3</v>
      </c>
      <c r="Z56" s="29"/>
      <c r="AA56" s="29"/>
      <c r="AB56" s="29">
        <v>1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5" t="b">
        <f t="shared" si="7"/>
        <v>1</v>
      </c>
      <c r="AM56" s="5">
        <v>25</v>
      </c>
      <c r="AN56" s="5">
        <f t="shared" si="8"/>
        <v>1</v>
      </c>
      <c r="AO56" s="5" t="b">
        <f>AND(A56&gt;=zakresy_produkcyjne!B$2,A56&lt;=zakresy_produkcyjne!B$3)</f>
        <v>0</v>
      </c>
      <c r="AP56" s="5" t="b">
        <f>AND(B56&gt;=zakresy_produkcyjne!C$2,B56&lt;=zakresy_produkcyjne!C$3)</f>
        <v>1</v>
      </c>
      <c r="AQ56" s="5" t="b">
        <f>AND(C56&gt;=zakresy_produkcyjne!D$2,C56&lt;=zakresy_produkcyjne!D$3)</f>
        <v>1</v>
      </c>
      <c r="AR56" s="5" t="b">
        <f>AND(D56&gt;=zakresy_produkcyjne!E$2,D56&lt;=zakresy_produkcyjne!E$3)</f>
        <v>1</v>
      </c>
      <c r="AS56" s="5" t="b">
        <f>AND(E56&gt;=zakresy_produkcyjne!F$2,E56&lt;=zakresy_produkcyjne!F$3)</f>
        <v>1</v>
      </c>
      <c r="AT56" s="5" t="b">
        <f>AND(F56&gt;=zakresy_produkcyjne!G$2,F56&lt;=zakresy_produkcyjne!G$3)</f>
        <v>1</v>
      </c>
      <c r="AU56" s="5" t="b">
        <f>AND(G56&gt;=zakresy_produkcyjne!H$2,G56&lt;=zakresy_produkcyjne!H$3)</f>
        <v>1</v>
      </c>
      <c r="AV56" s="5" t="b">
        <f>AND(O56&gt;=zakresy_produkcyjne!I$2,O56&lt;=zakresy_produkcyjne!I$3)</f>
        <v>1</v>
      </c>
      <c r="AW56" s="5" t="b">
        <f>AND(P56&gt;=zakresy_produkcyjne!J$2,P56&lt;=zakresy_produkcyjne!J$3)</f>
        <v>1</v>
      </c>
      <c r="AX56" s="5" t="b">
        <f>AND(Q56&gt;=zakresy_produkcyjne!K$2,Q56&lt;=zakresy_produkcyjne!K$3)</f>
        <v>1</v>
      </c>
      <c r="AY56" s="5" t="b">
        <f>AND(R56&gt;=zakresy_produkcyjne!L$2,R56&lt;=zakresy_produkcyjne!L$3)</f>
        <v>1</v>
      </c>
      <c r="AZ56" s="17" t="b">
        <f t="shared" si="9"/>
        <v>0</v>
      </c>
      <c r="BA56" s="17" t="b">
        <f t="shared" si="10"/>
        <v>1</v>
      </c>
      <c r="BB56" s="17" t="b">
        <f t="shared" si="11"/>
        <v>0</v>
      </c>
      <c r="BC56" s="5">
        <f>AO56*zakresy_produkcyjne!B$4+AP56*zakresy_produkcyjne!C$4+AQ56*zakresy_produkcyjne!D$4+AR56*zakresy_produkcyjne!E$4+AS56*zakresy_produkcyjne!F$4+AT56*zakresy_produkcyjne!G$4+AU56*zakresy_produkcyjne!H$4+AV56*zakresy_produkcyjne!I$4+AW56*zakresy_produkcyjne!J$4+AX56*zakresy_produkcyjne!K$4+AY56*zakresy_produkcyjne!L$4</f>
        <v>65</v>
      </c>
    </row>
    <row r="57" spans="1:55" ht="15" customHeight="1" x14ac:dyDescent="0.25">
      <c r="A57" s="26">
        <v>3.65</v>
      </c>
      <c r="B57" s="26">
        <v>2.59</v>
      </c>
      <c r="C57" s="26">
        <v>0.18</v>
      </c>
      <c r="D57" s="26">
        <v>0.06</v>
      </c>
      <c r="E57" s="26">
        <v>0</v>
      </c>
      <c r="F57" s="26">
        <v>0</v>
      </c>
      <c r="G57" s="26">
        <v>0</v>
      </c>
      <c r="H57" s="26">
        <v>1.4E-2</v>
      </c>
      <c r="I57" s="26">
        <v>5.1999999999999998E-2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910</v>
      </c>
      <c r="P57" s="26">
        <v>90</v>
      </c>
      <c r="Q57" s="26">
        <v>300</v>
      </c>
      <c r="R57" s="26">
        <v>64</v>
      </c>
      <c r="S57" s="26">
        <v>1425</v>
      </c>
      <c r="T57" s="26">
        <v>1118</v>
      </c>
      <c r="U57" s="26">
        <v>3</v>
      </c>
      <c r="V57" s="26">
        <v>386</v>
      </c>
      <c r="W57" s="27">
        <v>8.8000000000000007</v>
      </c>
      <c r="X57" s="26">
        <f t="shared" si="6"/>
        <v>96.800000000000011</v>
      </c>
      <c r="Y57" s="283">
        <v>3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5" t="b">
        <f t="shared" si="7"/>
        <v>1</v>
      </c>
      <c r="AM57" s="5">
        <v>25</v>
      </c>
      <c r="AN57" s="5">
        <f t="shared" si="8"/>
        <v>1</v>
      </c>
      <c r="AO57" s="5" t="b">
        <f>AND(A57&gt;=zakresy_produkcyjne!B$2,A57&lt;=zakresy_produkcyjne!B$3)</f>
        <v>0</v>
      </c>
      <c r="AP57" s="5" t="b">
        <f>AND(B57&gt;=zakresy_produkcyjne!C$2,B57&lt;=zakresy_produkcyjne!C$3)</f>
        <v>1</v>
      </c>
      <c r="AQ57" s="5" t="b">
        <f>AND(C57&gt;=zakresy_produkcyjne!D$2,C57&lt;=zakresy_produkcyjne!D$3)</f>
        <v>1</v>
      </c>
      <c r="AR57" s="5" t="b">
        <f>AND(D57&gt;=zakresy_produkcyjne!E$2,D57&lt;=zakresy_produkcyjne!E$3)</f>
        <v>1</v>
      </c>
      <c r="AS57" s="5" t="b">
        <f>AND(E57&gt;=zakresy_produkcyjne!F$2,E57&lt;=zakresy_produkcyjne!F$3)</f>
        <v>1</v>
      </c>
      <c r="AT57" s="5" t="b">
        <f>AND(F57&gt;=zakresy_produkcyjne!G$2,F57&lt;=zakresy_produkcyjne!G$3)</f>
        <v>1</v>
      </c>
      <c r="AU57" s="5" t="b">
        <f>AND(G57&gt;=zakresy_produkcyjne!H$2,G57&lt;=zakresy_produkcyjne!H$3)</f>
        <v>1</v>
      </c>
      <c r="AV57" s="5" t="b">
        <f>AND(O57&gt;=zakresy_produkcyjne!I$2,O57&lt;=zakresy_produkcyjne!I$3)</f>
        <v>1</v>
      </c>
      <c r="AW57" s="5" t="b">
        <f>AND(P57&gt;=zakresy_produkcyjne!J$2,P57&lt;=zakresy_produkcyjne!J$3)</f>
        <v>1</v>
      </c>
      <c r="AX57" s="5" t="b">
        <f>AND(Q57&gt;=zakresy_produkcyjne!K$2,Q57&lt;=zakresy_produkcyjne!K$3)</f>
        <v>1</v>
      </c>
      <c r="AY57" s="5" t="b">
        <f>AND(R57&gt;=zakresy_produkcyjne!L$2,R57&lt;=zakresy_produkcyjne!L$3)</f>
        <v>1</v>
      </c>
      <c r="AZ57" s="17" t="b">
        <f t="shared" si="9"/>
        <v>0</v>
      </c>
      <c r="BA57" s="17" t="b">
        <f t="shared" si="10"/>
        <v>1</v>
      </c>
      <c r="BB57" s="17" t="b">
        <f t="shared" si="11"/>
        <v>0</v>
      </c>
      <c r="BC57" s="5">
        <f>AO57*zakresy_produkcyjne!B$4+AP57*zakresy_produkcyjne!C$4+AQ57*zakresy_produkcyjne!D$4+AR57*zakresy_produkcyjne!E$4+AS57*zakresy_produkcyjne!F$4+AT57*zakresy_produkcyjne!G$4+AU57*zakresy_produkcyjne!H$4+AV57*zakresy_produkcyjne!I$4+AW57*zakresy_produkcyjne!J$4+AX57*zakresy_produkcyjne!K$4+AY57*zakresy_produkcyjne!L$4</f>
        <v>65</v>
      </c>
    </row>
    <row r="58" spans="1:55" ht="15" customHeight="1" x14ac:dyDescent="0.25">
      <c r="A58" s="26">
        <v>3.65</v>
      </c>
      <c r="B58" s="26">
        <v>2.59</v>
      </c>
      <c r="C58" s="26">
        <v>0.18</v>
      </c>
      <c r="D58" s="26">
        <v>0.06</v>
      </c>
      <c r="E58" s="26">
        <v>0</v>
      </c>
      <c r="F58" s="26">
        <v>0</v>
      </c>
      <c r="G58" s="26">
        <v>0</v>
      </c>
      <c r="H58" s="26">
        <v>1.4E-2</v>
      </c>
      <c r="I58" s="26">
        <v>5.1999999999999998E-2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910</v>
      </c>
      <c r="P58" s="26">
        <v>90</v>
      </c>
      <c r="Q58" s="26">
        <v>400</v>
      </c>
      <c r="R58" s="26">
        <v>8</v>
      </c>
      <c r="S58" s="26">
        <v>956</v>
      </c>
      <c r="T58" s="26">
        <v>739</v>
      </c>
      <c r="U58" s="26">
        <v>9</v>
      </c>
      <c r="V58" s="26">
        <v>249</v>
      </c>
      <c r="W58" s="27">
        <v>16.466666666666701</v>
      </c>
      <c r="X58" s="26">
        <f t="shared" si="6"/>
        <v>181.1333333333337</v>
      </c>
      <c r="Y58" s="283">
        <v>3</v>
      </c>
      <c r="Z58" s="29">
        <v>1</v>
      </c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5" t="b">
        <f t="shared" si="7"/>
        <v>1</v>
      </c>
      <c r="AM58" s="5">
        <v>25</v>
      </c>
      <c r="AN58" s="5">
        <f t="shared" si="8"/>
        <v>1</v>
      </c>
      <c r="AO58" s="5" t="b">
        <f>AND(A58&gt;=zakresy_produkcyjne!B$2,A58&lt;=zakresy_produkcyjne!B$3)</f>
        <v>0</v>
      </c>
      <c r="AP58" s="5" t="b">
        <f>AND(B58&gt;=zakresy_produkcyjne!C$2,B58&lt;=zakresy_produkcyjne!C$3)</f>
        <v>1</v>
      </c>
      <c r="AQ58" s="5" t="b">
        <f>AND(C58&gt;=zakresy_produkcyjne!D$2,C58&lt;=zakresy_produkcyjne!D$3)</f>
        <v>1</v>
      </c>
      <c r="AR58" s="5" t="b">
        <f>AND(D58&gt;=zakresy_produkcyjne!E$2,D58&lt;=zakresy_produkcyjne!E$3)</f>
        <v>1</v>
      </c>
      <c r="AS58" s="5" t="b">
        <f>AND(E58&gt;=zakresy_produkcyjne!F$2,E58&lt;=zakresy_produkcyjne!F$3)</f>
        <v>1</v>
      </c>
      <c r="AT58" s="5" t="b">
        <f>AND(F58&gt;=zakresy_produkcyjne!G$2,F58&lt;=zakresy_produkcyjne!G$3)</f>
        <v>1</v>
      </c>
      <c r="AU58" s="5" t="b">
        <f>AND(G58&gt;=zakresy_produkcyjne!H$2,G58&lt;=zakresy_produkcyjne!H$3)</f>
        <v>1</v>
      </c>
      <c r="AV58" s="5" t="b">
        <f>AND(O58&gt;=zakresy_produkcyjne!I$2,O58&lt;=zakresy_produkcyjne!I$3)</f>
        <v>1</v>
      </c>
      <c r="AW58" s="5" t="b">
        <f>AND(P58&gt;=zakresy_produkcyjne!J$2,P58&lt;=zakresy_produkcyjne!J$3)</f>
        <v>1</v>
      </c>
      <c r="AX58" s="5" t="b">
        <f>AND(Q58&gt;=zakresy_produkcyjne!K$2,Q58&lt;=zakresy_produkcyjne!K$3)</f>
        <v>1</v>
      </c>
      <c r="AY58" s="5" t="b">
        <f>AND(R58&gt;=zakresy_produkcyjne!L$2,R58&lt;=zakresy_produkcyjne!L$3)</f>
        <v>0</v>
      </c>
      <c r="AZ58" s="17" t="b">
        <f t="shared" si="9"/>
        <v>0</v>
      </c>
      <c r="BA58" s="17" t="b">
        <f t="shared" si="10"/>
        <v>0</v>
      </c>
      <c r="BB58" s="17" t="b">
        <f t="shared" si="11"/>
        <v>0</v>
      </c>
      <c r="BC58" s="5">
        <f>AO58*zakresy_produkcyjne!B$4+AP58*zakresy_produkcyjne!C$4+AQ58*zakresy_produkcyjne!D$4+AR58*zakresy_produkcyjne!E$4+AS58*zakresy_produkcyjne!F$4+AT58*zakresy_produkcyjne!G$4+AU58*zakresy_produkcyjne!H$4+AV58*zakresy_produkcyjne!I$4+AW58*zakresy_produkcyjne!J$4+AX58*zakresy_produkcyjne!K$4+AY58*zakresy_produkcyjne!L$4</f>
        <v>55</v>
      </c>
    </row>
    <row r="59" spans="1:55" ht="15" customHeight="1" x14ac:dyDescent="0.25">
      <c r="A59" s="26">
        <v>3.65</v>
      </c>
      <c r="B59" s="26">
        <v>2.59</v>
      </c>
      <c r="C59" s="26">
        <v>0.18</v>
      </c>
      <c r="D59" s="26">
        <v>0.06</v>
      </c>
      <c r="E59" s="26">
        <v>0</v>
      </c>
      <c r="F59" s="26">
        <v>0</v>
      </c>
      <c r="G59" s="26">
        <v>0</v>
      </c>
      <c r="H59" s="26">
        <v>1.4E-2</v>
      </c>
      <c r="I59" s="26">
        <v>5.1999999999999998E-2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910</v>
      </c>
      <c r="P59" s="26">
        <v>90</v>
      </c>
      <c r="Q59" s="26">
        <v>400</v>
      </c>
      <c r="R59" s="26">
        <v>16</v>
      </c>
      <c r="S59" s="26">
        <v>957</v>
      </c>
      <c r="T59" s="26">
        <v>748</v>
      </c>
      <c r="U59" s="26">
        <v>10</v>
      </c>
      <c r="V59" s="26">
        <v>251</v>
      </c>
      <c r="W59" s="27">
        <v>16.733333333333299</v>
      </c>
      <c r="X59" s="26">
        <f t="shared" si="6"/>
        <v>184.06666666666629</v>
      </c>
      <c r="Y59" s="283">
        <v>3</v>
      </c>
      <c r="Z59" s="29"/>
      <c r="AA59" s="29"/>
      <c r="AB59" s="29"/>
      <c r="AC59" s="29"/>
      <c r="AD59" s="29">
        <v>1</v>
      </c>
      <c r="AE59" s="29"/>
      <c r="AF59" s="29"/>
      <c r="AG59" s="29"/>
      <c r="AH59" s="29"/>
      <c r="AI59" s="29"/>
      <c r="AJ59" s="29"/>
      <c r="AK59" s="29"/>
      <c r="AL59" s="5" t="b">
        <f t="shared" si="7"/>
        <v>1</v>
      </c>
      <c r="AM59" s="5">
        <v>25</v>
      </c>
      <c r="AN59" s="5">
        <f t="shared" si="8"/>
        <v>1</v>
      </c>
      <c r="AO59" s="5" t="b">
        <f>AND(A59&gt;=zakresy_produkcyjne!B$2,A59&lt;=zakresy_produkcyjne!B$3)</f>
        <v>0</v>
      </c>
      <c r="AP59" s="5" t="b">
        <f>AND(B59&gt;=zakresy_produkcyjne!C$2,B59&lt;=zakresy_produkcyjne!C$3)</f>
        <v>1</v>
      </c>
      <c r="AQ59" s="5" t="b">
        <f>AND(C59&gt;=zakresy_produkcyjne!D$2,C59&lt;=zakresy_produkcyjne!D$3)</f>
        <v>1</v>
      </c>
      <c r="AR59" s="5" t="b">
        <f>AND(D59&gt;=zakresy_produkcyjne!E$2,D59&lt;=zakresy_produkcyjne!E$3)</f>
        <v>1</v>
      </c>
      <c r="AS59" s="5" t="b">
        <f>AND(E59&gt;=zakresy_produkcyjne!F$2,E59&lt;=zakresy_produkcyjne!F$3)</f>
        <v>1</v>
      </c>
      <c r="AT59" s="5" t="b">
        <f>AND(F59&gt;=zakresy_produkcyjne!G$2,F59&lt;=zakresy_produkcyjne!G$3)</f>
        <v>1</v>
      </c>
      <c r="AU59" s="5" t="b">
        <f>AND(G59&gt;=zakresy_produkcyjne!H$2,G59&lt;=zakresy_produkcyjne!H$3)</f>
        <v>1</v>
      </c>
      <c r="AV59" s="5" t="b">
        <f>AND(O59&gt;=zakresy_produkcyjne!I$2,O59&lt;=zakresy_produkcyjne!I$3)</f>
        <v>1</v>
      </c>
      <c r="AW59" s="5" t="b">
        <f>AND(P59&gt;=zakresy_produkcyjne!J$2,P59&lt;=zakresy_produkcyjne!J$3)</f>
        <v>1</v>
      </c>
      <c r="AX59" s="5" t="b">
        <f>AND(Q59&gt;=zakresy_produkcyjne!K$2,Q59&lt;=zakresy_produkcyjne!K$3)</f>
        <v>1</v>
      </c>
      <c r="AY59" s="5" t="b">
        <f>AND(R59&gt;=zakresy_produkcyjne!L$2,R59&lt;=zakresy_produkcyjne!L$3)</f>
        <v>0</v>
      </c>
      <c r="AZ59" s="17" t="b">
        <f t="shared" si="9"/>
        <v>0</v>
      </c>
      <c r="BA59" s="17" t="b">
        <f t="shared" si="10"/>
        <v>0</v>
      </c>
      <c r="BB59" s="17" t="b">
        <f t="shared" si="11"/>
        <v>0</v>
      </c>
      <c r="BC59" s="5">
        <f>AO59*zakresy_produkcyjne!B$4+AP59*zakresy_produkcyjne!C$4+AQ59*zakresy_produkcyjne!D$4+AR59*zakresy_produkcyjne!E$4+AS59*zakresy_produkcyjne!F$4+AT59*zakresy_produkcyjne!G$4+AU59*zakresy_produkcyjne!H$4+AV59*zakresy_produkcyjne!I$4+AW59*zakresy_produkcyjne!J$4+AX59*zakresy_produkcyjne!K$4+AY59*zakresy_produkcyjne!L$4</f>
        <v>55</v>
      </c>
    </row>
    <row r="60" spans="1:55" ht="15" customHeight="1" x14ac:dyDescent="0.25">
      <c r="A60" s="26">
        <v>3.65</v>
      </c>
      <c r="B60" s="26">
        <v>2.59</v>
      </c>
      <c r="C60" s="26">
        <v>0.18</v>
      </c>
      <c r="D60" s="26">
        <v>0.06</v>
      </c>
      <c r="E60" s="26">
        <v>0</v>
      </c>
      <c r="F60" s="26">
        <v>0</v>
      </c>
      <c r="G60" s="26">
        <v>0</v>
      </c>
      <c r="H60" s="26">
        <v>1.4E-2</v>
      </c>
      <c r="I60" s="26">
        <v>5.1999999999999998E-2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910</v>
      </c>
      <c r="P60" s="26">
        <v>90</v>
      </c>
      <c r="Q60" s="26">
        <v>400</v>
      </c>
      <c r="R60" s="26">
        <v>32</v>
      </c>
      <c r="S60" s="26">
        <v>974</v>
      </c>
      <c r="T60" s="26">
        <v>765</v>
      </c>
      <c r="U60" s="26">
        <v>10</v>
      </c>
      <c r="V60" s="26">
        <v>258</v>
      </c>
      <c r="W60" s="27">
        <v>15.5666666666667</v>
      </c>
      <c r="X60" s="26">
        <f t="shared" si="6"/>
        <v>171.23333333333369</v>
      </c>
      <c r="Y60" s="283">
        <v>3</v>
      </c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5" t="b">
        <f t="shared" si="7"/>
        <v>1</v>
      </c>
      <c r="AM60" s="5">
        <v>25</v>
      </c>
      <c r="AN60" s="5">
        <f t="shared" si="8"/>
        <v>1</v>
      </c>
      <c r="AO60" s="5" t="b">
        <f>AND(A60&gt;=zakresy_produkcyjne!B$2,A60&lt;=zakresy_produkcyjne!B$3)</f>
        <v>0</v>
      </c>
      <c r="AP60" s="5" t="b">
        <f>AND(B60&gt;=zakresy_produkcyjne!C$2,B60&lt;=zakresy_produkcyjne!C$3)</f>
        <v>1</v>
      </c>
      <c r="AQ60" s="5" t="b">
        <f>AND(C60&gt;=zakresy_produkcyjne!D$2,C60&lt;=zakresy_produkcyjne!D$3)</f>
        <v>1</v>
      </c>
      <c r="AR60" s="5" t="b">
        <f>AND(D60&gt;=zakresy_produkcyjne!E$2,D60&lt;=zakresy_produkcyjne!E$3)</f>
        <v>1</v>
      </c>
      <c r="AS60" s="5" t="b">
        <f>AND(E60&gt;=zakresy_produkcyjne!F$2,E60&lt;=zakresy_produkcyjne!F$3)</f>
        <v>1</v>
      </c>
      <c r="AT60" s="5" t="b">
        <f>AND(F60&gt;=zakresy_produkcyjne!G$2,F60&lt;=zakresy_produkcyjne!G$3)</f>
        <v>1</v>
      </c>
      <c r="AU60" s="5" t="b">
        <f>AND(G60&gt;=zakresy_produkcyjne!H$2,G60&lt;=zakresy_produkcyjne!H$3)</f>
        <v>1</v>
      </c>
      <c r="AV60" s="5" t="b">
        <f>AND(O60&gt;=zakresy_produkcyjne!I$2,O60&lt;=zakresy_produkcyjne!I$3)</f>
        <v>1</v>
      </c>
      <c r="AW60" s="5" t="b">
        <f>AND(P60&gt;=zakresy_produkcyjne!J$2,P60&lt;=zakresy_produkcyjne!J$3)</f>
        <v>1</v>
      </c>
      <c r="AX60" s="5" t="b">
        <f>AND(Q60&gt;=zakresy_produkcyjne!K$2,Q60&lt;=zakresy_produkcyjne!K$3)</f>
        <v>1</v>
      </c>
      <c r="AY60" s="5" t="b">
        <f>AND(R60&gt;=zakresy_produkcyjne!L$2,R60&lt;=zakresy_produkcyjne!L$3)</f>
        <v>1</v>
      </c>
      <c r="AZ60" s="17" t="b">
        <f t="shared" si="9"/>
        <v>0</v>
      </c>
      <c r="BA60" s="17" t="b">
        <f t="shared" si="10"/>
        <v>1</v>
      </c>
      <c r="BB60" s="17" t="b">
        <f t="shared" si="11"/>
        <v>0</v>
      </c>
      <c r="BC60" s="5">
        <f>AO60*zakresy_produkcyjne!B$4+AP60*zakresy_produkcyjne!C$4+AQ60*zakresy_produkcyjne!D$4+AR60*zakresy_produkcyjne!E$4+AS60*zakresy_produkcyjne!F$4+AT60*zakresy_produkcyjne!G$4+AU60*zakresy_produkcyjne!H$4+AV60*zakresy_produkcyjne!I$4+AW60*zakresy_produkcyjne!J$4+AX60*zakresy_produkcyjne!K$4+AY60*zakresy_produkcyjne!L$4</f>
        <v>65</v>
      </c>
    </row>
    <row r="61" spans="1:55" ht="15" customHeight="1" x14ac:dyDescent="0.25">
      <c r="A61" s="26">
        <v>3.65</v>
      </c>
      <c r="B61" s="26">
        <v>2.59</v>
      </c>
      <c r="C61" s="26">
        <v>0.18</v>
      </c>
      <c r="D61" s="26">
        <v>0.06</v>
      </c>
      <c r="E61" s="26">
        <v>0</v>
      </c>
      <c r="F61" s="26">
        <v>0</v>
      </c>
      <c r="G61" s="26">
        <v>0</v>
      </c>
      <c r="H61" s="26">
        <v>1.4E-2</v>
      </c>
      <c r="I61" s="26">
        <v>5.1999999999999998E-2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910</v>
      </c>
      <c r="P61" s="26">
        <v>90</v>
      </c>
      <c r="Q61" s="26">
        <v>400</v>
      </c>
      <c r="R61" s="26">
        <v>64</v>
      </c>
      <c r="S61" s="26">
        <v>976</v>
      </c>
      <c r="T61" s="26">
        <v>756</v>
      </c>
      <c r="U61" s="26">
        <v>9</v>
      </c>
      <c r="V61" s="26">
        <v>248</v>
      </c>
      <c r="W61" s="27">
        <v>13.033333333333299</v>
      </c>
      <c r="X61" s="26">
        <f t="shared" si="6"/>
        <v>143.3666666666663</v>
      </c>
      <c r="Y61" s="283">
        <v>3</v>
      </c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5" t="b">
        <f t="shared" si="7"/>
        <v>1</v>
      </c>
      <c r="AM61" s="5">
        <v>25</v>
      </c>
      <c r="AN61" s="5">
        <f t="shared" si="8"/>
        <v>1</v>
      </c>
      <c r="AO61" s="5" t="b">
        <f>AND(A61&gt;=zakresy_produkcyjne!B$2,A61&lt;=zakresy_produkcyjne!B$3)</f>
        <v>0</v>
      </c>
      <c r="AP61" s="5" t="b">
        <f>AND(B61&gt;=zakresy_produkcyjne!C$2,B61&lt;=zakresy_produkcyjne!C$3)</f>
        <v>1</v>
      </c>
      <c r="AQ61" s="5" t="b">
        <f>AND(C61&gt;=zakresy_produkcyjne!D$2,C61&lt;=zakresy_produkcyjne!D$3)</f>
        <v>1</v>
      </c>
      <c r="AR61" s="5" t="b">
        <f>AND(D61&gt;=zakresy_produkcyjne!E$2,D61&lt;=zakresy_produkcyjne!E$3)</f>
        <v>1</v>
      </c>
      <c r="AS61" s="5" t="b">
        <f>AND(E61&gt;=zakresy_produkcyjne!F$2,E61&lt;=zakresy_produkcyjne!F$3)</f>
        <v>1</v>
      </c>
      <c r="AT61" s="5" t="b">
        <f>AND(F61&gt;=zakresy_produkcyjne!G$2,F61&lt;=zakresy_produkcyjne!G$3)</f>
        <v>1</v>
      </c>
      <c r="AU61" s="5" t="b">
        <f>AND(G61&gt;=zakresy_produkcyjne!H$2,G61&lt;=zakresy_produkcyjne!H$3)</f>
        <v>1</v>
      </c>
      <c r="AV61" s="5" t="b">
        <f>AND(O61&gt;=zakresy_produkcyjne!I$2,O61&lt;=zakresy_produkcyjne!I$3)</f>
        <v>1</v>
      </c>
      <c r="AW61" s="5" t="b">
        <f>AND(P61&gt;=zakresy_produkcyjne!J$2,P61&lt;=zakresy_produkcyjne!J$3)</f>
        <v>1</v>
      </c>
      <c r="AX61" s="5" t="b">
        <f>AND(Q61&gt;=zakresy_produkcyjne!K$2,Q61&lt;=zakresy_produkcyjne!K$3)</f>
        <v>1</v>
      </c>
      <c r="AY61" s="5" t="b">
        <f>AND(R61&gt;=zakresy_produkcyjne!L$2,R61&lt;=zakresy_produkcyjne!L$3)</f>
        <v>1</v>
      </c>
      <c r="AZ61" s="17" t="b">
        <f t="shared" si="9"/>
        <v>0</v>
      </c>
      <c r="BA61" s="17" t="b">
        <f t="shared" si="10"/>
        <v>1</v>
      </c>
      <c r="BB61" s="17" t="b">
        <f t="shared" si="11"/>
        <v>0</v>
      </c>
      <c r="BC61" s="5">
        <f>AO61*zakresy_produkcyjne!B$4+AP61*zakresy_produkcyjne!C$4+AQ61*zakresy_produkcyjne!D$4+AR61*zakresy_produkcyjne!E$4+AS61*zakresy_produkcyjne!F$4+AT61*zakresy_produkcyjne!G$4+AU61*zakresy_produkcyjne!H$4+AV61*zakresy_produkcyjne!I$4+AW61*zakresy_produkcyjne!J$4+AX61*zakresy_produkcyjne!K$4+AY61*zakresy_produkcyjne!L$4</f>
        <v>65</v>
      </c>
    </row>
    <row r="62" spans="1:55" ht="15" customHeight="1" x14ac:dyDescent="0.25">
      <c r="A62" s="26">
        <v>3.65</v>
      </c>
      <c r="B62" s="26">
        <v>2.59</v>
      </c>
      <c r="C62" s="26">
        <v>0.18</v>
      </c>
      <c r="D62" s="26">
        <v>0.06</v>
      </c>
      <c r="E62" s="26">
        <v>0</v>
      </c>
      <c r="F62" s="26">
        <v>0</v>
      </c>
      <c r="G62" s="26">
        <v>0</v>
      </c>
      <c r="H62" s="26">
        <v>1.4E-2</v>
      </c>
      <c r="I62" s="26">
        <v>5.1999999999999998E-2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920</v>
      </c>
      <c r="P62" s="26">
        <v>90</v>
      </c>
      <c r="Q62" s="26">
        <v>300</v>
      </c>
      <c r="R62" s="26">
        <v>8</v>
      </c>
      <c r="S62" s="26">
        <v>1416</v>
      </c>
      <c r="T62" s="26">
        <v>883</v>
      </c>
      <c r="U62" s="26">
        <v>4</v>
      </c>
      <c r="V62" s="26">
        <v>385</v>
      </c>
      <c r="W62" s="27">
        <v>7.0333333333333297</v>
      </c>
      <c r="X62" s="26">
        <f t="shared" si="6"/>
        <v>77.366666666666632</v>
      </c>
      <c r="Y62" s="283">
        <v>3</v>
      </c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5" t="b">
        <f t="shared" si="7"/>
        <v>1</v>
      </c>
      <c r="AM62" s="5">
        <v>25</v>
      </c>
      <c r="AN62" s="5">
        <f t="shared" si="8"/>
        <v>1</v>
      </c>
      <c r="AO62" s="5" t="b">
        <f>AND(A62&gt;=zakresy_produkcyjne!B$2,A62&lt;=zakresy_produkcyjne!B$3)</f>
        <v>0</v>
      </c>
      <c r="AP62" s="5" t="b">
        <f>AND(B62&gt;=zakresy_produkcyjne!C$2,B62&lt;=zakresy_produkcyjne!C$3)</f>
        <v>1</v>
      </c>
      <c r="AQ62" s="5" t="b">
        <f>AND(C62&gt;=zakresy_produkcyjne!D$2,C62&lt;=zakresy_produkcyjne!D$3)</f>
        <v>1</v>
      </c>
      <c r="AR62" s="5" t="b">
        <f>AND(D62&gt;=zakresy_produkcyjne!E$2,D62&lt;=zakresy_produkcyjne!E$3)</f>
        <v>1</v>
      </c>
      <c r="AS62" s="5" t="b">
        <f>AND(E62&gt;=zakresy_produkcyjne!F$2,E62&lt;=zakresy_produkcyjne!F$3)</f>
        <v>1</v>
      </c>
      <c r="AT62" s="5" t="b">
        <f>AND(F62&gt;=zakresy_produkcyjne!G$2,F62&lt;=zakresy_produkcyjne!G$3)</f>
        <v>1</v>
      </c>
      <c r="AU62" s="5" t="b">
        <f>AND(G62&gt;=zakresy_produkcyjne!H$2,G62&lt;=zakresy_produkcyjne!H$3)</f>
        <v>1</v>
      </c>
      <c r="AV62" s="5" t="b">
        <f>AND(O62&gt;=zakresy_produkcyjne!I$2,O62&lt;=zakresy_produkcyjne!I$3)</f>
        <v>1</v>
      </c>
      <c r="AW62" s="5" t="b">
        <f>AND(P62&gt;=zakresy_produkcyjne!J$2,P62&lt;=zakresy_produkcyjne!J$3)</f>
        <v>1</v>
      </c>
      <c r="AX62" s="5" t="b">
        <f>AND(Q62&gt;=zakresy_produkcyjne!K$2,Q62&lt;=zakresy_produkcyjne!K$3)</f>
        <v>1</v>
      </c>
      <c r="AY62" s="5" t="b">
        <f>AND(R62&gt;=zakresy_produkcyjne!L$2,R62&lt;=zakresy_produkcyjne!L$3)</f>
        <v>0</v>
      </c>
      <c r="AZ62" s="17" t="b">
        <f t="shared" si="9"/>
        <v>0</v>
      </c>
      <c r="BA62" s="17" t="b">
        <f t="shared" si="10"/>
        <v>0</v>
      </c>
      <c r="BB62" s="17" t="b">
        <f t="shared" si="11"/>
        <v>0</v>
      </c>
      <c r="BC62" s="5">
        <f>AO62*zakresy_produkcyjne!B$4+AP62*zakresy_produkcyjne!C$4+AQ62*zakresy_produkcyjne!D$4+AR62*zakresy_produkcyjne!E$4+AS62*zakresy_produkcyjne!F$4+AT62*zakresy_produkcyjne!G$4+AU62*zakresy_produkcyjne!H$4+AV62*zakresy_produkcyjne!I$4+AW62*zakresy_produkcyjne!J$4+AX62*zakresy_produkcyjne!K$4+AY62*zakresy_produkcyjne!L$4</f>
        <v>55</v>
      </c>
    </row>
    <row r="63" spans="1:55" ht="15" customHeight="1" x14ac:dyDescent="0.25">
      <c r="A63" s="26">
        <v>3.65</v>
      </c>
      <c r="B63" s="26">
        <v>2.59</v>
      </c>
      <c r="C63" s="26">
        <v>0.18</v>
      </c>
      <c r="D63" s="26">
        <v>0.06</v>
      </c>
      <c r="E63" s="26">
        <v>0</v>
      </c>
      <c r="F63" s="26">
        <v>0</v>
      </c>
      <c r="G63" s="26">
        <v>0</v>
      </c>
      <c r="H63" s="26">
        <v>1.4E-2</v>
      </c>
      <c r="I63" s="26">
        <v>5.1999999999999998E-2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920</v>
      </c>
      <c r="P63" s="26">
        <v>90</v>
      </c>
      <c r="Q63" s="26">
        <v>300</v>
      </c>
      <c r="R63" s="26">
        <v>16</v>
      </c>
      <c r="S63" s="26">
        <v>1437</v>
      </c>
      <c r="T63" s="26">
        <v>1047</v>
      </c>
      <c r="U63" s="26">
        <v>5</v>
      </c>
      <c r="V63" s="26">
        <v>381</v>
      </c>
      <c r="W63" s="27">
        <v>7.2</v>
      </c>
      <c r="X63" s="26">
        <f t="shared" si="6"/>
        <v>79.2</v>
      </c>
      <c r="Y63" s="283">
        <v>3</v>
      </c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5" t="b">
        <f t="shared" si="7"/>
        <v>1</v>
      </c>
      <c r="AM63" s="5">
        <v>25</v>
      </c>
      <c r="AN63" s="5">
        <f t="shared" si="8"/>
        <v>1</v>
      </c>
      <c r="AO63" s="5" t="b">
        <f>AND(A63&gt;=zakresy_produkcyjne!B$2,A63&lt;=zakresy_produkcyjne!B$3)</f>
        <v>0</v>
      </c>
      <c r="AP63" s="5" t="b">
        <f>AND(B63&gt;=zakresy_produkcyjne!C$2,B63&lt;=zakresy_produkcyjne!C$3)</f>
        <v>1</v>
      </c>
      <c r="AQ63" s="5" t="b">
        <f>AND(C63&gt;=zakresy_produkcyjne!D$2,C63&lt;=zakresy_produkcyjne!D$3)</f>
        <v>1</v>
      </c>
      <c r="AR63" s="5" t="b">
        <f>AND(D63&gt;=zakresy_produkcyjne!E$2,D63&lt;=zakresy_produkcyjne!E$3)</f>
        <v>1</v>
      </c>
      <c r="AS63" s="5" t="b">
        <f>AND(E63&gt;=zakresy_produkcyjne!F$2,E63&lt;=zakresy_produkcyjne!F$3)</f>
        <v>1</v>
      </c>
      <c r="AT63" s="5" t="b">
        <f>AND(F63&gt;=zakresy_produkcyjne!G$2,F63&lt;=zakresy_produkcyjne!G$3)</f>
        <v>1</v>
      </c>
      <c r="AU63" s="5" t="b">
        <f>AND(G63&gt;=zakresy_produkcyjne!H$2,G63&lt;=zakresy_produkcyjne!H$3)</f>
        <v>1</v>
      </c>
      <c r="AV63" s="5" t="b">
        <f>AND(O63&gt;=zakresy_produkcyjne!I$2,O63&lt;=zakresy_produkcyjne!I$3)</f>
        <v>1</v>
      </c>
      <c r="AW63" s="5" t="b">
        <f>AND(P63&gt;=zakresy_produkcyjne!J$2,P63&lt;=zakresy_produkcyjne!J$3)</f>
        <v>1</v>
      </c>
      <c r="AX63" s="5" t="b">
        <f>AND(Q63&gt;=zakresy_produkcyjne!K$2,Q63&lt;=zakresy_produkcyjne!K$3)</f>
        <v>1</v>
      </c>
      <c r="AY63" s="5" t="b">
        <f>AND(R63&gt;=zakresy_produkcyjne!L$2,R63&lt;=zakresy_produkcyjne!L$3)</f>
        <v>0</v>
      </c>
      <c r="AZ63" s="17" t="b">
        <f t="shared" si="9"/>
        <v>0</v>
      </c>
      <c r="BA63" s="17" t="b">
        <f t="shared" si="10"/>
        <v>0</v>
      </c>
      <c r="BB63" s="17" t="b">
        <f t="shared" si="11"/>
        <v>0</v>
      </c>
      <c r="BC63" s="5">
        <f>AO63*zakresy_produkcyjne!B$4+AP63*zakresy_produkcyjne!C$4+AQ63*zakresy_produkcyjne!D$4+AR63*zakresy_produkcyjne!E$4+AS63*zakresy_produkcyjne!F$4+AT63*zakresy_produkcyjne!G$4+AU63*zakresy_produkcyjne!H$4+AV63*zakresy_produkcyjne!I$4+AW63*zakresy_produkcyjne!J$4+AX63*zakresy_produkcyjne!K$4+AY63*zakresy_produkcyjne!L$4</f>
        <v>55</v>
      </c>
    </row>
    <row r="64" spans="1:55" ht="15" customHeight="1" x14ac:dyDescent="0.25">
      <c r="A64" s="26">
        <v>3.65</v>
      </c>
      <c r="B64" s="26">
        <v>2.59</v>
      </c>
      <c r="C64" s="26">
        <v>0.18</v>
      </c>
      <c r="D64" s="26">
        <v>0.06</v>
      </c>
      <c r="E64" s="26">
        <v>0</v>
      </c>
      <c r="F64" s="26">
        <v>0</v>
      </c>
      <c r="G64" s="26">
        <v>0</v>
      </c>
      <c r="H64" s="26">
        <v>1.4E-2</v>
      </c>
      <c r="I64" s="26">
        <v>5.1999999999999998E-2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920</v>
      </c>
      <c r="P64" s="26">
        <v>90</v>
      </c>
      <c r="Q64" s="26">
        <v>300</v>
      </c>
      <c r="R64" s="26">
        <v>32</v>
      </c>
      <c r="S64" s="26">
        <v>1411</v>
      </c>
      <c r="T64" s="26">
        <v>1133</v>
      </c>
      <c r="U64" s="26">
        <v>4</v>
      </c>
      <c r="V64" s="26">
        <v>372</v>
      </c>
      <c r="W64" s="27">
        <v>7.1666666666666696</v>
      </c>
      <c r="X64" s="26">
        <f t="shared" si="6"/>
        <v>78.833333333333371</v>
      </c>
      <c r="Y64" s="283">
        <v>3</v>
      </c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5" t="b">
        <f t="shared" si="7"/>
        <v>1</v>
      </c>
      <c r="AM64" s="5">
        <v>25</v>
      </c>
      <c r="AN64" s="5">
        <f t="shared" si="8"/>
        <v>1</v>
      </c>
      <c r="AO64" s="5" t="b">
        <f>AND(A64&gt;=zakresy_produkcyjne!B$2,A64&lt;=zakresy_produkcyjne!B$3)</f>
        <v>0</v>
      </c>
      <c r="AP64" s="5" t="b">
        <f>AND(B64&gt;=zakresy_produkcyjne!C$2,B64&lt;=zakresy_produkcyjne!C$3)</f>
        <v>1</v>
      </c>
      <c r="AQ64" s="5" t="b">
        <f>AND(C64&gt;=zakresy_produkcyjne!D$2,C64&lt;=zakresy_produkcyjne!D$3)</f>
        <v>1</v>
      </c>
      <c r="AR64" s="5" t="b">
        <f>AND(D64&gt;=zakresy_produkcyjne!E$2,D64&lt;=zakresy_produkcyjne!E$3)</f>
        <v>1</v>
      </c>
      <c r="AS64" s="5" t="b">
        <f>AND(E64&gt;=zakresy_produkcyjne!F$2,E64&lt;=zakresy_produkcyjne!F$3)</f>
        <v>1</v>
      </c>
      <c r="AT64" s="5" t="b">
        <f>AND(F64&gt;=zakresy_produkcyjne!G$2,F64&lt;=zakresy_produkcyjne!G$3)</f>
        <v>1</v>
      </c>
      <c r="AU64" s="5" t="b">
        <f>AND(G64&gt;=zakresy_produkcyjne!H$2,G64&lt;=zakresy_produkcyjne!H$3)</f>
        <v>1</v>
      </c>
      <c r="AV64" s="5" t="b">
        <f>AND(O64&gt;=zakresy_produkcyjne!I$2,O64&lt;=zakresy_produkcyjne!I$3)</f>
        <v>1</v>
      </c>
      <c r="AW64" s="5" t="b">
        <f>AND(P64&gt;=zakresy_produkcyjne!J$2,P64&lt;=zakresy_produkcyjne!J$3)</f>
        <v>1</v>
      </c>
      <c r="AX64" s="5" t="b">
        <f>AND(Q64&gt;=zakresy_produkcyjne!K$2,Q64&lt;=zakresy_produkcyjne!K$3)</f>
        <v>1</v>
      </c>
      <c r="AY64" s="5" t="b">
        <f>AND(R64&gt;=zakresy_produkcyjne!L$2,R64&lt;=zakresy_produkcyjne!L$3)</f>
        <v>1</v>
      </c>
      <c r="AZ64" s="17" t="b">
        <f t="shared" si="9"/>
        <v>0</v>
      </c>
      <c r="BA64" s="17" t="b">
        <f t="shared" si="10"/>
        <v>1</v>
      </c>
      <c r="BB64" s="17" t="b">
        <f t="shared" si="11"/>
        <v>0</v>
      </c>
      <c r="BC64" s="5">
        <f>AO64*zakresy_produkcyjne!B$4+AP64*zakresy_produkcyjne!C$4+AQ64*zakresy_produkcyjne!D$4+AR64*zakresy_produkcyjne!E$4+AS64*zakresy_produkcyjne!F$4+AT64*zakresy_produkcyjne!G$4+AU64*zakresy_produkcyjne!H$4+AV64*zakresy_produkcyjne!I$4+AW64*zakresy_produkcyjne!J$4+AX64*zakresy_produkcyjne!K$4+AY64*zakresy_produkcyjne!L$4</f>
        <v>65</v>
      </c>
    </row>
    <row r="65" spans="1:55" ht="15" customHeight="1" x14ac:dyDescent="0.25">
      <c r="A65" s="26">
        <v>3.65</v>
      </c>
      <c r="B65" s="26">
        <v>2.59</v>
      </c>
      <c r="C65" s="26">
        <v>0.18</v>
      </c>
      <c r="D65" s="26">
        <v>0.06</v>
      </c>
      <c r="E65" s="26">
        <v>0</v>
      </c>
      <c r="F65" s="26">
        <v>0</v>
      </c>
      <c r="G65" s="26">
        <v>0</v>
      </c>
      <c r="H65" s="26">
        <v>1.4E-2</v>
      </c>
      <c r="I65" s="26">
        <v>5.1999999999999998E-2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920</v>
      </c>
      <c r="P65" s="26">
        <v>90</v>
      </c>
      <c r="Q65" s="26">
        <v>300</v>
      </c>
      <c r="R65" s="26">
        <v>64</v>
      </c>
      <c r="S65" s="26">
        <v>1419</v>
      </c>
      <c r="T65" s="26">
        <v>1134</v>
      </c>
      <c r="U65" s="26">
        <v>4</v>
      </c>
      <c r="V65" s="26">
        <v>388</v>
      </c>
      <c r="W65" s="27">
        <v>8.1666666666666696</v>
      </c>
      <c r="X65" s="26">
        <f t="shared" si="6"/>
        <v>89.833333333333371</v>
      </c>
      <c r="Y65" s="283">
        <v>3</v>
      </c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5" t="b">
        <f t="shared" si="7"/>
        <v>1</v>
      </c>
      <c r="AM65" s="5">
        <v>25</v>
      </c>
      <c r="AN65" s="5">
        <f t="shared" si="8"/>
        <v>1</v>
      </c>
      <c r="AO65" s="5" t="b">
        <f>AND(A65&gt;=zakresy_produkcyjne!B$2,A65&lt;=zakresy_produkcyjne!B$3)</f>
        <v>0</v>
      </c>
      <c r="AP65" s="5" t="b">
        <f>AND(B65&gt;=zakresy_produkcyjne!C$2,B65&lt;=zakresy_produkcyjne!C$3)</f>
        <v>1</v>
      </c>
      <c r="AQ65" s="5" t="b">
        <f>AND(C65&gt;=zakresy_produkcyjne!D$2,C65&lt;=zakresy_produkcyjne!D$3)</f>
        <v>1</v>
      </c>
      <c r="AR65" s="5" t="b">
        <f>AND(D65&gt;=zakresy_produkcyjne!E$2,D65&lt;=zakresy_produkcyjne!E$3)</f>
        <v>1</v>
      </c>
      <c r="AS65" s="5" t="b">
        <f>AND(E65&gt;=zakresy_produkcyjne!F$2,E65&lt;=zakresy_produkcyjne!F$3)</f>
        <v>1</v>
      </c>
      <c r="AT65" s="5" t="b">
        <f>AND(F65&gt;=zakresy_produkcyjne!G$2,F65&lt;=zakresy_produkcyjne!G$3)</f>
        <v>1</v>
      </c>
      <c r="AU65" s="5" t="b">
        <f>AND(G65&gt;=zakresy_produkcyjne!H$2,G65&lt;=zakresy_produkcyjne!H$3)</f>
        <v>1</v>
      </c>
      <c r="AV65" s="5" t="b">
        <f>AND(O65&gt;=zakresy_produkcyjne!I$2,O65&lt;=zakresy_produkcyjne!I$3)</f>
        <v>1</v>
      </c>
      <c r="AW65" s="5" t="b">
        <f>AND(P65&gt;=zakresy_produkcyjne!J$2,P65&lt;=zakresy_produkcyjne!J$3)</f>
        <v>1</v>
      </c>
      <c r="AX65" s="5" t="b">
        <f>AND(Q65&gt;=zakresy_produkcyjne!K$2,Q65&lt;=zakresy_produkcyjne!K$3)</f>
        <v>1</v>
      </c>
      <c r="AY65" s="5" t="b">
        <f>AND(R65&gt;=zakresy_produkcyjne!L$2,R65&lt;=zakresy_produkcyjne!L$3)</f>
        <v>1</v>
      </c>
      <c r="AZ65" s="17" t="b">
        <f t="shared" si="9"/>
        <v>0</v>
      </c>
      <c r="BA65" s="17" t="b">
        <f t="shared" si="10"/>
        <v>1</v>
      </c>
      <c r="BB65" s="17" t="b">
        <f t="shared" si="11"/>
        <v>0</v>
      </c>
      <c r="BC65" s="5">
        <f>AO65*zakresy_produkcyjne!B$4+AP65*zakresy_produkcyjne!C$4+AQ65*zakresy_produkcyjne!D$4+AR65*zakresy_produkcyjne!E$4+AS65*zakresy_produkcyjne!F$4+AT65*zakresy_produkcyjne!G$4+AU65*zakresy_produkcyjne!H$4+AV65*zakresy_produkcyjne!I$4+AW65*zakresy_produkcyjne!J$4+AX65*zakresy_produkcyjne!K$4+AY65*zakresy_produkcyjne!L$4</f>
        <v>65</v>
      </c>
    </row>
    <row r="66" spans="1:55" ht="15" customHeight="1" x14ac:dyDescent="0.25">
      <c r="A66" s="26">
        <v>3.65</v>
      </c>
      <c r="B66" s="26">
        <v>2.59</v>
      </c>
      <c r="C66" s="26">
        <v>0.18</v>
      </c>
      <c r="D66" s="26">
        <v>0.06</v>
      </c>
      <c r="E66" s="26">
        <v>0</v>
      </c>
      <c r="F66" s="26">
        <v>0</v>
      </c>
      <c r="G66" s="26">
        <v>0</v>
      </c>
      <c r="H66" s="26">
        <v>1.4E-2</v>
      </c>
      <c r="I66" s="26">
        <v>5.1999999999999998E-2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920</v>
      </c>
      <c r="P66" s="26">
        <v>90</v>
      </c>
      <c r="Q66" s="26">
        <v>400</v>
      </c>
      <c r="R66" s="26">
        <v>8</v>
      </c>
      <c r="S66" s="26">
        <v>953</v>
      </c>
      <c r="T66" s="26">
        <v>703</v>
      </c>
      <c r="U66" s="26">
        <v>10</v>
      </c>
      <c r="V66" s="26">
        <v>251</v>
      </c>
      <c r="W66" s="27">
        <v>16.2</v>
      </c>
      <c r="X66" s="26">
        <f t="shared" si="6"/>
        <v>178.2</v>
      </c>
      <c r="Y66" s="283">
        <v>3</v>
      </c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5" t="b">
        <f t="shared" si="7"/>
        <v>1</v>
      </c>
      <c r="AM66" s="5">
        <v>25</v>
      </c>
      <c r="AN66" s="5">
        <f t="shared" si="8"/>
        <v>1</v>
      </c>
      <c r="AO66" s="5" t="b">
        <f>AND(A66&gt;=zakresy_produkcyjne!B$2,A66&lt;=zakresy_produkcyjne!B$3)</f>
        <v>0</v>
      </c>
      <c r="AP66" s="5" t="b">
        <f>AND(B66&gt;=zakresy_produkcyjne!C$2,B66&lt;=zakresy_produkcyjne!C$3)</f>
        <v>1</v>
      </c>
      <c r="AQ66" s="5" t="b">
        <f>AND(C66&gt;=zakresy_produkcyjne!D$2,C66&lt;=zakresy_produkcyjne!D$3)</f>
        <v>1</v>
      </c>
      <c r="AR66" s="5" t="b">
        <f>AND(D66&gt;=zakresy_produkcyjne!E$2,D66&lt;=zakresy_produkcyjne!E$3)</f>
        <v>1</v>
      </c>
      <c r="AS66" s="5" t="b">
        <f>AND(E66&gt;=zakresy_produkcyjne!F$2,E66&lt;=zakresy_produkcyjne!F$3)</f>
        <v>1</v>
      </c>
      <c r="AT66" s="5" t="b">
        <f>AND(F66&gt;=zakresy_produkcyjne!G$2,F66&lt;=zakresy_produkcyjne!G$3)</f>
        <v>1</v>
      </c>
      <c r="AU66" s="5" t="b">
        <f>AND(G66&gt;=zakresy_produkcyjne!H$2,G66&lt;=zakresy_produkcyjne!H$3)</f>
        <v>1</v>
      </c>
      <c r="AV66" s="5" t="b">
        <f>AND(O66&gt;=zakresy_produkcyjne!I$2,O66&lt;=zakresy_produkcyjne!I$3)</f>
        <v>1</v>
      </c>
      <c r="AW66" s="5" t="b">
        <f>AND(P66&gt;=zakresy_produkcyjne!J$2,P66&lt;=zakresy_produkcyjne!J$3)</f>
        <v>1</v>
      </c>
      <c r="AX66" s="5" t="b">
        <f>AND(Q66&gt;=zakresy_produkcyjne!K$2,Q66&lt;=zakresy_produkcyjne!K$3)</f>
        <v>1</v>
      </c>
      <c r="AY66" s="5" t="b">
        <f>AND(R66&gt;=zakresy_produkcyjne!L$2,R66&lt;=zakresy_produkcyjne!L$3)</f>
        <v>0</v>
      </c>
      <c r="AZ66" s="17" t="b">
        <f t="shared" si="9"/>
        <v>0</v>
      </c>
      <c r="BA66" s="17" t="b">
        <f t="shared" si="10"/>
        <v>0</v>
      </c>
      <c r="BB66" s="17" t="b">
        <f t="shared" si="11"/>
        <v>0</v>
      </c>
      <c r="BC66" s="5">
        <f>AO66*zakresy_produkcyjne!B$4+AP66*zakresy_produkcyjne!C$4+AQ66*zakresy_produkcyjne!D$4+AR66*zakresy_produkcyjne!E$4+AS66*zakresy_produkcyjne!F$4+AT66*zakresy_produkcyjne!G$4+AU66*zakresy_produkcyjne!H$4+AV66*zakresy_produkcyjne!I$4+AW66*zakresy_produkcyjne!J$4+AX66*zakresy_produkcyjne!K$4+AY66*zakresy_produkcyjne!L$4</f>
        <v>55</v>
      </c>
    </row>
    <row r="67" spans="1:55" ht="15" customHeight="1" x14ac:dyDescent="0.25">
      <c r="A67" s="26">
        <v>3.65</v>
      </c>
      <c r="B67" s="26">
        <v>2.59</v>
      </c>
      <c r="C67" s="26">
        <v>0.18</v>
      </c>
      <c r="D67" s="26">
        <v>0.06</v>
      </c>
      <c r="E67" s="26">
        <v>0</v>
      </c>
      <c r="F67" s="26">
        <v>0</v>
      </c>
      <c r="G67" s="26">
        <v>0</v>
      </c>
      <c r="H67" s="26">
        <v>1.4E-2</v>
      </c>
      <c r="I67" s="26">
        <v>5.1999999999999998E-2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920</v>
      </c>
      <c r="P67" s="26">
        <v>90</v>
      </c>
      <c r="Q67" s="26">
        <v>400</v>
      </c>
      <c r="R67" s="26">
        <v>16</v>
      </c>
      <c r="S67" s="26">
        <v>955</v>
      </c>
      <c r="T67" s="26">
        <v>729</v>
      </c>
      <c r="U67" s="26">
        <v>12</v>
      </c>
      <c r="V67" s="26">
        <v>254</v>
      </c>
      <c r="W67" s="27">
        <v>16.600000000000001</v>
      </c>
      <c r="X67" s="26">
        <f t="shared" si="6"/>
        <v>182.60000000000002</v>
      </c>
      <c r="Y67" s="283">
        <v>3</v>
      </c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5" t="b">
        <f t="shared" si="7"/>
        <v>1</v>
      </c>
      <c r="AM67" s="5">
        <v>25</v>
      </c>
      <c r="AN67" s="5">
        <f t="shared" si="8"/>
        <v>1</v>
      </c>
      <c r="AO67" s="5" t="b">
        <f>AND(A67&gt;=zakresy_produkcyjne!B$2,A67&lt;=zakresy_produkcyjne!B$3)</f>
        <v>0</v>
      </c>
      <c r="AP67" s="5" t="b">
        <f>AND(B67&gt;=zakresy_produkcyjne!C$2,B67&lt;=zakresy_produkcyjne!C$3)</f>
        <v>1</v>
      </c>
      <c r="AQ67" s="5" t="b">
        <f>AND(C67&gt;=zakresy_produkcyjne!D$2,C67&lt;=zakresy_produkcyjne!D$3)</f>
        <v>1</v>
      </c>
      <c r="AR67" s="5" t="b">
        <f>AND(D67&gt;=zakresy_produkcyjne!E$2,D67&lt;=zakresy_produkcyjne!E$3)</f>
        <v>1</v>
      </c>
      <c r="AS67" s="5" t="b">
        <f>AND(E67&gt;=zakresy_produkcyjne!F$2,E67&lt;=zakresy_produkcyjne!F$3)</f>
        <v>1</v>
      </c>
      <c r="AT67" s="5" t="b">
        <f>AND(F67&gt;=zakresy_produkcyjne!G$2,F67&lt;=zakresy_produkcyjne!G$3)</f>
        <v>1</v>
      </c>
      <c r="AU67" s="5" t="b">
        <f>AND(G67&gt;=zakresy_produkcyjne!H$2,G67&lt;=zakresy_produkcyjne!H$3)</f>
        <v>1</v>
      </c>
      <c r="AV67" s="5" t="b">
        <f>AND(O67&gt;=zakresy_produkcyjne!I$2,O67&lt;=zakresy_produkcyjne!I$3)</f>
        <v>1</v>
      </c>
      <c r="AW67" s="5" t="b">
        <f>AND(P67&gt;=zakresy_produkcyjne!J$2,P67&lt;=zakresy_produkcyjne!J$3)</f>
        <v>1</v>
      </c>
      <c r="AX67" s="5" t="b">
        <f>AND(Q67&gt;=zakresy_produkcyjne!K$2,Q67&lt;=zakresy_produkcyjne!K$3)</f>
        <v>1</v>
      </c>
      <c r="AY67" s="5" t="b">
        <f>AND(R67&gt;=zakresy_produkcyjne!L$2,R67&lt;=zakresy_produkcyjne!L$3)</f>
        <v>0</v>
      </c>
      <c r="AZ67" s="17" t="b">
        <f t="shared" si="9"/>
        <v>0</v>
      </c>
      <c r="BA67" s="17" t="b">
        <f t="shared" si="10"/>
        <v>0</v>
      </c>
      <c r="BB67" s="17" t="b">
        <f t="shared" si="11"/>
        <v>0</v>
      </c>
      <c r="BC67" s="5">
        <f>AO67*zakresy_produkcyjne!B$4+AP67*zakresy_produkcyjne!C$4+AQ67*zakresy_produkcyjne!D$4+AR67*zakresy_produkcyjne!E$4+AS67*zakresy_produkcyjne!F$4+AT67*zakresy_produkcyjne!G$4+AU67*zakresy_produkcyjne!H$4+AV67*zakresy_produkcyjne!I$4+AW67*zakresy_produkcyjne!J$4+AX67*zakresy_produkcyjne!K$4+AY67*zakresy_produkcyjne!L$4</f>
        <v>55</v>
      </c>
    </row>
    <row r="68" spans="1:55" ht="15" customHeight="1" x14ac:dyDescent="0.25">
      <c r="A68" s="26">
        <v>3.65</v>
      </c>
      <c r="B68" s="26">
        <v>2.59</v>
      </c>
      <c r="C68" s="26">
        <v>0.18</v>
      </c>
      <c r="D68" s="26">
        <v>0.06</v>
      </c>
      <c r="E68" s="26">
        <v>0</v>
      </c>
      <c r="F68" s="26">
        <v>0</v>
      </c>
      <c r="G68" s="26">
        <v>0</v>
      </c>
      <c r="H68" s="26">
        <v>1.4E-2</v>
      </c>
      <c r="I68" s="26">
        <v>5.1999999999999998E-2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920</v>
      </c>
      <c r="P68" s="26">
        <v>90</v>
      </c>
      <c r="Q68" s="26">
        <v>400</v>
      </c>
      <c r="R68" s="26">
        <v>32</v>
      </c>
      <c r="S68" s="26">
        <v>956</v>
      </c>
      <c r="T68" s="26">
        <v>730</v>
      </c>
      <c r="U68" s="26">
        <v>11</v>
      </c>
      <c r="V68" s="26">
        <v>253</v>
      </c>
      <c r="W68" s="27">
        <v>15.466666666666701</v>
      </c>
      <c r="X68" s="26">
        <f t="shared" si="6"/>
        <v>170.1333333333337</v>
      </c>
      <c r="Y68" s="283">
        <v>3</v>
      </c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5" t="b">
        <f t="shared" si="7"/>
        <v>1</v>
      </c>
      <c r="AM68" s="5">
        <v>25</v>
      </c>
      <c r="AN68" s="5">
        <f t="shared" si="8"/>
        <v>1</v>
      </c>
      <c r="AO68" s="5" t="b">
        <f>AND(A68&gt;=zakresy_produkcyjne!B$2,A68&lt;=zakresy_produkcyjne!B$3)</f>
        <v>0</v>
      </c>
      <c r="AP68" s="5" t="b">
        <f>AND(B68&gt;=zakresy_produkcyjne!C$2,B68&lt;=zakresy_produkcyjne!C$3)</f>
        <v>1</v>
      </c>
      <c r="AQ68" s="5" t="b">
        <f>AND(C68&gt;=zakresy_produkcyjne!D$2,C68&lt;=zakresy_produkcyjne!D$3)</f>
        <v>1</v>
      </c>
      <c r="AR68" s="5" t="b">
        <f>AND(D68&gt;=zakresy_produkcyjne!E$2,D68&lt;=zakresy_produkcyjne!E$3)</f>
        <v>1</v>
      </c>
      <c r="AS68" s="5" t="b">
        <f>AND(E68&gt;=zakresy_produkcyjne!F$2,E68&lt;=zakresy_produkcyjne!F$3)</f>
        <v>1</v>
      </c>
      <c r="AT68" s="5" t="b">
        <f>AND(F68&gt;=zakresy_produkcyjne!G$2,F68&lt;=zakresy_produkcyjne!G$3)</f>
        <v>1</v>
      </c>
      <c r="AU68" s="5" t="b">
        <f>AND(G68&gt;=zakresy_produkcyjne!H$2,G68&lt;=zakresy_produkcyjne!H$3)</f>
        <v>1</v>
      </c>
      <c r="AV68" s="5" t="b">
        <f>AND(O68&gt;=zakresy_produkcyjne!I$2,O68&lt;=zakresy_produkcyjne!I$3)</f>
        <v>1</v>
      </c>
      <c r="AW68" s="5" t="b">
        <f>AND(P68&gt;=zakresy_produkcyjne!J$2,P68&lt;=zakresy_produkcyjne!J$3)</f>
        <v>1</v>
      </c>
      <c r="AX68" s="5" t="b">
        <f>AND(Q68&gt;=zakresy_produkcyjne!K$2,Q68&lt;=zakresy_produkcyjne!K$3)</f>
        <v>1</v>
      </c>
      <c r="AY68" s="5" t="b">
        <f>AND(R68&gt;=zakresy_produkcyjne!L$2,R68&lt;=zakresy_produkcyjne!L$3)</f>
        <v>1</v>
      </c>
      <c r="AZ68" s="17" t="b">
        <f t="shared" si="9"/>
        <v>0</v>
      </c>
      <c r="BA68" s="17" t="b">
        <f t="shared" si="10"/>
        <v>1</v>
      </c>
      <c r="BB68" s="17" t="b">
        <f t="shared" si="11"/>
        <v>0</v>
      </c>
      <c r="BC68" s="5">
        <f>AO68*zakresy_produkcyjne!B$4+AP68*zakresy_produkcyjne!C$4+AQ68*zakresy_produkcyjne!D$4+AR68*zakresy_produkcyjne!E$4+AS68*zakresy_produkcyjne!F$4+AT68*zakresy_produkcyjne!G$4+AU68*zakresy_produkcyjne!H$4+AV68*zakresy_produkcyjne!I$4+AW68*zakresy_produkcyjne!J$4+AX68*zakresy_produkcyjne!K$4+AY68*zakresy_produkcyjne!L$4</f>
        <v>65</v>
      </c>
    </row>
    <row r="69" spans="1:55" ht="15" customHeight="1" x14ac:dyDescent="0.25">
      <c r="A69" s="26">
        <v>3.65</v>
      </c>
      <c r="B69" s="26">
        <v>2.59</v>
      </c>
      <c r="C69" s="26">
        <v>0.18</v>
      </c>
      <c r="D69" s="26">
        <v>0.06</v>
      </c>
      <c r="E69" s="26">
        <v>0</v>
      </c>
      <c r="F69" s="26">
        <v>0</v>
      </c>
      <c r="G69" s="26">
        <v>0</v>
      </c>
      <c r="H69" s="26">
        <v>1.4E-2</v>
      </c>
      <c r="I69" s="26">
        <v>5.1999999999999998E-2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920</v>
      </c>
      <c r="P69" s="26">
        <v>90</v>
      </c>
      <c r="Q69" s="26">
        <v>400</v>
      </c>
      <c r="R69" s="26">
        <v>64</v>
      </c>
      <c r="S69" s="26">
        <v>980</v>
      </c>
      <c r="T69" s="26">
        <v>745</v>
      </c>
      <c r="U69" s="26">
        <v>11</v>
      </c>
      <c r="V69" s="26">
        <v>255</v>
      </c>
      <c r="W69" s="27">
        <v>9.7666666666666693</v>
      </c>
      <c r="X69" s="26">
        <f t="shared" si="6"/>
        <v>107.43333333333337</v>
      </c>
      <c r="Y69" s="283">
        <v>3</v>
      </c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5" t="b">
        <f t="shared" si="7"/>
        <v>1</v>
      </c>
      <c r="AM69" s="5">
        <v>25</v>
      </c>
      <c r="AN69" s="5">
        <f t="shared" si="8"/>
        <v>1</v>
      </c>
      <c r="AO69" s="5" t="b">
        <f>AND(A69&gt;=zakresy_produkcyjne!B$2,A69&lt;=zakresy_produkcyjne!B$3)</f>
        <v>0</v>
      </c>
      <c r="AP69" s="5" t="b">
        <f>AND(B69&gt;=zakresy_produkcyjne!C$2,B69&lt;=zakresy_produkcyjne!C$3)</f>
        <v>1</v>
      </c>
      <c r="AQ69" s="5" t="b">
        <f>AND(C69&gt;=zakresy_produkcyjne!D$2,C69&lt;=zakresy_produkcyjne!D$3)</f>
        <v>1</v>
      </c>
      <c r="AR69" s="5" t="b">
        <f>AND(D69&gt;=zakresy_produkcyjne!E$2,D69&lt;=zakresy_produkcyjne!E$3)</f>
        <v>1</v>
      </c>
      <c r="AS69" s="5" t="b">
        <f>AND(E69&gt;=zakresy_produkcyjne!F$2,E69&lt;=zakresy_produkcyjne!F$3)</f>
        <v>1</v>
      </c>
      <c r="AT69" s="5" t="b">
        <f>AND(F69&gt;=zakresy_produkcyjne!G$2,F69&lt;=zakresy_produkcyjne!G$3)</f>
        <v>1</v>
      </c>
      <c r="AU69" s="5" t="b">
        <f>AND(G69&gt;=zakresy_produkcyjne!H$2,G69&lt;=zakresy_produkcyjne!H$3)</f>
        <v>1</v>
      </c>
      <c r="AV69" s="5" t="b">
        <f>AND(O69&gt;=zakresy_produkcyjne!I$2,O69&lt;=zakresy_produkcyjne!I$3)</f>
        <v>1</v>
      </c>
      <c r="AW69" s="5" t="b">
        <f>AND(P69&gt;=zakresy_produkcyjne!J$2,P69&lt;=zakresy_produkcyjne!J$3)</f>
        <v>1</v>
      </c>
      <c r="AX69" s="5" t="b">
        <f>AND(Q69&gt;=zakresy_produkcyjne!K$2,Q69&lt;=zakresy_produkcyjne!K$3)</f>
        <v>1</v>
      </c>
      <c r="AY69" s="5" t="b">
        <f>AND(R69&gt;=zakresy_produkcyjne!L$2,R69&lt;=zakresy_produkcyjne!L$3)</f>
        <v>1</v>
      </c>
      <c r="AZ69" s="17" t="b">
        <f t="shared" si="9"/>
        <v>0</v>
      </c>
      <c r="BA69" s="17" t="b">
        <f t="shared" si="10"/>
        <v>1</v>
      </c>
      <c r="BB69" s="17" t="b">
        <f t="shared" si="11"/>
        <v>0</v>
      </c>
      <c r="BC69" s="5">
        <f>AO69*zakresy_produkcyjne!B$4+AP69*zakresy_produkcyjne!C$4+AQ69*zakresy_produkcyjne!D$4+AR69*zakresy_produkcyjne!E$4+AS69*zakresy_produkcyjne!F$4+AT69*zakresy_produkcyjne!G$4+AU69*zakresy_produkcyjne!H$4+AV69*zakresy_produkcyjne!I$4+AW69*zakresy_produkcyjne!J$4+AX69*zakresy_produkcyjne!K$4+AY69*zakresy_produkcyjne!L$4</f>
        <v>65</v>
      </c>
    </row>
    <row r="70" spans="1:55" ht="15" customHeight="1" x14ac:dyDescent="0.25">
      <c r="A70" s="26">
        <v>3.65</v>
      </c>
      <c r="B70" s="26">
        <v>2.59</v>
      </c>
      <c r="C70" s="26">
        <v>0.18</v>
      </c>
      <c r="D70" s="26">
        <v>0.06</v>
      </c>
      <c r="E70" s="26">
        <v>0</v>
      </c>
      <c r="F70" s="26">
        <v>0</v>
      </c>
      <c r="G70" s="26">
        <v>0</v>
      </c>
      <c r="H70" s="26">
        <v>1.4E-2</v>
      </c>
      <c r="I70" s="26">
        <v>5.1999999999999998E-2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933</v>
      </c>
      <c r="P70" s="26">
        <v>90</v>
      </c>
      <c r="Q70" s="26">
        <v>300</v>
      </c>
      <c r="R70" s="26">
        <v>8</v>
      </c>
      <c r="S70" s="26">
        <v>1340</v>
      </c>
      <c r="T70" s="26">
        <v>787</v>
      </c>
      <c r="U70" s="26">
        <v>3</v>
      </c>
      <c r="V70" s="26">
        <v>387</v>
      </c>
      <c r="W70" s="27">
        <v>7.56666666666667</v>
      </c>
      <c r="X70" s="26">
        <f t="shared" si="6"/>
        <v>83.233333333333377</v>
      </c>
      <c r="Y70" s="283">
        <v>3</v>
      </c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5" t="b">
        <f t="shared" si="7"/>
        <v>1</v>
      </c>
      <c r="AM70" s="5">
        <v>25</v>
      </c>
      <c r="AN70" s="5">
        <f t="shared" si="8"/>
        <v>1</v>
      </c>
      <c r="AO70" s="5" t="b">
        <f>AND(A70&gt;=zakresy_produkcyjne!B$2,A70&lt;=zakresy_produkcyjne!B$3)</f>
        <v>0</v>
      </c>
      <c r="AP70" s="5" t="b">
        <f>AND(B70&gt;=zakresy_produkcyjne!C$2,B70&lt;=zakresy_produkcyjne!C$3)</f>
        <v>1</v>
      </c>
      <c r="AQ70" s="5" t="b">
        <f>AND(C70&gt;=zakresy_produkcyjne!D$2,C70&lt;=zakresy_produkcyjne!D$3)</f>
        <v>1</v>
      </c>
      <c r="AR70" s="5" t="b">
        <f>AND(D70&gt;=zakresy_produkcyjne!E$2,D70&lt;=zakresy_produkcyjne!E$3)</f>
        <v>1</v>
      </c>
      <c r="AS70" s="5" t="b">
        <f>AND(E70&gt;=zakresy_produkcyjne!F$2,E70&lt;=zakresy_produkcyjne!F$3)</f>
        <v>1</v>
      </c>
      <c r="AT70" s="5" t="b">
        <f>AND(F70&gt;=zakresy_produkcyjne!G$2,F70&lt;=zakresy_produkcyjne!G$3)</f>
        <v>1</v>
      </c>
      <c r="AU70" s="5" t="b">
        <f>AND(G70&gt;=zakresy_produkcyjne!H$2,G70&lt;=zakresy_produkcyjne!H$3)</f>
        <v>1</v>
      </c>
      <c r="AV70" s="5" t="b">
        <f>AND(O70&gt;=zakresy_produkcyjne!I$2,O70&lt;=zakresy_produkcyjne!I$3)</f>
        <v>1</v>
      </c>
      <c r="AW70" s="5" t="b">
        <f>AND(P70&gt;=zakresy_produkcyjne!J$2,P70&lt;=zakresy_produkcyjne!J$3)</f>
        <v>1</v>
      </c>
      <c r="AX70" s="5" t="b">
        <f>AND(Q70&gt;=zakresy_produkcyjne!K$2,Q70&lt;=zakresy_produkcyjne!K$3)</f>
        <v>1</v>
      </c>
      <c r="AY70" s="5" t="b">
        <f>AND(R70&gt;=zakresy_produkcyjne!L$2,R70&lt;=zakresy_produkcyjne!L$3)</f>
        <v>0</v>
      </c>
      <c r="AZ70" s="17" t="b">
        <f t="shared" si="9"/>
        <v>0</v>
      </c>
      <c r="BA70" s="17" t="b">
        <f t="shared" si="10"/>
        <v>0</v>
      </c>
      <c r="BB70" s="17" t="b">
        <f t="shared" si="11"/>
        <v>0</v>
      </c>
      <c r="BC70" s="5">
        <f>AO70*zakresy_produkcyjne!B$4+AP70*zakresy_produkcyjne!C$4+AQ70*zakresy_produkcyjne!D$4+AR70*zakresy_produkcyjne!E$4+AS70*zakresy_produkcyjne!F$4+AT70*zakresy_produkcyjne!G$4+AU70*zakresy_produkcyjne!H$4+AV70*zakresy_produkcyjne!I$4+AW70*zakresy_produkcyjne!J$4+AX70*zakresy_produkcyjne!K$4+AY70*zakresy_produkcyjne!L$4</f>
        <v>55</v>
      </c>
    </row>
    <row r="71" spans="1:55" ht="15" customHeight="1" x14ac:dyDescent="0.25">
      <c r="A71" s="26">
        <v>3.65</v>
      </c>
      <c r="B71" s="26">
        <v>2.59</v>
      </c>
      <c r="C71" s="26">
        <v>0.18</v>
      </c>
      <c r="D71" s="26">
        <v>0.06</v>
      </c>
      <c r="E71" s="26">
        <v>0</v>
      </c>
      <c r="F71" s="26">
        <v>0</v>
      </c>
      <c r="G71" s="26">
        <v>0</v>
      </c>
      <c r="H71" s="26">
        <v>1.4E-2</v>
      </c>
      <c r="I71" s="26">
        <v>5.1999999999999998E-2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933</v>
      </c>
      <c r="P71" s="26">
        <v>90</v>
      </c>
      <c r="Q71" s="26">
        <v>300</v>
      </c>
      <c r="R71" s="26">
        <v>16</v>
      </c>
      <c r="S71" s="26">
        <v>1379</v>
      </c>
      <c r="T71" s="26">
        <v>964</v>
      </c>
      <c r="U71" s="26">
        <v>4</v>
      </c>
      <c r="V71" s="26">
        <v>382</v>
      </c>
      <c r="W71" s="27">
        <v>7.7333333333333298</v>
      </c>
      <c r="X71" s="26">
        <f t="shared" si="6"/>
        <v>85.066666666666634</v>
      </c>
      <c r="Y71" s="283">
        <v>3</v>
      </c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5" t="b">
        <f t="shared" si="7"/>
        <v>1</v>
      </c>
      <c r="AM71" s="5">
        <v>25</v>
      </c>
      <c r="AN71" s="5">
        <f t="shared" si="8"/>
        <v>1</v>
      </c>
      <c r="AO71" s="5" t="b">
        <f>AND(A71&gt;=zakresy_produkcyjne!B$2,A71&lt;=zakresy_produkcyjne!B$3)</f>
        <v>0</v>
      </c>
      <c r="AP71" s="5" t="b">
        <f>AND(B71&gt;=zakresy_produkcyjne!C$2,B71&lt;=zakresy_produkcyjne!C$3)</f>
        <v>1</v>
      </c>
      <c r="AQ71" s="5" t="b">
        <f>AND(C71&gt;=zakresy_produkcyjne!D$2,C71&lt;=zakresy_produkcyjne!D$3)</f>
        <v>1</v>
      </c>
      <c r="AR71" s="5" t="b">
        <f>AND(D71&gt;=zakresy_produkcyjne!E$2,D71&lt;=zakresy_produkcyjne!E$3)</f>
        <v>1</v>
      </c>
      <c r="AS71" s="5" t="b">
        <f>AND(E71&gt;=zakresy_produkcyjne!F$2,E71&lt;=zakresy_produkcyjne!F$3)</f>
        <v>1</v>
      </c>
      <c r="AT71" s="5" t="b">
        <f>AND(F71&gt;=zakresy_produkcyjne!G$2,F71&lt;=zakresy_produkcyjne!G$3)</f>
        <v>1</v>
      </c>
      <c r="AU71" s="5" t="b">
        <f>AND(G71&gt;=zakresy_produkcyjne!H$2,G71&lt;=zakresy_produkcyjne!H$3)</f>
        <v>1</v>
      </c>
      <c r="AV71" s="5" t="b">
        <f>AND(O71&gt;=zakresy_produkcyjne!I$2,O71&lt;=zakresy_produkcyjne!I$3)</f>
        <v>1</v>
      </c>
      <c r="AW71" s="5" t="b">
        <f>AND(P71&gt;=zakresy_produkcyjne!J$2,P71&lt;=zakresy_produkcyjne!J$3)</f>
        <v>1</v>
      </c>
      <c r="AX71" s="5" t="b">
        <f>AND(Q71&gt;=zakresy_produkcyjne!K$2,Q71&lt;=zakresy_produkcyjne!K$3)</f>
        <v>1</v>
      </c>
      <c r="AY71" s="5" t="b">
        <f>AND(R71&gt;=zakresy_produkcyjne!L$2,R71&lt;=zakresy_produkcyjne!L$3)</f>
        <v>0</v>
      </c>
      <c r="AZ71" s="17" t="b">
        <f t="shared" si="9"/>
        <v>0</v>
      </c>
      <c r="BA71" s="17" t="b">
        <f t="shared" si="10"/>
        <v>0</v>
      </c>
      <c r="BB71" s="17" t="b">
        <f t="shared" si="11"/>
        <v>0</v>
      </c>
      <c r="BC71" s="5">
        <f>AO71*zakresy_produkcyjne!B$4+AP71*zakresy_produkcyjne!C$4+AQ71*zakresy_produkcyjne!D$4+AR71*zakresy_produkcyjne!E$4+AS71*zakresy_produkcyjne!F$4+AT71*zakresy_produkcyjne!G$4+AU71*zakresy_produkcyjne!H$4+AV71*zakresy_produkcyjne!I$4+AW71*zakresy_produkcyjne!J$4+AX71*zakresy_produkcyjne!K$4+AY71*zakresy_produkcyjne!L$4</f>
        <v>55</v>
      </c>
    </row>
    <row r="72" spans="1:55" ht="15" customHeight="1" x14ac:dyDescent="0.25">
      <c r="A72" s="26">
        <v>3.65</v>
      </c>
      <c r="B72" s="26">
        <v>2.59</v>
      </c>
      <c r="C72" s="26">
        <v>0.18</v>
      </c>
      <c r="D72" s="26">
        <v>0.06</v>
      </c>
      <c r="E72" s="26">
        <v>0</v>
      </c>
      <c r="F72" s="26">
        <v>0</v>
      </c>
      <c r="G72" s="26">
        <v>0</v>
      </c>
      <c r="H72" s="26">
        <v>1.4E-2</v>
      </c>
      <c r="I72" s="26">
        <v>5.1999999999999998E-2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933</v>
      </c>
      <c r="P72" s="26">
        <v>90</v>
      </c>
      <c r="Q72" s="26">
        <v>300</v>
      </c>
      <c r="R72" s="26">
        <v>32</v>
      </c>
      <c r="S72" s="26">
        <v>1368</v>
      </c>
      <c r="T72" s="26">
        <v>1059</v>
      </c>
      <c r="U72" s="26">
        <v>4</v>
      </c>
      <c r="V72" s="26">
        <v>369</v>
      </c>
      <c r="W72" s="27">
        <v>7.1666666666666696</v>
      </c>
      <c r="X72" s="26">
        <f t="shared" si="6"/>
        <v>78.833333333333371</v>
      </c>
      <c r="Y72" s="283">
        <v>3</v>
      </c>
      <c r="Z72" s="29">
        <v>1</v>
      </c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5" t="b">
        <f t="shared" si="7"/>
        <v>1</v>
      </c>
      <c r="AM72" s="5">
        <v>25</v>
      </c>
      <c r="AN72" s="5">
        <f t="shared" si="8"/>
        <v>1</v>
      </c>
      <c r="AO72" s="5" t="b">
        <f>AND(A72&gt;=zakresy_produkcyjne!B$2,A72&lt;=zakresy_produkcyjne!B$3)</f>
        <v>0</v>
      </c>
      <c r="AP72" s="5" t="b">
        <f>AND(B72&gt;=zakresy_produkcyjne!C$2,B72&lt;=zakresy_produkcyjne!C$3)</f>
        <v>1</v>
      </c>
      <c r="AQ72" s="5" t="b">
        <f>AND(C72&gt;=zakresy_produkcyjne!D$2,C72&lt;=zakresy_produkcyjne!D$3)</f>
        <v>1</v>
      </c>
      <c r="AR72" s="5" t="b">
        <f>AND(D72&gt;=zakresy_produkcyjne!E$2,D72&lt;=zakresy_produkcyjne!E$3)</f>
        <v>1</v>
      </c>
      <c r="AS72" s="5" t="b">
        <f>AND(E72&gt;=zakresy_produkcyjne!F$2,E72&lt;=zakresy_produkcyjne!F$3)</f>
        <v>1</v>
      </c>
      <c r="AT72" s="5" t="b">
        <f>AND(F72&gt;=zakresy_produkcyjne!G$2,F72&lt;=zakresy_produkcyjne!G$3)</f>
        <v>1</v>
      </c>
      <c r="AU72" s="5" t="b">
        <f>AND(G72&gt;=zakresy_produkcyjne!H$2,G72&lt;=zakresy_produkcyjne!H$3)</f>
        <v>1</v>
      </c>
      <c r="AV72" s="5" t="b">
        <f>AND(O72&gt;=zakresy_produkcyjne!I$2,O72&lt;=zakresy_produkcyjne!I$3)</f>
        <v>1</v>
      </c>
      <c r="AW72" s="5" t="b">
        <f>AND(P72&gt;=zakresy_produkcyjne!J$2,P72&lt;=zakresy_produkcyjne!J$3)</f>
        <v>1</v>
      </c>
      <c r="AX72" s="5" t="b">
        <f>AND(Q72&gt;=zakresy_produkcyjne!K$2,Q72&lt;=zakresy_produkcyjne!K$3)</f>
        <v>1</v>
      </c>
      <c r="AY72" s="5" t="b">
        <f>AND(R72&gt;=zakresy_produkcyjne!L$2,R72&lt;=zakresy_produkcyjne!L$3)</f>
        <v>1</v>
      </c>
      <c r="AZ72" s="17" t="b">
        <f t="shared" si="9"/>
        <v>0</v>
      </c>
      <c r="BA72" s="17" t="b">
        <f t="shared" si="10"/>
        <v>1</v>
      </c>
      <c r="BB72" s="17" t="b">
        <f t="shared" si="11"/>
        <v>0</v>
      </c>
      <c r="BC72" s="5">
        <f>AO72*zakresy_produkcyjne!B$4+AP72*zakresy_produkcyjne!C$4+AQ72*zakresy_produkcyjne!D$4+AR72*zakresy_produkcyjne!E$4+AS72*zakresy_produkcyjne!F$4+AT72*zakresy_produkcyjne!G$4+AU72*zakresy_produkcyjne!H$4+AV72*zakresy_produkcyjne!I$4+AW72*zakresy_produkcyjne!J$4+AX72*zakresy_produkcyjne!K$4+AY72*zakresy_produkcyjne!L$4</f>
        <v>65</v>
      </c>
    </row>
    <row r="73" spans="1:55" ht="15" customHeight="1" x14ac:dyDescent="0.25">
      <c r="A73" s="26">
        <v>3.65</v>
      </c>
      <c r="B73" s="26">
        <v>2.59</v>
      </c>
      <c r="C73" s="26">
        <v>0.18</v>
      </c>
      <c r="D73" s="26">
        <v>0.06</v>
      </c>
      <c r="E73" s="26">
        <v>0</v>
      </c>
      <c r="F73" s="26">
        <v>0</v>
      </c>
      <c r="G73" s="26">
        <v>0</v>
      </c>
      <c r="H73" s="26">
        <v>1.4E-2</v>
      </c>
      <c r="I73" s="26">
        <v>5.1999999999999998E-2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933</v>
      </c>
      <c r="P73" s="26">
        <v>90</v>
      </c>
      <c r="Q73" s="26">
        <v>300</v>
      </c>
      <c r="R73" s="26">
        <v>64</v>
      </c>
      <c r="S73" s="26">
        <v>1384</v>
      </c>
      <c r="T73" s="26">
        <v>1141</v>
      </c>
      <c r="U73" s="26">
        <v>4</v>
      </c>
      <c r="V73" s="26">
        <v>382</v>
      </c>
      <c r="W73" s="27">
        <v>6.7333333333333298</v>
      </c>
      <c r="X73" s="26">
        <f t="shared" si="6"/>
        <v>74.066666666666634</v>
      </c>
      <c r="Y73" s="283">
        <v>3</v>
      </c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5" t="b">
        <f t="shared" si="7"/>
        <v>1</v>
      </c>
      <c r="AM73" s="5">
        <v>25</v>
      </c>
      <c r="AN73" s="5">
        <f t="shared" si="8"/>
        <v>1</v>
      </c>
      <c r="AO73" s="5" t="b">
        <f>AND(A73&gt;=zakresy_produkcyjne!B$2,A73&lt;=zakresy_produkcyjne!B$3)</f>
        <v>0</v>
      </c>
      <c r="AP73" s="5" t="b">
        <f>AND(B73&gt;=zakresy_produkcyjne!C$2,B73&lt;=zakresy_produkcyjne!C$3)</f>
        <v>1</v>
      </c>
      <c r="AQ73" s="5" t="b">
        <f>AND(C73&gt;=zakresy_produkcyjne!D$2,C73&lt;=zakresy_produkcyjne!D$3)</f>
        <v>1</v>
      </c>
      <c r="AR73" s="5" t="b">
        <f>AND(D73&gt;=zakresy_produkcyjne!E$2,D73&lt;=zakresy_produkcyjne!E$3)</f>
        <v>1</v>
      </c>
      <c r="AS73" s="5" t="b">
        <f>AND(E73&gt;=zakresy_produkcyjne!F$2,E73&lt;=zakresy_produkcyjne!F$3)</f>
        <v>1</v>
      </c>
      <c r="AT73" s="5" t="b">
        <f>AND(F73&gt;=zakresy_produkcyjne!G$2,F73&lt;=zakresy_produkcyjne!G$3)</f>
        <v>1</v>
      </c>
      <c r="AU73" s="5" t="b">
        <f>AND(G73&gt;=zakresy_produkcyjne!H$2,G73&lt;=zakresy_produkcyjne!H$3)</f>
        <v>1</v>
      </c>
      <c r="AV73" s="5" t="b">
        <f>AND(O73&gt;=zakresy_produkcyjne!I$2,O73&lt;=zakresy_produkcyjne!I$3)</f>
        <v>1</v>
      </c>
      <c r="AW73" s="5" t="b">
        <f>AND(P73&gt;=zakresy_produkcyjne!J$2,P73&lt;=zakresy_produkcyjne!J$3)</f>
        <v>1</v>
      </c>
      <c r="AX73" s="5" t="b">
        <f>AND(Q73&gt;=zakresy_produkcyjne!K$2,Q73&lt;=zakresy_produkcyjne!K$3)</f>
        <v>1</v>
      </c>
      <c r="AY73" s="5" t="b">
        <f>AND(R73&gt;=zakresy_produkcyjne!L$2,R73&lt;=zakresy_produkcyjne!L$3)</f>
        <v>1</v>
      </c>
      <c r="AZ73" s="17" t="b">
        <f t="shared" si="9"/>
        <v>0</v>
      </c>
      <c r="BA73" s="17" t="b">
        <f t="shared" si="10"/>
        <v>1</v>
      </c>
      <c r="BB73" s="17" t="b">
        <f t="shared" si="11"/>
        <v>0</v>
      </c>
      <c r="BC73" s="5">
        <f>AO73*zakresy_produkcyjne!B$4+AP73*zakresy_produkcyjne!C$4+AQ73*zakresy_produkcyjne!D$4+AR73*zakresy_produkcyjne!E$4+AS73*zakresy_produkcyjne!F$4+AT73*zakresy_produkcyjne!G$4+AU73*zakresy_produkcyjne!H$4+AV73*zakresy_produkcyjne!I$4+AW73*zakresy_produkcyjne!J$4+AX73*zakresy_produkcyjne!K$4+AY73*zakresy_produkcyjne!L$4</f>
        <v>65</v>
      </c>
    </row>
    <row r="74" spans="1:55" ht="15" customHeight="1" x14ac:dyDescent="0.25">
      <c r="A74" s="26">
        <v>3.65</v>
      </c>
      <c r="B74" s="26">
        <v>2.59</v>
      </c>
      <c r="C74" s="26">
        <v>0.18</v>
      </c>
      <c r="D74" s="26">
        <v>0.06</v>
      </c>
      <c r="E74" s="26">
        <v>0</v>
      </c>
      <c r="F74" s="26">
        <v>0</v>
      </c>
      <c r="G74" s="26">
        <v>0</v>
      </c>
      <c r="H74" s="26">
        <v>1.4E-2</v>
      </c>
      <c r="I74" s="26">
        <v>5.1999999999999998E-2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933</v>
      </c>
      <c r="P74" s="26">
        <v>90</v>
      </c>
      <c r="Q74" s="26">
        <v>400</v>
      </c>
      <c r="R74" s="26">
        <v>8</v>
      </c>
      <c r="S74" s="26">
        <v>929</v>
      </c>
      <c r="T74" s="26">
        <v>654</v>
      </c>
      <c r="U74" s="26">
        <v>7</v>
      </c>
      <c r="V74" s="26">
        <v>260</v>
      </c>
      <c r="W74" s="27">
        <v>15.233333333333301</v>
      </c>
      <c r="X74" s="26">
        <f t="shared" si="6"/>
        <v>167.56666666666629</v>
      </c>
      <c r="Y74" s="283">
        <v>3</v>
      </c>
      <c r="Z74" s="29"/>
      <c r="AA74" s="29"/>
      <c r="AB74" s="29"/>
      <c r="AC74" s="29">
        <v>1</v>
      </c>
      <c r="AD74" s="29"/>
      <c r="AE74" s="29"/>
      <c r="AF74" s="29"/>
      <c r="AG74" s="29"/>
      <c r="AH74" s="29"/>
      <c r="AI74" s="29"/>
      <c r="AJ74" s="29"/>
      <c r="AK74" s="29"/>
      <c r="AL74" s="5" t="b">
        <f t="shared" si="7"/>
        <v>1</v>
      </c>
      <c r="AM74" s="5">
        <v>25</v>
      </c>
      <c r="AN74" s="5">
        <f t="shared" si="8"/>
        <v>1</v>
      </c>
      <c r="AO74" s="5" t="b">
        <f>AND(A74&gt;=zakresy_produkcyjne!B$2,A74&lt;=zakresy_produkcyjne!B$3)</f>
        <v>0</v>
      </c>
      <c r="AP74" s="5" t="b">
        <f>AND(B74&gt;=zakresy_produkcyjne!C$2,B74&lt;=zakresy_produkcyjne!C$3)</f>
        <v>1</v>
      </c>
      <c r="AQ74" s="5" t="b">
        <f>AND(C74&gt;=zakresy_produkcyjne!D$2,C74&lt;=zakresy_produkcyjne!D$3)</f>
        <v>1</v>
      </c>
      <c r="AR74" s="5" t="b">
        <f>AND(D74&gt;=zakresy_produkcyjne!E$2,D74&lt;=zakresy_produkcyjne!E$3)</f>
        <v>1</v>
      </c>
      <c r="AS74" s="5" t="b">
        <f>AND(E74&gt;=zakresy_produkcyjne!F$2,E74&lt;=zakresy_produkcyjne!F$3)</f>
        <v>1</v>
      </c>
      <c r="AT74" s="5" t="b">
        <f>AND(F74&gt;=zakresy_produkcyjne!G$2,F74&lt;=zakresy_produkcyjne!G$3)</f>
        <v>1</v>
      </c>
      <c r="AU74" s="5" t="b">
        <f>AND(G74&gt;=zakresy_produkcyjne!H$2,G74&lt;=zakresy_produkcyjne!H$3)</f>
        <v>1</v>
      </c>
      <c r="AV74" s="5" t="b">
        <f>AND(O74&gt;=zakresy_produkcyjne!I$2,O74&lt;=zakresy_produkcyjne!I$3)</f>
        <v>1</v>
      </c>
      <c r="AW74" s="5" t="b">
        <f>AND(P74&gt;=zakresy_produkcyjne!J$2,P74&lt;=zakresy_produkcyjne!J$3)</f>
        <v>1</v>
      </c>
      <c r="AX74" s="5" t="b">
        <f>AND(Q74&gt;=zakresy_produkcyjne!K$2,Q74&lt;=zakresy_produkcyjne!K$3)</f>
        <v>1</v>
      </c>
      <c r="AY74" s="5" t="b">
        <f>AND(R74&gt;=zakresy_produkcyjne!L$2,R74&lt;=zakresy_produkcyjne!L$3)</f>
        <v>0</v>
      </c>
      <c r="AZ74" s="17" t="b">
        <f t="shared" si="9"/>
        <v>0</v>
      </c>
      <c r="BA74" s="17" t="b">
        <f t="shared" si="10"/>
        <v>0</v>
      </c>
      <c r="BB74" s="17" t="b">
        <f t="shared" si="11"/>
        <v>0</v>
      </c>
      <c r="BC74" s="5">
        <f>AO74*zakresy_produkcyjne!B$4+AP74*zakresy_produkcyjne!C$4+AQ74*zakresy_produkcyjne!D$4+AR74*zakresy_produkcyjne!E$4+AS74*zakresy_produkcyjne!F$4+AT74*zakresy_produkcyjne!G$4+AU74*zakresy_produkcyjne!H$4+AV74*zakresy_produkcyjne!I$4+AW74*zakresy_produkcyjne!J$4+AX74*zakresy_produkcyjne!K$4+AY74*zakresy_produkcyjne!L$4</f>
        <v>55</v>
      </c>
    </row>
    <row r="75" spans="1:55" ht="15" customHeight="1" x14ac:dyDescent="0.25">
      <c r="A75" s="26">
        <v>3.65</v>
      </c>
      <c r="B75" s="26">
        <v>2.59</v>
      </c>
      <c r="C75" s="26">
        <v>0.18</v>
      </c>
      <c r="D75" s="26">
        <v>0.06</v>
      </c>
      <c r="E75" s="26">
        <v>0</v>
      </c>
      <c r="F75" s="26">
        <v>0</v>
      </c>
      <c r="G75" s="26">
        <v>0</v>
      </c>
      <c r="H75" s="26">
        <v>1.4E-2</v>
      </c>
      <c r="I75" s="26">
        <v>5.1999999999999998E-2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933</v>
      </c>
      <c r="P75" s="26">
        <v>90</v>
      </c>
      <c r="Q75" s="26">
        <v>400</v>
      </c>
      <c r="R75" s="26">
        <v>16</v>
      </c>
      <c r="S75" s="26">
        <v>943</v>
      </c>
      <c r="T75" s="26">
        <v>676</v>
      </c>
      <c r="U75" s="26">
        <v>10</v>
      </c>
      <c r="V75" s="26">
        <v>258</v>
      </c>
      <c r="W75" s="27">
        <v>16.8333333333333</v>
      </c>
      <c r="X75" s="26">
        <f t="shared" si="6"/>
        <v>185.16666666666629</v>
      </c>
      <c r="Y75" s="283">
        <v>3</v>
      </c>
      <c r="Z75" s="29"/>
      <c r="AA75" s="29"/>
      <c r="AB75" s="29"/>
      <c r="AC75" s="29">
        <v>1</v>
      </c>
      <c r="AD75" s="29"/>
      <c r="AE75" s="29"/>
      <c r="AF75" s="29"/>
      <c r="AG75" s="29"/>
      <c r="AH75" s="29"/>
      <c r="AI75" s="29"/>
      <c r="AJ75" s="29"/>
      <c r="AK75" s="29"/>
      <c r="AL75" s="5" t="b">
        <f t="shared" si="7"/>
        <v>1</v>
      </c>
      <c r="AM75" s="5">
        <v>25</v>
      </c>
      <c r="AN75" s="5">
        <f t="shared" si="8"/>
        <v>1</v>
      </c>
      <c r="AO75" s="5" t="b">
        <f>AND(A75&gt;=zakresy_produkcyjne!B$2,A75&lt;=zakresy_produkcyjne!B$3)</f>
        <v>0</v>
      </c>
      <c r="AP75" s="5" t="b">
        <f>AND(B75&gt;=zakresy_produkcyjne!C$2,B75&lt;=zakresy_produkcyjne!C$3)</f>
        <v>1</v>
      </c>
      <c r="AQ75" s="5" t="b">
        <f>AND(C75&gt;=zakresy_produkcyjne!D$2,C75&lt;=zakresy_produkcyjne!D$3)</f>
        <v>1</v>
      </c>
      <c r="AR75" s="5" t="b">
        <f>AND(D75&gt;=zakresy_produkcyjne!E$2,D75&lt;=zakresy_produkcyjne!E$3)</f>
        <v>1</v>
      </c>
      <c r="AS75" s="5" t="b">
        <f>AND(E75&gt;=zakresy_produkcyjne!F$2,E75&lt;=zakresy_produkcyjne!F$3)</f>
        <v>1</v>
      </c>
      <c r="AT75" s="5" t="b">
        <f>AND(F75&gt;=zakresy_produkcyjne!G$2,F75&lt;=zakresy_produkcyjne!G$3)</f>
        <v>1</v>
      </c>
      <c r="AU75" s="5" t="b">
        <f>AND(G75&gt;=zakresy_produkcyjne!H$2,G75&lt;=zakresy_produkcyjne!H$3)</f>
        <v>1</v>
      </c>
      <c r="AV75" s="5" t="b">
        <f>AND(O75&gt;=zakresy_produkcyjne!I$2,O75&lt;=zakresy_produkcyjne!I$3)</f>
        <v>1</v>
      </c>
      <c r="AW75" s="5" t="b">
        <f>AND(P75&gt;=zakresy_produkcyjne!J$2,P75&lt;=zakresy_produkcyjne!J$3)</f>
        <v>1</v>
      </c>
      <c r="AX75" s="5" t="b">
        <f>AND(Q75&gt;=zakresy_produkcyjne!K$2,Q75&lt;=zakresy_produkcyjne!K$3)</f>
        <v>1</v>
      </c>
      <c r="AY75" s="5" t="b">
        <f>AND(R75&gt;=zakresy_produkcyjne!L$2,R75&lt;=zakresy_produkcyjne!L$3)</f>
        <v>0</v>
      </c>
      <c r="AZ75" s="17" t="b">
        <f t="shared" si="9"/>
        <v>0</v>
      </c>
      <c r="BA75" s="17" t="b">
        <f t="shared" si="10"/>
        <v>0</v>
      </c>
      <c r="BB75" s="17" t="b">
        <f t="shared" si="11"/>
        <v>0</v>
      </c>
      <c r="BC75" s="5">
        <f>AO75*zakresy_produkcyjne!B$4+AP75*zakresy_produkcyjne!C$4+AQ75*zakresy_produkcyjne!D$4+AR75*zakresy_produkcyjne!E$4+AS75*zakresy_produkcyjne!F$4+AT75*zakresy_produkcyjne!G$4+AU75*zakresy_produkcyjne!H$4+AV75*zakresy_produkcyjne!I$4+AW75*zakresy_produkcyjne!J$4+AX75*zakresy_produkcyjne!K$4+AY75*zakresy_produkcyjne!L$4</f>
        <v>55</v>
      </c>
    </row>
    <row r="76" spans="1:55" ht="15" customHeight="1" x14ac:dyDescent="0.25">
      <c r="A76" s="26">
        <v>3.65</v>
      </c>
      <c r="B76" s="26">
        <v>2.59</v>
      </c>
      <c r="C76" s="26">
        <v>0.18</v>
      </c>
      <c r="D76" s="26">
        <v>0.06</v>
      </c>
      <c r="E76" s="26">
        <v>0</v>
      </c>
      <c r="F76" s="26">
        <v>0</v>
      </c>
      <c r="G76" s="26">
        <v>0</v>
      </c>
      <c r="H76" s="26">
        <v>1.4E-2</v>
      </c>
      <c r="I76" s="26">
        <v>5.1999999999999998E-2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933</v>
      </c>
      <c r="P76" s="26">
        <v>90</v>
      </c>
      <c r="Q76" s="26">
        <v>400</v>
      </c>
      <c r="R76" s="26">
        <v>32</v>
      </c>
      <c r="S76" s="26">
        <v>964</v>
      </c>
      <c r="T76" s="26">
        <v>694</v>
      </c>
      <c r="U76" s="26">
        <v>12</v>
      </c>
      <c r="V76" s="26">
        <v>261</v>
      </c>
      <c r="W76" s="27">
        <v>15.966666666666701</v>
      </c>
      <c r="X76" s="26">
        <f t="shared" si="6"/>
        <v>175.6333333333337</v>
      </c>
      <c r="Y76" s="283">
        <v>3</v>
      </c>
      <c r="Z76" s="29">
        <v>1</v>
      </c>
      <c r="AA76" s="29"/>
      <c r="AB76" s="29"/>
      <c r="AC76" s="29">
        <v>1</v>
      </c>
      <c r="AD76" s="29"/>
      <c r="AE76" s="29"/>
      <c r="AF76" s="29"/>
      <c r="AG76" s="29"/>
      <c r="AH76" s="29"/>
      <c r="AI76" s="29"/>
      <c r="AJ76" s="29"/>
      <c r="AK76" s="29"/>
      <c r="AL76" s="5" t="b">
        <f t="shared" si="7"/>
        <v>1</v>
      </c>
      <c r="AM76" s="5">
        <v>25</v>
      </c>
      <c r="AN76" s="5">
        <f t="shared" si="8"/>
        <v>1</v>
      </c>
      <c r="AO76" s="5" t="b">
        <f>AND(A76&gt;=zakresy_produkcyjne!B$2,A76&lt;=zakresy_produkcyjne!B$3)</f>
        <v>0</v>
      </c>
      <c r="AP76" s="5" t="b">
        <f>AND(B76&gt;=zakresy_produkcyjne!C$2,B76&lt;=zakresy_produkcyjne!C$3)</f>
        <v>1</v>
      </c>
      <c r="AQ76" s="5" t="b">
        <f>AND(C76&gt;=zakresy_produkcyjne!D$2,C76&lt;=zakresy_produkcyjne!D$3)</f>
        <v>1</v>
      </c>
      <c r="AR76" s="5" t="b">
        <f>AND(D76&gt;=zakresy_produkcyjne!E$2,D76&lt;=zakresy_produkcyjne!E$3)</f>
        <v>1</v>
      </c>
      <c r="AS76" s="5" t="b">
        <f>AND(E76&gt;=zakresy_produkcyjne!F$2,E76&lt;=zakresy_produkcyjne!F$3)</f>
        <v>1</v>
      </c>
      <c r="AT76" s="5" t="b">
        <f>AND(F76&gt;=zakresy_produkcyjne!G$2,F76&lt;=zakresy_produkcyjne!G$3)</f>
        <v>1</v>
      </c>
      <c r="AU76" s="5" t="b">
        <f>AND(G76&gt;=zakresy_produkcyjne!H$2,G76&lt;=zakresy_produkcyjne!H$3)</f>
        <v>1</v>
      </c>
      <c r="AV76" s="5" t="b">
        <f>AND(O76&gt;=zakresy_produkcyjne!I$2,O76&lt;=zakresy_produkcyjne!I$3)</f>
        <v>1</v>
      </c>
      <c r="AW76" s="5" t="b">
        <f>AND(P76&gt;=zakresy_produkcyjne!J$2,P76&lt;=zakresy_produkcyjne!J$3)</f>
        <v>1</v>
      </c>
      <c r="AX76" s="5" t="b">
        <f>AND(Q76&gt;=zakresy_produkcyjne!K$2,Q76&lt;=zakresy_produkcyjne!K$3)</f>
        <v>1</v>
      </c>
      <c r="AY76" s="5" t="b">
        <f>AND(R76&gt;=zakresy_produkcyjne!L$2,R76&lt;=zakresy_produkcyjne!L$3)</f>
        <v>1</v>
      </c>
      <c r="AZ76" s="17" t="b">
        <f t="shared" si="9"/>
        <v>0</v>
      </c>
      <c r="BA76" s="17" t="b">
        <f t="shared" si="10"/>
        <v>1</v>
      </c>
      <c r="BB76" s="17" t="b">
        <f t="shared" si="11"/>
        <v>0</v>
      </c>
      <c r="BC76" s="5">
        <f>AO76*zakresy_produkcyjne!B$4+AP76*zakresy_produkcyjne!C$4+AQ76*zakresy_produkcyjne!D$4+AR76*zakresy_produkcyjne!E$4+AS76*zakresy_produkcyjne!F$4+AT76*zakresy_produkcyjne!G$4+AU76*zakresy_produkcyjne!H$4+AV76*zakresy_produkcyjne!I$4+AW76*zakresy_produkcyjne!J$4+AX76*zakresy_produkcyjne!K$4+AY76*zakresy_produkcyjne!L$4</f>
        <v>65</v>
      </c>
    </row>
    <row r="77" spans="1:55" ht="15" customHeight="1" x14ac:dyDescent="0.25">
      <c r="A77" s="26">
        <v>3.65</v>
      </c>
      <c r="B77" s="26">
        <v>2.59</v>
      </c>
      <c r="C77" s="26">
        <v>0.18</v>
      </c>
      <c r="D77" s="26">
        <v>0.06</v>
      </c>
      <c r="E77" s="26">
        <v>0</v>
      </c>
      <c r="F77" s="26">
        <v>0</v>
      </c>
      <c r="G77" s="26">
        <v>0</v>
      </c>
      <c r="H77" s="26">
        <v>1.4E-2</v>
      </c>
      <c r="I77" s="26">
        <v>5.1999999999999998E-2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933</v>
      </c>
      <c r="P77" s="26">
        <v>90</v>
      </c>
      <c r="Q77" s="26">
        <v>400</v>
      </c>
      <c r="R77" s="26">
        <v>64</v>
      </c>
      <c r="S77" s="26">
        <v>977</v>
      </c>
      <c r="T77" s="26">
        <v>714</v>
      </c>
      <c r="U77" s="26">
        <v>12</v>
      </c>
      <c r="V77" s="26">
        <v>269</v>
      </c>
      <c r="W77" s="27">
        <v>14.233333333333301</v>
      </c>
      <c r="X77" s="26">
        <f t="shared" si="6"/>
        <v>156.56666666666629</v>
      </c>
      <c r="Y77" s="283">
        <v>3</v>
      </c>
      <c r="Z77" s="29"/>
      <c r="AA77" s="29"/>
      <c r="AB77" s="29"/>
      <c r="AC77" s="29">
        <v>1</v>
      </c>
      <c r="AD77" s="29"/>
      <c r="AE77" s="29"/>
      <c r="AF77" s="29"/>
      <c r="AG77" s="29"/>
      <c r="AH77" s="29"/>
      <c r="AI77" s="29"/>
      <c r="AJ77" s="29"/>
      <c r="AK77" s="29"/>
      <c r="AL77" s="5" t="b">
        <f t="shared" si="7"/>
        <v>1</v>
      </c>
      <c r="AM77" s="5">
        <v>25</v>
      </c>
      <c r="AN77" s="5">
        <f t="shared" si="8"/>
        <v>1</v>
      </c>
      <c r="AO77" s="5" t="b">
        <f>AND(A77&gt;=zakresy_produkcyjne!B$2,A77&lt;=zakresy_produkcyjne!B$3)</f>
        <v>0</v>
      </c>
      <c r="AP77" s="5" t="b">
        <f>AND(B77&gt;=zakresy_produkcyjne!C$2,B77&lt;=zakresy_produkcyjne!C$3)</f>
        <v>1</v>
      </c>
      <c r="AQ77" s="5" t="b">
        <f>AND(C77&gt;=zakresy_produkcyjne!D$2,C77&lt;=zakresy_produkcyjne!D$3)</f>
        <v>1</v>
      </c>
      <c r="AR77" s="5" t="b">
        <f>AND(D77&gt;=zakresy_produkcyjne!E$2,D77&lt;=zakresy_produkcyjne!E$3)</f>
        <v>1</v>
      </c>
      <c r="AS77" s="5" t="b">
        <f>AND(E77&gt;=zakresy_produkcyjne!F$2,E77&lt;=zakresy_produkcyjne!F$3)</f>
        <v>1</v>
      </c>
      <c r="AT77" s="5" t="b">
        <f>AND(F77&gt;=zakresy_produkcyjne!G$2,F77&lt;=zakresy_produkcyjne!G$3)</f>
        <v>1</v>
      </c>
      <c r="AU77" s="5" t="b">
        <f>AND(G77&gt;=zakresy_produkcyjne!H$2,G77&lt;=zakresy_produkcyjne!H$3)</f>
        <v>1</v>
      </c>
      <c r="AV77" s="5" t="b">
        <f>AND(O77&gt;=zakresy_produkcyjne!I$2,O77&lt;=zakresy_produkcyjne!I$3)</f>
        <v>1</v>
      </c>
      <c r="AW77" s="5" t="b">
        <f>AND(P77&gt;=zakresy_produkcyjne!J$2,P77&lt;=zakresy_produkcyjne!J$3)</f>
        <v>1</v>
      </c>
      <c r="AX77" s="5" t="b">
        <f>AND(Q77&gt;=zakresy_produkcyjne!K$2,Q77&lt;=zakresy_produkcyjne!K$3)</f>
        <v>1</v>
      </c>
      <c r="AY77" s="5" t="b">
        <f>AND(R77&gt;=zakresy_produkcyjne!L$2,R77&lt;=zakresy_produkcyjne!L$3)</f>
        <v>1</v>
      </c>
      <c r="AZ77" s="17" t="b">
        <f t="shared" si="9"/>
        <v>0</v>
      </c>
      <c r="BA77" s="17" t="b">
        <f t="shared" si="10"/>
        <v>1</v>
      </c>
      <c r="BB77" s="17" t="b">
        <f t="shared" si="11"/>
        <v>0</v>
      </c>
      <c r="BC77" s="5">
        <f>AO77*zakresy_produkcyjne!B$4+AP77*zakresy_produkcyjne!C$4+AQ77*zakresy_produkcyjne!D$4+AR77*zakresy_produkcyjne!E$4+AS77*zakresy_produkcyjne!F$4+AT77*zakresy_produkcyjne!G$4+AU77*zakresy_produkcyjne!H$4+AV77*zakresy_produkcyjne!I$4+AW77*zakresy_produkcyjne!J$4+AX77*zakresy_produkcyjne!K$4+AY77*zakresy_produkcyjne!L$4</f>
        <v>65</v>
      </c>
    </row>
    <row r="78" spans="1:55" ht="15" customHeight="1" x14ac:dyDescent="0.25">
      <c r="A78" s="26">
        <v>3.41</v>
      </c>
      <c r="B78" s="26">
        <v>2.62</v>
      </c>
      <c r="C78" s="26">
        <v>0.3</v>
      </c>
      <c r="D78" s="26">
        <v>5.6000000000000001E-2</v>
      </c>
      <c r="E78" s="26">
        <v>0.48</v>
      </c>
      <c r="F78" s="26">
        <v>0</v>
      </c>
      <c r="G78" s="26">
        <v>0</v>
      </c>
      <c r="H78" s="26">
        <v>1.6E-2</v>
      </c>
      <c r="I78" s="26">
        <v>4.5999999999999999E-2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830</v>
      </c>
      <c r="P78" s="26">
        <v>60</v>
      </c>
      <c r="Q78" s="26">
        <v>300</v>
      </c>
      <c r="R78" s="26">
        <v>8</v>
      </c>
      <c r="S78" s="26"/>
      <c r="T78" s="26"/>
      <c r="U78" s="26"/>
      <c r="V78" s="26"/>
      <c r="W78" s="27">
        <v>7.7333333333333298</v>
      </c>
      <c r="X78" s="26">
        <f t="shared" si="6"/>
        <v>85.066666666666634</v>
      </c>
      <c r="Y78" s="283">
        <v>4</v>
      </c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5" t="b">
        <f t="shared" si="7"/>
        <v>0</v>
      </c>
      <c r="AM78" s="5">
        <v>25</v>
      </c>
      <c r="AN78" s="5">
        <f t="shared" si="8"/>
        <v>1</v>
      </c>
      <c r="AO78" s="5" t="b">
        <f>AND(A78&gt;=zakresy_produkcyjne!B$2,A78&lt;=zakresy_produkcyjne!B$3)</f>
        <v>1</v>
      </c>
      <c r="AP78" s="5" t="b">
        <f>AND(B78&gt;=zakresy_produkcyjne!C$2,B78&lt;=zakresy_produkcyjne!C$3)</f>
        <v>1</v>
      </c>
      <c r="AQ78" s="5" t="b">
        <f>AND(C78&gt;=zakresy_produkcyjne!D$2,C78&lt;=zakresy_produkcyjne!D$3)</f>
        <v>1</v>
      </c>
      <c r="AR78" s="5" t="b">
        <f>AND(D78&gt;=zakresy_produkcyjne!E$2,D78&lt;=zakresy_produkcyjne!E$3)</f>
        <v>1</v>
      </c>
      <c r="AS78" s="5" t="b">
        <f>AND(E78&gt;=zakresy_produkcyjne!F$2,E78&lt;=zakresy_produkcyjne!F$3)</f>
        <v>1</v>
      </c>
      <c r="AT78" s="5" t="b">
        <f>AND(F78&gt;=zakresy_produkcyjne!G$2,F78&lt;=zakresy_produkcyjne!G$3)</f>
        <v>1</v>
      </c>
      <c r="AU78" s="5" t="b">
        <f>AND(G78&gt;=zakresy_produkcyjne!H$2,G78&lt;=zakresy_produkcyjne!H$3)</f>
        <v>1</v>
      </c>
      <c r="AV78" s="5" t="b">
        <f>AND(O78&gt;=zakresy_produkcyjne!I$2,O78&lt;=zakresy_produkcyjne!I$3)</f>
        <v>0</v>
      </c>
      <c r="AW78" s="5" t="b">
        <f>AND(P78&gt;=zakresy_produkcyjne!J$2,P78&lt;=zakresy_produkcyjne!J$3)</f>
        <v>1</v>
      </c>
      <c r="AX78" s="5" t="b">
        <f>AND(Q78&gt;=zakresy_produkcyjne!K$2,Q78&lt;=zakresy_produkcyjne!K$3)</f>
        <v>1</v>
      </c>
      <c r="AY78" s="5" t="b">
        <f>AND(R78&gt;=zakresy_produkcyjne!L$2,R78&lt;=zakresy_produkcyjne!L$3)</f>
        <v>0</v>
      </c>
      <c r="AZ78" s="17" t="b">
        <f t="shared" si="9"/>
        <v>1</v>
      </c>
      <c r="BA78" s="17" t="b">
        <f t="shared" si="10"/>
        <v>0</v>
      </c>
      <c r="BB78" s="17" t="b">
        <f t="shared" si="11"/>
        <v>0</v>
      </c>
      <c r="BC78" s="5">
        <f>AO78*zakresy_produkcyjne!B$4+AP78*zakresy_produkcyjne!C$4+AQ78*zakresy_produkcyjne!D$4+AR78*zakresy_produkcyjne!E$4+AS78*zakresy_produkcyjne!F$4+AT78*zakresy_produkcyjne!G$4+AU78*zakresy_produkcyjne!H$4+AV78*zakresy_produkcyjne!I$4+AW78*zakresy_produkcyjne!J$4+AX78*zakresy_produkcyjne!K$4+AY78*zakresy_produkcyjne!L$4</f>
        <v>47</v>
      </c>
    </row>
    <row r="79" spans="1:55" ht="15" customHeight="1" x14ac:dyDescent="0.25">
      <c r="A79" s="26">
        <v>3.41</v>
      </c>
      <c r="B79" s="26">
        <v>2.62</v>
      </c>
      <c r="C79" s="26">
        <v>0.3</v>
      </c>
      <c r="D79" s="26">
        <v>5.6000000000000001E-2</v>
      </c>
      <c r="E79" s="26">
        <v>0.48</v>
      </c>
      <c r="F79" s="26">
        <v>0</v>
      </c>
      <c r="G79" s="26">
        <v>0</v>
      </c>
      <c r="H79" s="26">
        <v>1.6E-2</v>
      </c>
      <c r="I79" s="26">
        <v>4.5999999999999999E-2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830</v>
      </c>
      <c r="P79" s="26">
        <v>60</v>
      </c>
      <c r="Q79" s="26">
        <v>300</v>
      </c>
      <c r="R79" s="26">
        <v>16</v>
      </c>
      <c r="S79" s="26"/>
      <c r="T79" s="26"/>
      <c r="U79" s="26"/>
      <c r="V79" s="26"/>
      <c r="W79" s="27">
        <v>8.3333333333333304</v>
      </c>
      <c r="X79" s="26">
        <f t="shared" si="6"/>
        <v>91.666666666666629</v>
      </c>
      <c r="Y79" s="283">
        <v>4</v>
      </c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5" t="b">
        <f t="shared" si="7"/>
        <v>0</v>
      </c>
      <c r="AM79" s="5">
        <v>25</v>
      </c>
      <c r="AN79" s="5">
        <f t="shared" si="8"/>
        <v>1</v>
      </c>
      <c r="AO79" s="5" t="b">
        <f>AND(A79&gt;=zakresy_produkcyjne!B$2,A79&lt;=zakresy_produkcyjne!B$3)</f>
        <v>1</v>
      </c>
      <c r="AP79" s="5" t="b">
        <f>AND(B79&gt;=zakresy_produkcyjne!C$2,B79&lt;=zakresy_produkcyjne!C$3)</f>
        <v>1</v>
      </c>
      <c r="AQ79" s="5" t="b">
        <f>AND(C79&gt;=zakresy_produkcyjne!D$2,C79&lt;=zakresy_produkcyjne!D$3)</f>
        <v>1</v>
      </c>
      <c r="AR79" s="5" t="b">
        <f>AND(D79&gt;=zakresy_produkcyjne!E$2,D79&lt;=zakresy_produkcyjne!E$3)</f>
        <v>1</v>
      </c>
      <c r="AS79" s="5" t="b">
        <f>AND(E79&gt;=zakresy_produkcyjne!F$2,E79&lt;=zakresy_produkcyjne!F$3)</f>
        <v>1</v>
      </c>
      <c r="AT79" s="5" t="b">
        <f>AND(F79&gt;=zakresy_produkcyjne!G$2,F79&lt;=zakresy_produkcyjne!G$3)</f>
        <v>1</v>
      </c>
      <c r="AU79" s="5" t="b">
        <f>AND(G79&gt;=zakresy_produkcyjne!H$2,G79&lt;=zakresy_produkcyjne!H$3)</f>
        <v>1</v>
      </c>
      <c r="AV79" s="5" t="b">
        <f>AND(O79&gt;=zakresy_produkcyjne!I$2,O79&lt;=zakresy_produkcyjne!I$3)</f>
        <v>0</v>
      </c>
      <c r="AW79" s="5" t="b">
        <f>AND(P79&gt;=zakresy_produkcyjne!J$2,P79&lt;=zakresy_produkcyjne!J$3)</f>
        <v>1</v>
      </c>
      <c r="AX79" s="5" t="b">
        <f>AND(Q79&gt;=zakresy_produkcyjne!K$2,Q79&lt;=zakresy_produkcyjne!K$3)</f>
        <v>1</v>
      </c>
      <c r="AY79" s="5" t="b">
        <f>AND(R79&gt;=zakresy_produkcyjne!L$2,R79&lt;=zakresy_produkcyjne!L$3)</f>
        <v>0</v>
      </c>
      <c r="AZ79" s="17" t="b">
        <f t="shared" si="9"/>
        <v>1</v>
      </c>
      <c r="BA79" s="17" t="b">
        <f t="shared" si="10"/>
        <v>0</v>
      </c>
      <c r="BB79" s="17" t="b">
        <f t="shared" si="11"/>
        <v>0</v>
      </c>
      <c r="BC79" s="5">
        <f>AO79*zakresy_produkcyjne!B$4+AP79*zakresy_produkcyjne!C$4+AQ79*zakresy_produkcyjne!D$4+AR79*zakresy_produkcyjne!E$4+AS79*zakresy_produkcyjne!F$4+AT79*zakresy_produkcyjne!G$4+AU79*zakresy_produkcyjne!H$4+AV79*zakresy_produkcyjne!I$4+AW79*zakresy_produkcyjne!J$4+AX79*zakresy_produkcyjne!K$4+AY79*zakresy_produkcyjne!L$4</f>
        <v>47</v>
      </c>
    </row>
    <row r="80" spans="1:55" ht="15" customHeight="1" x14ac:dyDescent="0.25">
      <c r="A80" s="26">
        <v>3.41</v>
      </c>
      <c r="B80" s="26">
        <v>2.62</v>
      </c>
      <c r="C80" s="26">
        <v>0.3</v>
      </c>
      <c r="D80" s="26">
        <v>5.6000000000000001E-2</v>
      </c>
      <c r="E80" s="26">
        <v>0.48</v>
      </c>
      <c r="F80" s="26">
        <v>0</v>
      </c>
      <c r="G80" s="26">
        <v>0</v>
      </c>
      <c r="H80" s="26">
        <v>1.6E-2</v>
      </c>
      <c r="I80" s="26">
        <v>4.5999999999999999E-2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830</v>
      </c>
      <c r="P80" s="26">
        <v>60</v>
      </c>
      <c r="Q80" s="26">
        <v>300</v>
      </c>
      <c r="R80" s="26">
        <v>32</v>
      </c>
      <c r="S80" s="26"/>
      <c r="T80" s="26"/>
      <c r="U80" s="26"/>
      <c r="V80" s="26"/>
      <c r="W80" s="27">
        <v>8.6999999999999993</v>
      </c>
      <c r="X80" s="26">
        <f t="shared" si="6"/>
        <v>95.699999999999989</v>
      </c>
      <c r="Y80" s="283">
        <v>4</v>
      </c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5" t="b">
        <f t="shared" si="7"/>
        <v>0</v>
      </c>
      <c r="AM80" s="5">
        <v>25</v>
      </c>
      <c r="AN80" s="5">
        <f t="shared" si="8"/>
        <v>1</v>
      </c>
      <c r="AO80" s="5" t="b">
        <f>AND(A80&gt;=zakresy_produkcyjne!B$2,A80&lt;=zakresy_produkcyjne!B$3)</f>
        <v>1</v>
      </c>
      <c r="AP80" s="5" t="b">
        <f>AND(B80&gt;=zakresy_produkcyjne!C$2,B80&lt;=zakresy_produkcyjne!C$3)</f>
        <v>1</v>
      </c>
      <c r="AQ80" s="5" t="b">
        <f>AND(C80&gt;=zakresy_produkcyjne!D$2,C80&lt;=zakresy_produkcyjne!D$3)</f>
        <v>1</v>
      </c>
      <c r="AR80" s="5" t="b">
        <f>AND(D80&gt;=zakresy_produkcyjne!E$2,D80&lt;=zakresy_produkcyjne!E$3)</f>
        <v>1</v>
      </c>
      <c r="AS80" s="5" t="b">
        <f>AND(E80&gt;=zakresy_produkcyjne!F$2,E80&lt;=zakresy_produkcyjne!F$3)</f>
        <v>1</v>
      </c>
      <c r="AT80" s="5" t="b">
        <f>AND(F80&gt;=zakresy_produkcyjne!G$2,F80&lt;=zakresy_produkcyjne!G$3)</f>
        <v>1</v>
      </c>
      <c r="AU80" s="5" t="b">
        <f>AND(G80&gt;=zakresy_produkcyjne!H$2,G80&lt;=zakresy_produkcyjne!H$3)</f>
        <v>1</v>
      </c>
      <c r="AV80" s="5" t="b">
        <f>AND(O80&gt;=zakresy_produkcyjne!I$2,O80&lt;=zakresy_produkcyjne!I$3)</f>
        <v>0</v>
      </c>
      <c r="AW80" s="5" t="b">
        <f>AND(P80&gt;=zakresy_produkcyjne!J$2,P80&lt;=zakresy_produkcyjne!J$3)</f>
        <v>1</v>
      </c>
      <c r="AX80" s="5" t="b">
        <f>AND(Q80&gt;=zakresy_produkcyjne!K$2,Q80&lt;=zakresy_produkcyjne!K$3)</f>
        <v>1</v>
      </c>
      <c r="AY80" s="5" t="b">
        <f>AND(R80&gt;=zakresy_produkcyjne!L$2,R80&lt;=zakresy_produkcyjne!L$3)</f>
        <v>1</v>
      </c>
      <c r="AZ80" s="17" t="b">
        <f t="shared" si="9"/>
        <v>1</v>
      </c>
      <c r="BA80" s="17" t="b">
        <f t="shared" si="10"/>
        <v>0</v>
      </c>
      <c r="BB80" s="17" t="b">
        <f t="shared" si="11"/>
        <v>0</v>
      </c>
      <c r="BC80" s="5">
        <f>AO80*zakresy_produkcyjne!B$4+AP80*zakresy_produkcyjne!C$4+AQ80*zakresy_produkcyjne!D$4+AR80*zakresy_produkcyjne!E$4+AS80*zakresy_produkcyjne!F$4+AT80*zakresy_produkcyjne!G$4+AU80*zakresy_produkcyjne!H$4+AV80*zakresy_produkcyjne!I$4+AW80*zakresy_produkcyjne!J$4+AX80*zakresy_produkcyjne!K$4+AY80*zakresy_produkcyjne!L$4</f>
        <v>57</v>
      </c>
    </row>
    <row r="81" spans="1:55" ht="15" customHeight="1" x14ac:dyDescent="0.25">
      <c r="A81" s="26">
        <v>3.41</v>
      </c>
      <c r="B81" s="26">
        <v>2.62</v>
      </c>
      <c r="C81" s="26">
        <v>0.3</v>
      </c>
      <c r="D81" s="26">
        <v>5.6000000000000001E-2</v>
      </c>
      <c r="E81" s="26">
        <v>0.48</v>
      </c>
      <c r="F81" s="26">
        <v>0</v>
      </c>
      <c r="G81" s="26">
        <v>0</v>
      </c>
      <c r="H81" s="26">
        <v>1.6E-2</v>
      </c>
      <c r="I81" s="26">
        <v>4.5999999999999999E-2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830</v>
      </c>
      <c r="P81" s="26">
        <v>60</v>
      </c>
      <c r="Q81" s="26">
        <v>300</v>
      </c>
      <c r="R81" s="26">
        <v>64</v>
      </c>
      <c r="S81" s="26"/>
      <c r="T81" s="26"/>
      <c r="U81" s="26"/>
      <c r="V81" s="26"/>
      <c r="W81" s="27">
        <v>8.9</v>
      </c>
      <c r="X81" s="26">
        <f t="shared" si="6"/>
        <v>97.9</v>
      </c>
      <c r="Y81" s="283">
        <v>4</v>
      </c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5" t="b">
        <f t="shared" si="7"/>
        <v>0</v>
      </c>
      <c r="AM81" s="5">
        <v>25</v>
      </c>
      <c r="AN81" s="5">
        <f t="shared" si="8"/>
        <v>1</v>
      </c>
      <c r="AO81" s="5" t="b">
        <f>AND(A81&gt;=zakresy_produkcyjne!B$2,A81&lt;=zakresy_produkcyjne!B$3)</f>
        <v>1</v>
      </c>
      <c r="AP81" s="5" t="b">
        <f>AND(B81&gt;=zakresy_produkcyjne!C$2,B81&lt;=zakresy_produkcyjne!C$3)</f>
        <v>1</v>
      </c>
      <c r="AQ81" s="5" t="b">
        <f>AND(C81&gt;=zakresy_produkcyjne!D$2,C81&lt;=zakresy_produkcyjne!D$3)</f>
        <v>1</v>
      </c>
      <c r="AR81" s="5" t="b">
        <f>AND(D81&gt;=zakresy_produkcyjne!E$2,D81&lt;=zakresy_produkcyjne!E$3)</f>
        <v>1</v>
      </c>
      <c r="AS81" s="5" t="b">
        <f>AND(E81&gt;=zakresy_produkcyjne!F$2,E81&lt;=zakresy_produkcyjne!F$3)</f>
        <v>1</v>
      </c>
      <c r="AT81" s="5" t="b">
        <f>AND(F81&gt;=zakresy_produkcyjne!G$2,F81&lt;=zakresy_produkcyjne!G$3)</f>
        <v>1</v>
      </c>
      <c r="AU81" s="5" t="b">
        <f>AND(G81&gt;=zakresy_produkcyjne!H$2,G81&lt;=zakresy_produkcyjne!H$3)</f>
        <v>1</v>
      </c>
      <c r="AV81" s="5" t="b">
        <f>AND(O81&gt;=zakresy_produkcyjne!I$2,O81&lt;=zakresy_produkcyjne!I$3)</f>
        <v>0</v>
      </c>
      <c r="AW81" s="5" t="b">
        <f>AND(P81&gt;=zakresy_produkcyjne!J$2,P81&lt;=zakresy_produkcyjne!J$3)</f>
        <v>1</v>
      </c>
      <c r="AX81" s="5" t="b">
        <f>AND(Q81&gt;=zakresy_produkcyjne!K$2,Q81&lt;=zakresy_produkcyjne!K$3)</f>
        <v>1</v>
      </c>
      <c r="AY81" s="5" t="b">
        <f>AND(R81&gt;=zakresy_produkcyjne!L$2,R81&lt;=zakresy_produkcyjne!L$3)</f>
        <v>1</v>
      </c>
      <c r="AZ81" s="17" t="b">
        <f t="shared" si="9"/>
        <v>1</v>
      </c>
      <c r="BA81" s="17" t="b">
        <f t="shared" si="10"/>
        <v>0</v>
      </c>
      <c r="BB81" s="17" t="b">
        <f t="shared" si="11"/>
        <v>0</v>
      </c>
      <c r="BC81" s="5">
        <f>AO81*zakresy_produkcyjne!B$4+AP81*zakresy_produkcyjne!C$4+AQ81*zakresy_produkcyjne!D$4+AR81*zakresy_produkcyjne!E$4+AS81*zakresy_produkcyjne!F$4+AT81*zakresy_produkcyjne!G$4+AU81*zakresy_produkcyjne!H$4+AV81*zakresy_produkcyjne!I$4+AW81*zakresy_produkcyjne!J$4+AX81*zakresy_produkcyjne!K$4+AY81*zakresy_produkcyjne!L$4</f>
        <v>57</v>
      </c>
    </row>
    <row r="82" spans="1:55" ht="15" customHeight="1" x14ac:dyDescent="0.25">
      <c r="A82" s="26">
        <v>3.41</v>
      </c>
      <c r="B82" s="26">
        <v>2.62</v>
      </c>
      <c r="C82" s="26">
        <v>0.3</v>
      </c>
      <c r="D82" s="26">
        <v>5.6000000000000001E-2</v>
      </c>
      <c r="E82" s="26">
        <v>0.48</v>
      </c>
      <c r="F82" s="26">
        <v>0</v>
      </c>
      <c r="G82" s="26">
        <v>0</v>
      </c>
      <c r="H82" s="26">
        <v>1.6E-2</v>
      </c>
      <c r="I82" s="26">
        <v>4.5999999999999999E-2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830</v>
      </c>
      <c r="P82" s="26">
        <v>60</v>
      </c>
      <c r="Q82" s="26">
        <v>400</v>
      </c>
      <c r="R82" s="26">
        <v>8</v>
      </c>
      <c r="S82" s="26"/>
      <c r="T82" s="26"/>
      <c r="U82" s="26"/>
      <c r="V82" s="26"/>
      <c r="W82" s="27">
        <v>15.4</v>
      </c>
      <c r="X82" s="26">
        <f t="shared" si="6"/>
        <v>169.4</v>
      </c>
      <c r="Y82" s="283">
        <v>4</v>
      </c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5" t="b">
        <f t="shared" si="7"/>
        <v>0</v>
      </c>
      <c r="AM82" s="5">
        <v>25</v>
      </c>
      <c r="AN82" s="5">
        <f t="shared" si="8"/>
        <v>1</v>
      </c>
      <c r="AO82" s="5" t="b">
        <f>AND(A82&gt;=zakresy_produkcyjne!B$2,A82&lt;=zakresy_produkcyjne!B$3)</f>
        <v>1</v>
      </c>
      <c r="AP82" s="5" t="b">
        <f>AND(B82&gt;=zakresy_produkcyjne!C$2,B82&lt;=zakresy_produkcyjne!C$3)</f>
        <v>1</v>
      </c>
      <c r="AQ82" s="5" t="b">
        <f>AND(C82&gt;=zakresy_produkcyjne!D$2,C82&lt;=zakresy_produkcyjne!D$3)</f>
        <v>1</v>
      </c>
      <c r="AR82" s="5" t="b">
        <f>AND(D82&gt;=zakresy_produkcyjne!E$2,D82&lt;=zakresy_produkcyjne!E$3)</f>
        <v>1</v>
      </c>
      <c r="AS82" s="5" t="b">
        <f>AND(E82&gt;=zakresy_produkcyjne!F$2,E82&lt;=zakresy_produkcyjne!F$3)</f>
        <v>1</v>
      </c>
      <c r="AT82" s="5" t="b">
        <f>AND(F82&gt;=zakresy_produkcyjne!G$2,F82&lt;=zakresy_produkcyjne!G$3)</f>
        <v>1</v>
      </c>
      <c r="AU82" s="5" t="b">
        <f>AND(G82&gt;=zakresy_produkcyjne!H$2,G82&lt;=zakresy_produkcyjne!H$3)</f>
        <v>1</v>
      </c>
      <c r="AV82" s="5" t="b">
        <f>AND(O82&gt;=zakresy_produkcyjne!I$2,O82&lt;=zakresy_produkcyjne!I$3)</f>
        <v>0</v>
      </c>
      <c r="AW82" s="5" t="b">
        <f>AND(P82&gt;=zakresy_produkcyjne!J$2,P82&lt;=zakresy_produkcyjne!J$3)</f>
        <v>1</v>
      </c>
      <c r="AX82" s="5" t="b">
        <f>AND(Q82&gt;=zakresy_produkcyjne!K$2,Q82&lt;=zakresy_produkcyjne!K$3)</f>
        <v>1</v>
      </c>
      <c r="AY82" s="5" t="b">
        <f>AND(R82&gt;=zakresy_produkcyjne!L$2,R82&lt;=zakresy_produkcyjne!L$3)</f>
        <v>0</v>
      </c>
      <c r="AZ82" s="17" t="b">
        <f t="shared" si="9"/>
        <v>1</v>
      </c>
      <c r="BA82" s="17" t="b">
        <f t="shared" si="10"/>
        <v>0</v>
      </c>
      <c r="BB82" s="17" t="b">
        <f t="shared" si="11"/>
        <v>0</v>
      </c>
      <c r="BC82" s="5">
        <f>AO82*zakresy_produkcyjne!B$4+AP82*zakresy_produkcyjne!C$4+AQ82*zakresy_produkcyjne!D$4+AR82*zakresy_produkcyjne!E$4+AS82*zakresy_produkcyjne!F$4+AT82*zakresy_produkcyjne!G$4+AU82*zakresy_produkcyjne!H$4+AV82*zakresy_produkcyjne!I$4+AW82*zakresy_produkcyjne!J$4+AX82*zakresy_produkcyjne!K$4+AY82*zakresy_produkcyjne!L$4</f>
        <v>47</v>
      </c>
    </row>
    <row r="83" spans="1:55" ht="15" customHeight="1" x14ac:dyDescent="0.25">
      <c r="A83" s="26">
        <v>3.41</v>
      </c>
      <c r="B83" s="26">
        <v>2.62</v>
      </c>
      <c r="C83" s="26">
        <v>0.3</v>
      </c>
      <c r="D83" s="26">
        <v>5.6000000000000001E-2</v>
      </c>
      <c r="E83" s="26">
        <v>0.48</v>
      </c>
      <c r="F83" s="26">
        <v>0</v>
      </c>
      <c r="G83" s="26">
        <v>0</v>
      </c>
      <c r="H83" s="26">
        <v>1.6E-2</v>
      </c>
      <c r="I83" s="26">
        <v>4.5999999999999999E-2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830</v>
      </c>
      <c r="P83" s="26">
        <v>60</v>
      </c>
      <c r="Q83" s="26">
        <v>400</v>
      </c>
      <c r="R83" s="26">
        <v>16</v>
      </c>
      <c r="S83" s="26"/>
      <c r="T83" s="26"/>
      <c r="U83" s="26"/>
      <c r="V83" s="26"/>
      <c r="W83" s="27">
        <v>15.803333333333301</v>
      </c>
      <c r="X83" s="26">
        <f t="shared" si="6"/>
        <v>173.8366666666663</v>
      </c>
      <c r="Y83" s="283">
        <v>4</v>
      </c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5" t="b">
        <f t="shared" si="7"/>
        <v>0</v>
      </c>
      <c r="AM83" s="5">
        <v>25</v>
      </c>
      <c r="AN83" s="5">
        <f t="shared" si="8"/>
        <v>1</v>
      </c>
      <c r="AO83" s="5" t="b">
        <f>AND(A83&gt;=zakresy_produkcyjne!B$2,A83&lt;=zakresy_produkcyjne!B$3)</f>
        <v>1</v>
      </c>
      <c r="AP83" s="5" t="b">
        <f>AND(B83&gt;=zakresy_produkcyjne!C$2,B83&lt;=zakresy_produkcyjne!C$3)</f>
        <v>1</v>
      </c>
      <c r="AQ83" s="5" t="b">
        <f>AND(C83&gt;=zakresy_produkcyjne!D$2,C83&lt;=zakresy_produkcyjne!D$3)</f>
        <v>1</v>
      </c>
      <c r="AR83" s="5" t="b">
        <f>AND(D83&gt;=zakresy_produkcyjne!E$2,D83&lt;=zakresy_produkcyjne!E$3)</f>
        <v>1</v>
      </c>
      <c r="AS83" s="5" t="b">
        <f>AND(E83&gt;=zakresy_produkcyjne!F$2,E83&lt;=zakresy_produkcyjne!F$3)</f>
        <v>1</v>
      </c>
      <c r="AT83" s="5" t="b">
        <f>AND(F83&gt;=zakresy_produkcyjne!G$2,F83&lt;=zakresy_produkcyjne!G$3)</f>
        <v>1</v>
      </c>
      <c r="AU83" s="5" t="b">
        <f>AND(G83&gt;=zakresy_produkcyjne!H$2,G83&lt;=zakresy_produkcyjne!H$3)</f>
        <v>1</v>
      </c>
      <c r="AV83" s="5" t="b">
        <f>AND(O83&gt;=zakresy_produkcyjne!I$2,O83&lt;=zakresy_produkcyjne!I$3)</f>
        <v>0</v>
      </c>
      <c r="AW83" s="5" t="b">
        <f>AND(P83&gt;=zakresy_produkcyjne!J$2,P83&lt;=zakresy_produkcyjne!J$3)</f>
        <v>1</v>
      </c>
      <c r="AX83" s="5" t="b">
        <f>AND(Q83&gt;=zakresy_produkcyjne!K$2,Q83&lt;=zakresy_produkcyjne!K$3)</f>
        <v>1</v>
      </c>
      <c r="AY83" s="5" t="b">
        <f>AND(R83&gt;=zakresy_produkcyjne!L$2,R83&lt;=zakresy_produkcyjne!L$3)</f>
        <v>0</v>
      </c>
      <c r="AZ83" s="17" t="b">
        <f t="shared" si="9"/>
        <v>1</v>
      </c>
      <c r="BA83" s="17" t="b">
        <f t="shared" si="10"/>
        <v>0</v>
      </c>
      <c r="BB83" s="17" t="b">
        <f t="shared" si="11"/>
        <v>0</v>
      </c>
      <c r="BC83" s="5">
        <f>AO83*zakresy_produkcyjne!B$4+AP83*zakresy_produkcyjne!C$4+AQ83*zakresy_produkcyjne!D$4+AR83*zakresy_produkcyjne!E$4+AS83*zakresy_produkcyjne!F$4+AT83*zakresy_produkcyjne!G$4+AU83*zakresy_produkcyjne!H$4+AV83*zakresy_produkcyjne!I$4+AW83*zakresy_produkcyjne!J$4+AX83*zakresy_produkcyjne!K$4+AY83*zakresy_produkcyjne!L$4</f>
        <v>47</v>
      </c>
    </row>
    <row r="84" spans="1:55" ht="15" customHeight="1" x14ac:dyDescent="0.25">
      <c r="A84" s="26">
        <v>3.41</v>
      </c>
      <c r="B84" s="26">
        <v>2.62</v>
      </c>
      <c r="C84" s="26">
        <v>0.3</v>
      </c>
      <c r="D84" s="26">
        <v>5.6000000000000001E-2</v>
      </c>
      <c r="E84" s="26">
        <v>0.48</v>
      </c>
      <c r="F84" s="26">
        <v>0</v>
      </c>
      <c r="G84" s="26">
        <v>0</v>
      </c>
      <c r="H84" s="26">
        <v>1.6E-2</v>
      </c>
      <c r="I84" s="26">
        <v>4.5999999999999999E-2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830</v>
      </c>
      <c r="P84" s="26">
        <v>60</v>
      </c>
      <c r="Q84" s="26">
        <v>400</v>
      </c>
      <c r="R84" s="26">
        <v>32</v>
      </c>
      <c r="S84" s="26"/>
      <c r="T84" s="26"/>
      <c r="U84" s="26"/>
      <c r="V84" s="26"/>
      <c r="W84" s="27">
        <v>16.2</v>
      </c>
      <c r="X84" s="26">
        <f t="shared" si="6"/>
        <v>178.2</v>
      </c>
      <c r="Y84" s="283">
        <v>4</v>
      </c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5" t="b">
        <f t="shared" si="7"/>
        <v>0</v>
      </c>
      <c r="AM84" s="5">
        <v>25</v>
      </c>
      <c r="AN84" s="5">
        <f t="shared" si="8"/>
        <v>1</v>
      </c>
      <c r="AO84" s="5" t="b">
        <f>AND(A84&gt;=zakresy_produkcyjne!B$2,A84&lt;=zakresy_produkcyjne!B$3)</f>
        <v>1</v>
      </c>
      <c r="AP84" s="5" t="b">
        <f>AND(B84&gt;=zakresy_produkcyjne!C$2,B84&lt;=zakresy_produkcyjne!C$3)</f>
        <v>1</v>
      </c>
      <c r="AQ84" s="5" t="b">
        <f>AND(C84&gt;=zakresy_produkcyjne!D$2,C84&lt;=zakresy_produkcyjne!D$3)</f>
        <v>1</v>
      </c>
      <c r="AR84" s="5" t="b">
        <f>AND(D84&gt;=zakresy_produkcyjne!E$2,D84&lt;=zakresy_produkcyjne!E$3)</f>
        <v>1</v>
      </c>
      <c r="AS84" s="5" t="b">
        <f>AND(E84&gt;=zakresy_produkcyjne!F$2,E84&lt;=zakresy_produkcyjne!F$3)</f>
        <v>1</v>
      </c>
      <c r="AT84" s="5" t="b">
        <f>AND(F84&gt;=zakresy_produkcyjne!G$2,F84&lt;=zakresy_produkcyjne!G$3)</f>
        <v>1</v>
      </c>
      <c r="AU84" s="5" t="b">
        <f>AND(G84&gt;=zakresy_produkcyjne!H$2,G84&lt;=zakresy_produkcyjne!H$3)</f>
        <v>1</v>
      </c>
      <c r="AV84" s="5" t="b">
        <f>AND(O84&gt;=zakresy_produkcyjne!I$2,O84&lt;=zakresy_produkcyjne!I$3)</f>
        <v>0</v>
      </c>
      <c r="AW84" s="5" t="b">
        <f>AND(P84&gt;=zakresy_produkcyjne!J$2,P84&lt;=zakresy_produkcyjne!J$3)</f>
        <v>1</v>
      </c>
      <c r="AX84" s="5" t="b">
        <f>AND(Q84&gt;=zakresy_produkcyjne!K$2,Q84&lt;=zakresy_produkcyjne!K$3)</f>
        <v>1</v>
      </c>
      <c r="AY84" s="5" t="b">
        <f>AND(R84&gt;=zakresy_produkcyjne!L$2,R84&lt;=zakresy_produkcyjne!L$3)</f>
        <v>1</v>
      </c>
      <c r="AZ84" s="17" t="b">
        <f t="shared" si="9"/>
        <v>1</v>
      </c>
      <c r="BA84" s="17" t="b">
        <f t="shared" si="10"/>
        <v>0</v>
      </c>
      <c r="BB84" s="17" t="b">
        <f t="shared" si="11"/>
        <v>0</v>
      </c>
      <c r="BC84" s="5">
        <f>AO84*zakresy_produkcyjne!B$4+AP84*zakresy_produkcyjne!C$4+AQ84*zakresy_produkcyjne!D$4+AR84*zakresy_produkcyjne!E$4+AS84*zakresy_produkcyjne!F$4+AT84*zakresy_produkcyjne!G$4+AU84*zakresy_produkcyjne!H$4+AV84*zakresy_produkcyjne!I$4+AW84*zakresy_produkcyjne!J$4+AX84*zakresy_produkcyjne!K$4+AY84*zakresy_produkcyjne!L$4</f>
        <v>57</v>
      </c>
    </row>
    <row r="85" spans="1:55" ht="15" customHeight="1" x14ac:dyDescent="0.25">
      <c r="A85" s="26">
        <v>3.41</v>
      </c>
      <c r="B85" s="26">
        <v>2.62</v>
      </c>
      <c r="C85" s="26">
        <v>0.3</v>
      </c>
      <c r="D85" s="26">
        <v>5.6000000000000001E-2</v>
      </c>
      <c r="E85" s="26">
        <v>0.48</v>
      </c>
      <c r="F85" s="26">
        <v>0</v>
      </c>
      <c r="G85" s="26">
        <v>0</v>
      </c>
      <c r="H85" s="26">
        <v>1.6E-2</v>
      </c>
      <c r="I85" s="26">
        <v>4.5999999999999999E-2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830</v>
      </c>
      <c r="P85" s="26">
        <v>60</v>
      </c>
      <c r="Q85" s="26">
        <v>400</v>
      </c>
      <c r="R85" s="26">
        <v>64</v>
      </c>
      <c r="S85" s="26"/>
      <c r="T85" s="26"/>
      <c r="U85" s="26"/>
      <c r="V85" s="26"/>
      <c r="W85" s="27">
        <v>16.566666666666698</v>
      </c>
      <c r="X85" s="26">
        <f t="shared" si="6"/>
        <v>182.23333333333369</v>
      </c>
      <c r="Y85" s="283">
        <v>4</v>
      </c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5" t="b">
        <f t="shared" si="7"/>
        <v>0</v>
      </c>
      <c r="AM85" s="5">
        <v>25</v>
      </c>
      <c r="AN85" s="5">
        <f t="shared" si="8"/>
        <v>1</v>
      </c>
      <c r="AO85" s="5" t="b">
        <f>AND(A85&gt;=zakresy_produkcyjne!B$2,A85&lt;=zakresy_produkcyjne!B$3)</f>
        <v>1</v>
      </c>
      <c r="AP85" s="5" t="b">
        <f>AND(B85&gt;=zakresy_produkcyjne!C$2,B85&lt;=zakresy_produkcyjne!C$3)</f>
        <v>1</v>
      </c>
      <c r="AQ85" s="5" t="b">
        <f>AND(C85&gt;=zakresy_produkcyjne!D$2,C85&lt;=zakresy_produkcyjne!D$3)</f>
        <v>1</v>
      </c>
      <c r="AR85" s="5" t="b">
        <f>AND(D85&gt;=zakresy_produkcyjne!E$2,D85&lt;=zakresy_produkcyjne!E$3)</f>
        <v>1</v>
      </c>
      <c r="AS85" s="5" t="b">
        <f>AND(E85&gt;=zakresy_produkcyjne!F$2,E85&lt;=zakresy_produkcyjne!F$3)</f>
        <v>1</v>
      </c>
      <c r="AT85" s="5" t="b">
        <f>AND(F85&gt;=zakresy_produkcyjne!G$2,F85&lt;=zakresy_produkcyjne!G$3)</f>
        <v>1</v>
      </c>
      <c r="AU85" s="5" t="b">
        <f>AND(G85&gt;=zakresy_produkcyjne!H$2,G85&lt;=zakresy_produkcyjne!H$3)</f>
        <v>1</v>
      </c>
      <c r="AV85" s="5" t="b">
        <f>AND(O85&gt;=zakresy_produkcyjne!I$2,O85&lt;=zakresy_produkcyjne!I$3)</f>
        <v>0</v>
      </c>
      <c r="AW85" s="5" t="b">
        <f>AND(P85&gt;=zakresy_produkcyjne!J$2,P85&lt;=zakresy_produkcyjne!J$3)</f>
        <v>1</v>
      </c>
      <c r="AX85" s="5" t="b">
        <f>AND(Q85&gt;=zakresy_produkcyjne!K$2,Q85&lt;=zakresy_produkcyjne!K$3)</f>
        <v>1</v>
      </c>
      <c r="AY85" s="5" t="b">
        <f>AND(R85&gt;=zakresy_produkcyjne!L$2,R85&lt;=zakresy_produkcyjne!L$3)</f>
        <v>1</v>
      </c>
      <c r="AZ85" s="17" t="b">
        <f t="shared" si="9"/>
        <v>1</v>
      </c>
      <c r="BA85" s="17" t="b">
        <f t="shared" si="10"/>
        <v>0</v>
      </c>
      <c r="BB85" s="17" t="b">
        <f t="shared" si="11"/>
        <v>0</v>
      </c>
      <c r="BC85" s="5">
        <f>AO85*zakresy_produkcyjne!B$4+AP85*zakresy_produkcyjne!C$4+AQ85*zakresy_produkcyjne!D$4+AR85*zakresy_produkcyjne!E$4+AS85*zakresy_produkcyjne!F$4+AT85*zakresy_produkcyjne!G$4+AU85*zakresy_produkcyjne!H$4+AV85*zakresy_produkcyjne!I$4+AW85*zakresy_produkcyjne!J$4+AX85*zakresy_produkcyjne!K$4+AY85*zakresy_produkcyjne!L$4</f>
        <v>57</v>
      </c>
    </row>
    <row r="86" spans="1:55" ht="15" customHeight="1" x14ac:dyDescent="0.25">
      <c r="A86" s="26">
        <v>3.41</v>
      </c>
      <c r="B86" s="26">
        <v>2.62</v>
      </c>
      <c r="C86" s="26">
        <v>0.3</v>
      </c>
      <c r="D86" s="26">
        <v>5.6000000000000001E-2</v>
      </c>
      <c r="E86" s="26">
        <v>0.48</v>
      </c>
      <c r="F86" s="26">
        <v>0</v>
      </c>
      <c r="G86" s="26">
        <v>0</v>
      </c>
      <c r="H86" s="26">
        <v>1.6E-2</v>
      </c>
      <c r="I86" s="26">
        <v>4.5999999999999999E-2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860</v>
      </c>
      <c r="P86" s="26">
        <v>60</v>
      </c>
      <c r="Q86" s="26">
        <v>300</v>
      </c>
      <c r="R86" s="26">
        <v>8</v>
      </c>
      <c r="S86" s="26"/>
      <c r="T86" s="26"/>
      <c r="U86" s="26"/>
      <c r="V86" s="26"/>
      <c r="W86" s="27">
        <v>6.93333333333333</v>
      </c>
      <c r="X86" s="26">
        <f t="shared" ref="X86:X117" si="12">11*W86</f>
        <v>76.266666666666623</v>
      </c>
      <c r="Y86" s="283">
        <v>4</v>
      </c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5" t="b">
        <f t="shared" ref="AL86:AL117" si="13">NOT(OR(ISBLANK(S86),ISBLANK(T86),ISBLANK(U86),ISBLANK(V86),AND(ISBLANK(W86),ISBLANK(X86))))</f>
        <v>0</v>
      </c>
      <c r="AM86" s="5">
        <v>25</v>
      </c>
      <c r="AN86" s="5">
        <f t="shared" ref="AN86:AN117" si="14">IF(AM86&lt;=30,1,IF(AM86&lt;=60,2,IF(AM86&lt;=100,3,"bd")))</f>
        <v>1</v>
      </c>
      <c r="AO86" s="5" t="b">
        <f>AND(A86&gt;=zakresy_produkcyjne!B$2,A86&lt;=zakresy_produkcyjne!B$3)</f>
        <v>1</v>
      </c>
      <c r="AP86" s="5" t="b">
        <f>AND(B86&gt;=zakresy_produkcyjne!C$2,B86&lt;=zakresy_produkcyjne!C$3)</f>
        <v>1</v>
      </c>
      <c r="AQ86" s="5" t="b">
        <f>AND(C86&gt;=zakresy_produkcyjne!D$2,C86&lt;=zakresy_produkcyjne!D$3)</f>
        <v>1</v>
      </c>
      <c r="AR86" s="5" t="b">
        <f>AND(D86&gt;=zakresy_produkcyjne!E$2,D86&lt;=zakresy_produkcyjne!E$3)</f>
        <v>1</v>
      </c>
      <c r="AS86" s="5" t="b">
        <f>AND(E86&gt;=zakresy_produkcyjne!F$2,E86&lt;=zakresy_produkcyjne!F$3)</f>
        <v>1</v>
      </c>
      <c r="AT86" s="5" t="b">
        <f>AND(F86&gt;=zakresy_produkcyjne!G$2,F86&lt;=zakresy_produkcyjne!G$3)</f>
        <v>1</v>
      </c>
      <c r="AU86" s="5" t="b">
        <f>AND(G86&gt;=zakresy_produkcyjne!H$2,G86&lt;=zakresy_produkcyjne!H$3)</f>
        <v>1</v>
      </c>
      <c r="AV86" s="5" t="b">
        <f>AND(O86&gt;=zakresy_produkcyjne!I$2,O86&lt;=zakresy_produkcyjne!I$3)</f>
        <v>1</v>
      </c>
      <c r="AW86" s="5" t="b">
        <f>AND(P86&gt;=zakresy_produkcyjne!J$2,P86&lt;=zakresy_produkcyjne!J$3)</f>
        <v>1</v>
      </c>
      <c r="AX86" s="5" t="b">
        <f>AND(Q86&gt;=zakresy_produkcyjne!K$2,Q86&lt;=zakresy_produkcyjne!K$3)</f>
        <v>1</v>
      </c>
      <c r="AY86" s="5" t="b">
        <f>AND(R86&gt;=zakresy_produkcyjne!L$2,R86&lt;=zakresy_produkcyjne!L$3)</f>
        <v>0</v>
      </c>
      <c r="AZ86" s="17" t="b">
        <f t="shared" ref="AZ86:AZ117" si="15">AND(AO86:AU86)</f>
        <v>1</v>
      </c>
      <c r="BA86" s="17" t="b">
        <f t="shared" ref="BA86:BA117" si="16">AND(AV86:AY86)</f>
        <v>0</v>
      </c>
      <c r="BB86" s="17" t="b">
        <f t="shared" ref="BB86:BB117" si="17">AND(AZ86:BA86)</f>
        <v>0</v>
      </c>
      <c r="BC86" s="5">
        <f>AO86*zakresy_produkcyjne!B$4+AP86*zakresy_produkcyjne!C$4+AQ86*zakresy_produkcyjne!D$4+AR86*zakresy_produkcyjne!E$4+AS86*zakresy_produkcyjne!F$4+AT86*zakresy_produkcyjne!G$4+AU86*zakresy_produkcyjne!H$4+AV86*zakresy_produkcyjne!I$4+AW86*zakresy_produkcyjne!J$4+AX86*zakresy_produkcyjne!K$4+AY86*zakresy_produkcyjne!L$4</f>
        <v>56</v>
      </c>
    </row>
    <row r="87" spans="1:55" ht="15" customHeight="1" x14ac:dyDescent="0.25">
      <c r="A87" s="26">
        <v>3.41</v>
      </c>
      <c r="B87" s="26">
        <v>2.62</v>
      </c>
      <c r="C87" s="26">
        <v>0.3</v>
      </c>
      <c r="D87" s="26">
        <v>5.6000000000000001E-2</v>
      </c>
      <c r="E87" s="26">
        <v>0.48</v>
      </c>
      <c r="F87" s="26">
        <v>0</v>
      </c>
      <c r="G87" s="26">
        <v>0</v>
      </c>
      <c r="H87" s="26">
        <v>1.6E-2</v>
      </c>
      <c r="I87" s="26">
        <v>4.5999999999999999E-2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860</v>
      </c>
      <c r="P87" s="26">
        <v>60</v>
      </c>
      <c r="Q87" s="26">
        <v>300</v>
      </c>
      <c r="R87" s="26">
        <v>16</v>
      </c>
      <c r="S87" s="26"/>
      <c r="T87" s="26"/>
      <c r="U87" s="26"/>
      <c r="V87" s="26"/>
      <c r="W87" s="27">
        <v>7.3666666666666698</v>
      </c>
      <c r="X87" s="26">
        <f t="shared" si="12"/>
        <v>81.033333333333374</v>
      </c>
      <c r="Y87" s="283">
        <v>4</v>
      </c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5" t="b">
        <f t="shared" si="13"/>
        <v>0</v>
      </c>
      <c r="AM87" s="5">
        <v>25</v>
      </c>
      <c r="AN87" s="5">
        <f t="shared" si="14"/>
        <v>1</v>
      </c>
      <c r="AO87" s="5" t="b">
        <f>AND(A87&gt;=zakresy_produkcyjne!B$2,A87&lt;=zakresy_produkcyjne!B$3)</f>
        <v>1</v>
      </c>
      <c r="AP87" s="5" t="b">
        <f>AND(B87&gt;=zakresy_produkcyjne!C$2,B87&lt;=zakresy_produkcyjne!C$3)</f>
        <v>1</v>
      </c>
      <c r="AQ87" s="5" t="b">
        <f>AND(C87&gt;=zakresy_produkcyjne!D$2,C87&lt;=zakresy_produkcyjne!D$3)</f>
        <v>1</v>
      </c>
      <c r="AR87" s="5" t="b">
        <f>AND(D87&gt;=zakresy_produkcyjne!E$2,D87&lt;=zakresy_produkcyjne!E$3)</f>
        <v>1</v>
      </c>
      <c r="AS87" s="5" t="b">
        <f>AND(E87&gt;=zakresy_produkcyjne!F$2,E87&lt;=zakresy_produkcyjne!F$3)</f>
        <v>1</v>
      </c>
      <c r="AT87" s="5" t="b">
        <f>AND(F87&gt;=zakresy_produkcyjne!G$2,F87&lt;=zakresy_produkcyjne!G$3)</f>
        <v>1</v>
      </c>
      <c r="AU87" s="5" t="b">
        <f>AND(G87&gt;=zakresy_produkcyjne!H$2,G87&lt;=zakresy_produkcyjne!H$3)</f>
        <v>1</v>
      </c>
      <c r="AV87" s="5" t="b">
        <f>AND(O87&gt;=zakresy_produkcyjne!I$2,O87&lt;=zakresy_produkcyjne!I$3)</f>
        <v>1</v>
      </c>
      <c r="AW87" s="5" t="b">
        <f>AND(P87&gt;=zakresy_produkcyjne!J$2,P87&lt;=zakresy_produkcyjne!J$3)</f>
        <v>1</v>
      </c>
      <c r="AX87" s="5" t="b">
        <f>AND(Q87&gt;=zakresy_produkcyjne!K$2,Q87&lt;=zakresy_produkcyjne!K$3)</f>
        <v>1</v>
      </c>
      <c r="AY87" s="5" t="b">
        <f>AND(R87&gt;=zakresy_produkcyjne!L$2,R87&lt;=zakresy_produkcyjne!L$3)</f>
        <v>0</v>
      </c>
      <c r="AZ87" s="17" t="b">
        <f t="shared" si="15"/>
        <v>1</v>
      </c>
      <c r="BA87" s="17" t="b">
        <f t="shared" si="16"/>
        <v>0</v>
      </c>
      <c r="BB87" s="17" t="b">
        <f t="shared" si="17"/>
        <v>0</v>
      </c>
      <c r="BC87" s="5">
        <f>AO87*zakresy_produkcyjne!B$4+AP87*zakresy_produkcyjne!C$4+AQ87*zakresy_produkcyjne!D$4+AR87*zakresy_produkcyjne!E$4+AS87*zakresy_produkcyjne!F$4+AT87*zakresy_produkcyjne!G$4+AU87*zakresy_produkcyjne!H$4+AV87*zakresy_produkcyjne!I$4+AW87*zakresy_produkcyjne!J$4+AX87*zakresy_produkcyjne!K$4+AY87*zakresy_produkcyjne!L$4</f>
        <v>56</v>
      </c>
    </row>
    <row r="88" spans="1:55" ht="15" customHeight="1" x14ac:dyDescent="0.25">
      <c r="A88" s="26">
        <v>3.41</v>
      </c>
      <c r="B88" s="26">
        <v>2.62</v>
      </c>
      <c r="C88" s="26">
        <v>0.3</v>
      </c>
      <c r="D88" s="26">
        <v>5.6000000000000001E-2</v>
      </c>
      <c r="E88" s="26">
        <v>0.48</v>
      </c>
      <c r="F88" s="26">
        <v>0</v>
      </c>
      <c r="G88" s="26">
        <v>0</v>
      </c>
      <c r="H88" s="26">
        <v>1.6E-2</v>
      </c>
      <c r="I88" s="26">
        <v>4.5999999999999999E-2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860</v>
      </c>
      <c r="P88" s="26">
        <v>60</v>
      </c>
      <c r="Q88" s="26">
        <v>300</v>
      </c>
      <c r="R88" s="26">
        <v>32</v>
      </c>
      <c r="S88" s="26"/>
      <c r="T88" s="26"/>
      <c r="U88" s="26"/>
      <c r="V88" s="26"/>
      <c r="W88" s="27">
        <v>7.7666666666666702</v>
      </c>
      <c r="X88" s="26">
        <f t="shared" si="12"/>
        <v>85.433333333333366</v>
      </c>
      <c r="Y88" s="283">
        <v>4</v>
      </c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5" t="b">
        <f t="shared" si="13"/>
        <v>0</v>
      </c>
      <c r="AM88" s="5">
        <v>25</v>
      </c>
      <c r="AN88" s="5">
        <f t="shared" si="14"/>
        <v>1</v>
      </c>
      <c r="AO88" s="5" t="b">
        <f>AND(A88&gt;=zakresy_produkcyjne!B$2,A88&lt;=zakresy_produkcyjne!B$3)</f>
        <v>1</v>
      </c>
      <c r="AP88" s="5" t="b">
        <f>AND(B88&gt;=zakresy_produkcyjne!C$2,B88&lt;=zakresy_produkcyjne!C$3)</f>
        <v>1</v>
      </c>
      <c r="AQ88" s="5" t="b">
        <f>AND(C88&gt;=zakresy_produkcyjne!D$2,C88&lt;=zakresy_produkcyjne!D$3)</f>
        <v>1</v>
      </c>
      <c r="AR88" s="5" t="b">
        <f>AND(D88&gt;=zakresy_produkcyjne!E$2,D88&lt;=zakresy_produkcyjne!E$3)</f>
        <v>1</v>
      </c>
      <c r="AS88" s="5" t="b">
        <f>AND(E88&gt;=zakresy_produkcyjne!F$2,E88&lt;=zakresy_produkcyjne!F$3)</f>
        <v>1</v>
      </c>
      <c r="AT88" s="5" t="b">
        <f>AND(F88&gt;=zakresy_produkcyjne!G$2,F88&lt;=zakresy_produkcyjne!G$3)</f>
        <v>1</v>
      </c>
      <c r="AU88" s="5" t="b">
        <f>AND(G88&gt;=zakresy_produkcyjne!H$2,G88&lt;=zakresy_produkcyjne!H$3)</f>
        <v>1</v>
      </c>
      <c r="AV88" s="5" t="b">
        <f>AND(O88&gt;=zakresy_produkcyjne!I$2,O88&lt;=zakresy_produkcyjne!I$3)</f>
        <v>1</v>
      </c>
      <c r="AW88" s="5" t="b">
        <f>AND(P88&gt;=zakresy_produkcyjne!J$2,P88&lt;=zakresy_produkcyjne!J$3)</f>
        <v>1</v>
      </c>
      <c r="AX88" s="5" t="b">
        <f>AND(Q88&gt;=zakresy_produkcyjne!K$2,Q88&lt;=zakresy_produkcyjne!K$3)</f>
        <v>1</v>
      </c>
      <c r="AY88" s="5" t="b">
        <f>AND(R88&gt;=zakresy_produkcyjne!L$2,R88&lt;=zakresy_produkcyjne!L$3)</f>
        <v>1</v>
      </c>
      <c r="AZ88" s="17" t="b">
        <f t="shared" si="15"/>
        <v>1</v>
      </c>
      <c r="BA88" s="17" t="b">
        <f t="shared" si="16"/>
        <v>1</v>
      </c>
      <c r="BB88" s="17" t="b">
        <f t="shared" si="17"/>
        <v>1</v>
      </c>
      <c r="BC88" s="5">
        <f>AO88*zakresy_produkcyjne!B$4+AP88*zakresy_produkcyjne!C$4+AQ88*zakresy_produkcyjne!D$4+AR88*zakresy_produkcyjne!E$4+AS88*zakresy_produkcyjne!F$4+AT88*zakresy_produkcyjne!G$4+AU88*zakresy_produkcyjne!H$4+AV88*zakresy_produkcyjne!I$4+AW88*zakresy_produkcyjne!J$4+AX88*zakresy_produkcyjne!K$4+AY88*zakresy_produkcyjne!L$4</f>
        <v>66</v>
      </c>
    </row>
    <row r="89" spans="1:55" ht="15" customHeight="1" x14ac:dyDescent="0.25">
      <c r="A89" s="26">
        <v>3.41</v>
      </c>
      <c r="B89" s="26">
        <v>2.62</v>
      </c>
      <c r="C89" s="26">
        <v>0.3</v>
      </c>
      <c r="D89" s="26">
        <v>5.6000000000000001E-2</v>
      </c>
      <c r="E89" s="26">
        <v>0.48</v>
      </c>
      <c r="F89" s="26">
        <v>0</v>
      </c>
      <c r="G89" s="26">
        <v>0</v>
      </c>
      <c r="H89" s="26">
        <v>1.6E-2</v>
      </c>
      <c r="I89" s="26">
        <v>4.5999999999999999E-2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860</v>
      </c>
      <c r="P89" s="26">
        <v>60</v>
      </c>
      <c r="Q89" s="26">
        <v>300</v>
      </c>
      <c r="R89" s="26">
        <v>64</v>
      </c>
      <c r="S89" s="26"/>
      <c r="T89" s="26"/>
      <c r="U89" s="26"/>
      <c r="V89" s="26"/>
      <c r="W89" s="27">
        <v>8.2333333333333307</v>
      </c>
      <c r="X89" s="26">
        <f t="shared" si="12"/>
        <v>90.566666666666634</v>
      </c>
      <c r="Y89" s="283">
        <v>4</v>
      </c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5" t="b">
        <f t="shared" si="13"/>
        <v>0</v>
      </c>
      <c r="AM89" s="5">
        <v>25</v>
      </c>
      <c r="AN89" s="5">
        <f t="shared" si="14"/>
        <v>1</v>
      </c>
      <c r="AO89" s="5" t="b">
        <f>AND(A89&gt;=zakresy_produkcyjne!B$2,A89&lt;=zakresy_produkcyjne!B$3)</f>
        <v>1</v>
      </c>
      <c r="AP89" s="5" t="b">
        <f>AND(B89&gt;=zakresy_produkcyjne!C$2,B89&lt;=zakresy_produkcyjne!C$3)</f>
        <v>1</v>
      </c>
      <c r="AQ89" s="5" t="b">
        <f>AND(C89&gt;=zakresy_produkcyjne!D$2,C89&lt;=zakresy_produkcyjne!D$3)</f>
        <v>1</v>
      </c>
      <c r="AR89" s="5" t="b">
        <f>AND(D89&gt;=zakresy_produkcyjne!E$2,D89&lt;=zakresy_produkcyjne!E$3)</f>
        <v>1</v>
      </c>
      <c r="AS89" s="5" t="b">
        <f>AND(E89&gt;=zakresy_produkcyjne!F$2,E89&lt;=zakresy_produkcyjne!F$3)</f>
        <v>1</v>
      </c>
      <c r="AT89" s="5" t="b">
        <f>AND(F89&gt;=zakresy_produkcyjne!G$2,F89&lt;=zakresy_produkcyjne!G$3)</f>
        <v>1</v>
      </c>
      <c r="AU89" s="5" t="b">
        <f>AND(G89&gt;=zakresy_produkcyjne!H$2,G89&lt;=zakresy_produkcyjne!H$3)</f>
        <v>1</v>
      </c>
      <c r="AV89" s="5" t="b">
        <f>AND(O89&gt;=zakresy_produkcyjne!I$2,O89&lt;=zakresy_produkcyjne!I$3)</f>
        <v>1</v>
      </c>
      <c r="AW89" s="5" t="b">
        <f>AND(P89&gt;=zakresy_produkcyjne!J$2,P89&lt;=zakresy_produkcyjne!J$3)</f>
        <v>1</v>
      </c>
      <c r="AX89" s="5" t="b">
        <f>AND(Q89&gt;=zakresy_produkcyjne!K$2,Q89&lt;=zakresy_produkcyjne!K$3)</f>
        <v>1</v>
      </c>
      <c r="AY89" s="5" t="b">
        <f>AND(R89&gt;=zakresy_produkcyjne!L$2,R89&lt;=zakresy_produkcyjne!L$3)</f>
        <v>1</v>
      </c>
      <c r="AZ89" s="17" t="b">
        <f t="shared" si="15"/>
        <v>1</v>
      </c>
      <c r="BA89" s="17" t="b">
        <f t="shared" si="16"/>
        <v>1</v>
      </c>
      <c r="BB89" s="17" t="b">
        <f t="shared" si="17"/>
        <v>1</v>
      </c>
      <c r="BC89" s="5">
        <f>AO89*zakresy_produkcyjne!B$4+AP89*zakresy_produkcyjne!C$4+AQ89*zakresy_produkcyjne!D$4+AR89*zakresy_produkcyjne!E$4+AS89*zakresy_produkcyjne!F$4+AT89*zakresy_produkcyjne!G$4+AU89*zakresy_produkcyjne!H$4+AV89*zakresy_produkcyjne!I$4+AW89*zakresy_produkcyjne!J$4+AX89*zakresy_produkcyjne!K$4+AY89*zakresy_produkcyjne!L$4</f>
        <v>66</v>
      </c>
    </row>
    <row r="90" spans="1:55" ht="15" customHeight="1" x14ac:dyDescent="0.25">
      <c r="A90" s="26">
        <v>3.41</v>
      </c>
      <c r="B90" s="26">
        <v>2.62</v>
      </c>
      <c r="C90" s="26">
        <v>0.3</v>
      </c>
      <c r="D90" s="26">
        <v>5.6000000000000001E-2</v>
      </c>
      <c r="E90" s="26">
        <v>0.48</v>
      </c>
      <c r="F90" s="26">
        <v>0</v>
      </c>
      <c r="G90" s="26">
        <v>0</v>
      </c>
      <c r="H90" s="26">
        <v>1.6E-2</v>
      </c>
      <c r="I90" s="26">
        <v>4.5999999999999999E-2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860</v>
      </c>
      <c r="P90" s="26">
        <v>60</v>
      </c>
      <c r="Q90" s="26">
        <v>400</v>
      </c>
      <c r="R90" s="26">
        <v>8</v>
      </c>
      <c r="S90" s="26"/>
      <c r="T90" s="26"/>
      <c r="U90" s="26"/>
      <c r="V90" s="26"/>
      <c r="W90" s="27">
        <v>14.1</v>
      </c>
      <c r="X90" s="26">
        <f t="shared" si="12"/>
        <v>155.1</v>
      </c>
      <c r="Y90" s="283">
        <v>4</v>
      </c>
      <c r="Z90" s="29"/>
      <c r="AA90" s="29"/>
      <c r="AB90" s="29"/>
      <c r="AC90" s="29"/>
      <c r="AD90" s="29">
        <v>1</v>
      </c>
      <c r="AE90" s="29"/>
      <c r="AF90" s="29"/>
      <c r="AG90" s="29"/>
      <c r="AH90" s="29"/>
      <c r="AI90" s="29"/>
      <c r="AJ90" s="29"/>
      <c r="AK90" s="29"/>
      <c r="AL90" s="5" t="b">
        <f t="shared" si="13"/>
        <v>0</v>
      </c>
      <c r="AM90" s="5">
        <v>25</v>
      </c>
      <c r="AN90" s="5">
        <f t="shared" si="14"/>
        <v>1</v>
      </c>
      <c r="AO90" s="5" t="b">
        <f>AND(A90&gt;=zakresy_produkcyjne!B$2,A90&lt;=zakresy_produkcyjne!B$3)</f>
        <v>1</v>
      </c>
      <c r="AP90" s="5" t="b">
        <f>AND(B90&gt;=zakresy_produkcyjne!C$2,B90&lt;=zakresy_produkcyjne!C$3)</f>
        <v>1</v>
      </c>
      <c r="AQ90" s="5" t="b">
        <f>AND(C90&gt;=zakresy_produkcyjne!D$2,C90&lt;=zakresy_produkcyjne!D$3)</f>
        <v>1</v>
      </c>
      <c r="AR90" s="5" t="b">
        <f>AND(D90&gt;=zakresy_produkcyjne!E$2,D90&lt;=zakresy_produkcyjne!E$3)</f>
        <v>1</v>
      </c>
      <c r="AS90" s="5" t="b">
        <f>AND(E90&gt;=zakresy_produkcyjne!F$2,E90&lt;=zakresy_produkcyjne!F$3)</f>
        <v>1</v>
      </c>
      <c r="AT90" s="5" t="b">
        <f>AND(F90&gt;=zakresy_produkcyjne!G$2,F90&lt;=zakresy_produkcyjne!G$3)</f>
        <v>1</v>
      </c>
      <c r="AU90" s="5" t="b">
        <f>AND(G90&gt;=zakresy_produkcyjne!H$2,G90&lt;=zakresy_produkcyjne!H$3)</f>
        <v>1</v>
      </c>
      <c r="AV90" s="5" t="b">
        <f>AND(O90&gt;=zakresy_produkcyjne!I$2,O90&lt;=zakresy_produkcyjne!I$3)</f>
        <v>1</v>
      </c>
      <c r="AW90" s="5" t="b">
        <f>AND(P90&gt;=zakresy_produkcyjne!J$2,P90&lt;=zakresy_produkcyjne!J$3)</f>
        <v>1</v>
      </c>
      <c r="AX90" s="5" t="b">
        <f>AND(Q90&gt;=zakresy_produkcyjne!K$2,Q90&lt;=zakresy_produkcyjne!K$3)</f>
        <v>1</v>
      </c>
      <c r="AY90" s="5" t="b">
        <f>AND(R90&gt;=zakresy_produkcyjne!L$2,R90&lt;=zakresy_produkcyjne!L$3)</f>
        <v>0</v>
      </c>
      <c r="AZ90" s="17" t="b">
        <f t="shared" si="15"/>
        <v>1</v>
      </c>
      <c r="BA90" s="17" t="b">
        <f t="shared" si="16"/>
        <v>0</v>
      </c>
      <c r="BB90" s="17" t="b">
        <f t="shared" si="17"/>
        <v>0</v>
      </c>
      <c r="BC90" s="5">
        <f>AO90*zakresy_produkcyjne!B$4+AP90*zakresy_produkcyjne!C$4+AQ90*zakresy_produkcyjne!D$4+AR90*zakresy_produkcyjne!E$4+AS90*zakresy_produkcyjne!F$4+AT90*zakresy_produkcyjne!G$4+AU90*zakresy_produkcyjne!H$4+AV90*zakresy_produkcyjne!I$4+AW90*zakresy_produkcyjne!J$4+AX90*zakresy_produkcyjne!K$4+AY90*zakresy_produkcyjne!L$4</f>
        <v>56</v>
      </c>
    </row>
    <row r="91" spans="1:55" ht="15" customHeight="1" x14ac:dyDescent="0.25">
      <c r="A91" s="26">
        <v>3.41</v>
      </c>
      <c r="B91" s="26">
        <v>2.62</v>
      </c>
      <c r="C91" s="26">
        <v>0.3</v>
      </c>
      <c r="D91" s="26">
        <v>5.6000000000000001E-2</v>
      </c>
      <c r="E91" s="26">
        <v>0.48</v>
      </c>
      <c r="F91" s="26">
        <v>0</v>
      </c>
      <c r="G91" s="26">
        <v>0</v>
      </c>
      <c r="H91" s="26">
        <v>1.6E-2</v>
      </c>
      <c r="I91" s="26">
        <v>4.5999999999999999E-2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860</v>
      </c>
      <c r="P91" s="26">
        <v>60</v>
      </c>
      <c r="Q91" s="26">
        <v>400</v>
      </c>
      <c r="R91" s="26">
        <v>16</v>
      </c>
      <c r="S91" s="26"/>
      <c r="T91" s="26"/>
      <c r="U91" s="26"/>
      <c r="V91" s="26"/>
      <c r="W91" s="27">
        <v>14.4333333333333</v>
      </c>
      <c r="X91" s="26">
        <f t="shared" si="12"/>
        <v>158.76666666666631</v>
      </c>
      <c r="Y91" s="283">
        <v>4</v>
      </c>
      <c r="Z91" s="29"/>
      <c r="AA91" s="29"/>
      <c r="AB91" s="29"/>
      <c r="AC91" s="29"/>
      <c r="AD91" s="29">
        <v>1</v>
      </c>
      <c r="AE91" s="29"/>
      <c r="AF91" s="29"/>
      <c r="AG91" s="29"/>
      <c r="AH91" s="29"/>
      <c r="AI91" s="29"/>
      <c r="AJ91" s="29"/>
      <c r="AK91" s="29"/>
      <c r="AL91" s="5" t="b">
        <f t="shared" si="13"/>
        <v>0</v>
      </c>
      <c r="AM91" s="5">
        <v>25</v>
      </c>
      <c r="AN91" s="5">
        <f t="shared" si="14"/>
        <v>1</v>
      </c>
      <c r="AO91" s="5" t="b">
        <f>AND(A91&gt;=zakresy_produkcyjne!B$2,A91&lt;=zakresy_produkcyjne!B$3)</f>
        <v>1</v>
      </c>
      <c r="AP91" s="5" t="b">
        <f>AND(B91&gt;=zakresy_produkcyjne!C$2,B91&lt;=zakresy_produkcyjne!C$3)</f>
        <v>1</v>
      </c>
      <c r="AQ91" s="5" t="b">
        <f>AND(C91&gt;=zakresy_produkcyjne!D$2,C91&lt;=zakresy_produkcyjne!D$3)</f>
        <v>1</v>
      </c>
      <c r="AR91" s="5" t="b">
        <f>AND(D91&gt;=zakresy_produkcyjne!E$2,D91&lt;=zakresy_produkcyjne!E$3)</f>
        <v>1</v>
      </c>
      <c r="AS91" s="5" t="b">
        <f>AND(E91&gt;=zakresy_produkcyjne!F$2,E91&lt;=zakresy_produkcyjne!F$3)</f>
        <v>1</v>
      </c>
      <c r="AT91" s="5" t="b">
        <f>AND(F91&gt;=zakresy_produkcyjne!G$2,F91&lt;=zakresy_produkcyjne!G$3)</f>
        <v>1</v>
      </c>
      <c r="AU91" s="5" t="b">
        <f>AND(G91&gt;=zakresy_produkcyjne!H$2,G91&lt;=zakresy_produkcyjne!H$3)</f>
        <v>1</v>
      </c>
      <c r="AV91" s="5" t="b">
        <f>AND(O91&gt;=zakresy_produkcyjne!I$2,O91&lt;=zakresy_produkcyjne!I$3)</f>
        <v>1</v>
      </c>
      <c r="AW91" s="5" t="b">
        <f>AND(P91&gt;=zakresy_produkcyjne!J$2,P91&lt;=zakresy_produkcyjne!J$3)</f>
        <v>1</v>
      </c>
      <c r="AX91" s="5" t="b">
        <f>AND(Q91&gt;=zakresy_produkcyjne!K$2,Q91&lt;=zakresy_produkcyjne!K$3)</f>
        <v>1</v>
      </c>
      <c r="AY91" s="5" t="b">
        <f>AND(R91&gt;=zakresy_produkcyjne!L$2,R91&lt;=zakresy_produkcyjne!L$3)</f>
        <v>0</v>
      </c>
      <c r="AZ91" s="17" t="b">
        <f t="shared" si="15"/>
        <v>1</v>
      </c>
      <c r="BA91" s="17" t="b">
        <f t="shared" si="16"/>
        <v>0</v>
      </c>
      <c r="BB91" s="17" t="b">
        <f t="shared" si="17"/>
        <v>0</v>
      </c>
      <c r="BC91" s="5">
        <f>AO91*zakresy_produkcyjne!B$4+AP91*zakresy_produkcyjne!C$4+AQ91*zakresy_produkcyjne!D$4+AR91*zakresy_produkcyjne!E$4+AS91*zakresy_produkcyjne!F$4+AT91*zakresy_produkcyjne!G$4+AU91*zakresy_produkcyjne!H$4+AV91*zakresy_produkcyjne!I$4+AW91*zakresy_produkcyjne!J$4+AX91*zakresy_produkcyjne!K$4+AY91*zakresy_produkcyjne!L$4</f>
        <v>56</v>
      </c>
    </row>
    <row r="92" spans="1:55" ht="15" customHeight="1" x14ac:dyDescent="0.25">
      <c r="A92" s="26">
        <v>3.41</v>
      </c>
      <c r="B92" s="26">
        <v>2.62</v>
      </c>
      <c r="C92" s="26">
        <v>0.3</v>
      </c>
      <c r="D92" s="26">
        <v>5.6000000000000001E-2</v>
      </c>
      <c r="E92" s="26">
        <v>0.48</v>
      </c>
      <c r="F92" s="26">
        <v>0</v>
      </c>
      <c r="G92" s="26">
        <v>0</v>
      </c>
      <c r="H92" s="26">
        <v>1.6E-2</v>
      </c>
      <c r="I92" s="26">
        <v>4.5999999999999999E-2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860</v>
      </c>
      <c r="P92" s="26">
        <v>60</v>
      </c>
      <c r="Q92" s="26">
        <v>400</v>
      </c>
      <c r="R92" s="26">
        <v>32</v>
      </c>
      <c r="S92" s="26"/>
      <c r="T92" s="26"/>
      <c r="U92" s="26"/>
      <c r="V92" s="26"/>
      <c r="W92" s="27">
        <v>14.8333333333333</v>
      </c>
      <c r="X92" s="26">
        <f t="shared" si="12"/>
        <v>163.16666666666629</v>
      </c>
      <c r="Y92" s="283">
        <v>4</v>
      </c>
      <c r="Z92" s="29"/>
      <c r="AA92" s="29"/>
      <c r="AB92" s="29"/>
      <c r="AC92" s="29"/>
      <c r="AD92" s="29">
        <v>1</v>
      </c>
      <c r="AE92" s="29"/>
      <c r="AF92" s="29"/>
      <c r="AG92" s="29"/>
      <c r="AH92" s="29"/>
      <c r="AI92" s="29"/>
      <c r="AJ92" s="29"/>
      <c r="AK92" s="29"/>
      <c r="AL92" s="5" t="b">
        <f t="shared" si="13"/>
        <v>0</v>
      </c>
      <c r="AM92" s="5">
        <v>25</v>
      </c>
      <c r="AN92" s="5">
        <f t="shared" si="14"/>
        <v>1</v>
      </c>
      <c r="AO92" s="5" t="b">
        <f>AND(A92&gt;=zakresy_produkcyjne!B$2,A92&lt;=zakresy_produkcyjne!B$3)</f>
        <v>1</v>
      </c>
      <c r="AP92" s="5" t="b">
        <f>AND(B92&gt;=zakresy_produkcyjne!C$2,B92&lt;=zakresy_produkcyjne!C$3)</f>
        <v>1</v>
      </c>
      <c r="AQ92" s="5" t="b">
        <f>AND(C92&gt;=zakresy_produkcyjne!D$2,C92&lt;=zakresy_produkcyjne!D$3)</f>
        <v>1</v>
      </c>
      <c r="AR92" s="5" t="b">
        <f>AND(D92&gt;=zakresy_produkcyjne!E$2,D92&lt;=zakresy_produkcyjne!E$3)</f>
        <v>1</v>
      </c>
      <c r="AS92" s="5" t="b">
        <f>AND(E92&gt;=zakresy_produkcyjne!F$2,E92&lt;=zakresy_produkcyjne!F$3)</f>
        <v>1</v>
      </c>
      <c r="AT92" s="5" t="b">
        <f>AND(F92&gt;=zakresy_produkcyjne!G$2,F92&lt;=zakresy_produkcyjne!G$3)</f>
        <v>1</v>
      </c>
      <c r="AU92" s="5" t="b">
        <f>AND(G92&gt;=zakresy_produkcyjne!H$2,G92&lt;=zakresy_produkcyjne!H$3)</f>
        <v>1</v>
      </c>
      <c r="AV92" s="5" t="b">
        <f>AND(O92&gt;=zakresy_produkcyjne!I$2,O92&lt;=zakresy_produkcyjne!I$3)</f>
        <v>1</v>
      </c>
      <c r="AW92" s="5" t="b">
        <f>AND(P92&gt;=zakresy_produkcyjne!J$2,P92&lt;=zakresy_produkcyjne!J$3)</f>
        <v>1</v>
      </c>
      <c r="AX92" s="5" t="b">
        <f>AND(Q92&gt;=zakresy_produkcyjne!K$2,Q92&lt;=zakresy_produkcyjne!K$3)</f>
        <v>1</v>
      </c>
      <c r="AY92" s="5" t="b">
        <f>AND(R92&gt;=zakresy_produkcyjne!L$2,R92&lt;=zakresy_produkcyjne!L$3)</f>
        <v>1</v>
      </c>
      <c r="AZ92" s="17" t="b">
        <f t="shared" si="15"/>
        <v>1</v>
      </c>
      <c r="BA92" s="17" t="b">
        <f t="shared" si="16"/>
        <v>1</v>
      </c>
      <c r="BB92" s="17" t="b">
        <f t="shared" si="17"/>
        <v>1</v>
      </c>
      <c r="BC92" s="5">
        <f>AO92*zakresy_produkcyjne!B$4+AP92*zakresy_produkcyjne!C$4+AQ92*zakresy_produkcyjne!D$4+AR92*zakresy_produkcyjne!E$4+AS92*zakresy_produkcyjne!F$4+AT92*zakresy_produkcyjne!G$4+AU92*zakresy_produkcyjne!H$4+AV92*zakresy_produkcyjne!I$4+AW92*zakresy_produkcyjne!J$4+AX92*zakresy_produkcyjne!K$4+AY92*zakresy_produkcyjne!L$4</f>
        <v>66</v>
      </c>
    </row>
    <row r="93" spans="1:55" ht="15" customHeight="1" x14ac:dyDescent="0.25">
      <c r="A93" s="26">
        <v>3.41</v>
      </c>
      <c r="B93" s="26">
        <v>2.62</v>
      </c>
      <c r="C93" s="26">
        <v>0.3</v>
      </c>
      <c r="D93" s="26">
        <v>5.6000000000000001E-2</v>
      </c>
      <c r="E93" s="26">
        <v>0.48</v>
      </c>
      <c r="F93" s="26">
        <v>0</v>
      </c>
      <c r="G93" s="26">
        <v>0</v>
      </c>
      <c r="H93" s="26">
        <v>1.6E-2</v>
      </c>
      <c r="I93" s="26">
        <v>4.5999999999999999E-2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860</v>
      </c>
      <c r="P93" s="26">
        <v>60</v>
      </c>
      <c r="Q93" s="26">
        <v>400</v>
      </c>
      <c r="R93" s="26">
        <v>64</v>
      </c>
      <c r="S93" s="26"/>
      <c r="T93" s="26"/>
      <c r="U93" s="26"/>
      <c r="V93" s="26"/>
      <c r="W93" s="27">
        <v>14.2</v>
      </c>
      <c r="X93" s="26">
        <f t="shared" si="12"/>
        <v>156.19999999999999</v>
      </c>
      <c r="Y93" s="283">
        <v>4</v>
      </c>
      <c r="Z93" s="29"/>
      <c r="AA93" s="29"/>
      <c r="AB93" s="29"/>
      <c r="AC93" s="29"/>
      <c r="AD93" s="29">
        <v>1</v>
      </c>
      <c r="AE93" s="29"/>
      <c r="AF93" s="29"/>
      <c r="AG93" s="29"/>
      <c r="AH93" s="29"/>
      <c r="AI93" s="29"/>
      <c r="AJ93" s="29"/>
      <c r="AK93" s="29"/>
      <c r="AL93" s="5" t="b">
        <f t="shared" si="13"/>
        <v>0</v>
      </c>
      <c r="AM93" s="5">
        <v>25</v>
      </c>
      <c r="AN93" s="5">
        <f t="shared" si="14"/>
        <v>1</v>
      </c>
      <c r="AO93" s="5" t="b">
        <f>AND(A93&gt;=zakresy_produkcyjne!B$2,A93&lt;=zakresy_produkcyjne!B$3)</f>
        <v>1</v>
      </c>
      <c r="AP93" s="5" t="b">
        <f>AND(B93&gt;=zakresy_produkcyjne!C$2,B93&lt;=zakresy_produkcyjne!C$3)</f>
        <v>1</v>
      </c>
      <c r="AQ93" s="5" t="b">
        <f>AND(C93&gt;=zakresy_produkcyjne!D$2,C93&lt;=zakresy_produkcyjne!D$3)</f>
        <v>1</v>
      </c>
      <c r="AR93" s="5" t="b">
        <f>AND(D93&gt;=zakresy_produkcyjne!E$2,D93&lt;=zakresy_produkcyjne!E$3)</f>
        <v>1</v>
      </c>
      <c r="AS93" s="5" t="b">
        <f>AND(E93&gt;=zakresy_produkcyjne!F$2,E93&lt;=zakresy_produkcyjne!F$3)</f>
        <v>1</v>
      </c>
      <c r="AT93" s="5" t="b">
        <f>AND(F93&gt;=zakresy_produkcyjne!G$2,F93&lt;=zakresy_produkcyjne!G$3)</f>
        <v>1</v>
      </c>
      <c r="AU93" s="5" t="b">
        <f>AND(G93&gt;=zakresy_produkcyjne!H$2,G93&lt;=zakresy_produkcyjne!H$3)</f>
        <v>1</v>
      </c>
      <c r="AV93" s="5" t="b">
        <f>AND(O93&gt;=zakresy_produkcyjne!I$2,O93&lt;=zakresy_produkcyjne!I$3)</f>
        <v>1</v>
      </c>
      <c r="AW93" s="5" t="b">
        <f>AND(P93&gt;=zakresy_produkcyjne!J$2,P93&lt;=zakresy_produkcyjne!J$3)</f>
        <v>1</v>
      </c>
      <c r="AX93" s="5" t="b">
        <f>AND(Q93&gt;=zakresy_produkcyjne!K$2,Q93&lt;=zakresy_produkcyjne!K$3)</f>
        <v>1</v>
      </c>
      <c r="AY93" s="5" t="b">
        <f>AND(R93&gt;=zakresy_produkcyjne!L$2,R93&lt;=zakresy_produkcyjne!L$3)</f>
        <v>1</v>
      </c>
      <c r="AZ93" s="17" t="b">
        <f t="shared" si="15"/>
        <v>1</v>
      </c>
      <c r="BA93" s="17" t="b">
        <f t="shared" si="16"/>
        <v>1</v>
      </c>
      <c r="BB93" s="17" t="b">
        <f t="shared" si="17"/>
        <v>1</v>
      </c>
      <c r="BC93" s="5">
        <f>AO93*zakresy_produkcyjne!B$4+AP93*zakresy_produkcyjne!C$4+AQ93*zakresy_produkcyjne!D$4+AR93*zakresy_produkcyjne!E$4+AS93*zakresy_produkcyjne!F$4+AT93*zakresy_produkcyjne!G$4+AU93*zakresy_produkcyjne!H$4+AV93*zakresy_produkcyjne!I$4+AW93*zakresy_produkcyjne!J$4+AX93*zakresy_produkcyjne!K$4+AY93*zakresy_produkcyjne!L$4</f>
        <v>66</v>
      </c>
    </row>
    <row r="94" spans="1:55" ht="15" customHeight="1" x14ac:dyDescent="0.25">
      <c r="A94" s="26">
        <v>3.41</v>
      </c>
      <c r="B94" s="26">
        <v>2.62</v>
      </c>
      <c r="C94" s="26">
        <v>0.3</v>
      </c>
      <c r="D94" s="26">
        <v>5.6000000000000001E-2</v>
      </c>
      <c r="E94" s="26">
        <v>0.48</v>
      </c>
      <c r="F94" s="26">
        <v>0</v>
      </c>
      <c r="G94" s="26">
        <v>0</v>
      </c>
      <c r="H94" s="26">
        <v>1.6E-2</v>
      </c>
      <c r="I94" s="26">
        <v>4.5999999999999999E-2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900</v>
      </c>
      <c r="P94" s="26">
        <v>60</v>
      </c>
      <c r="Q94" s="26">
        <v>300</v>
      </c>
      <c r="R94" s="26">
        <v>8</v>
      </c>
      <c r="S94" s="26"/>
      <c r="T94" s="26"/>
      <c r="U94" s="26"/>
      <c r="V94" s="26"/>
      <c r="W94" s="27">
        <v>7.9</v>
      </c>
      <c r="X94" s="26">
        <f t="shared" si="12"/>
        <v>86.9</v>
      </c>
      <c r="Y94" s="283">
        <v>4</v>
      </c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5" t="b">
        <f t="shared" si="13"/>
        <v>0</v>
      </c>
      <c r="AM94" s="5">
        <v>25</v>
      </c>
      <c r="AN94" s="5">
        <f t="shared" si="14"/>
        <v>1</v>
      </c>
      <c r="AO94" s="5" t="b">
        <f>AND(A94&gt;=zakresy_produkcyjne!B$2,A94&lt;=zakresy_produkcyjne!B$3)</f>
        <v>1</v>
      </c>
      <c r="AP94" s="5" t="b">
        <f>AND(B94&gt;=zakresy_produkcyjne!C$2,B94&lt;=zakresy_produkcyjne!C$3)</f>
        <v>1</v>
      </c>
      <c r="AQ94" s="5" t="b">
        <f>AND(C94&gt;=zakresy_produkcyjne!D$2,C94&lt;=zakresy_produkcyjne!D$3)</f>
        <v>1</v>
      </c>
      <c r="AR94" s="5" t="b">
        <f>AND(D94&gt;=zakresy_produkcyjne!E$2,D94&lt;=zakresy_produkcyjne!E$3)</f>
        <v>1</v>
      </c>
      <c r="AS94" s="5" t="b">
        <f>AND(E94&gt;=zakresy_produkcyjne!F$2,E94&lt;=zakresy_produkcyjne!F$3)</f>
        <v>1</v>
      </c>
      <c r="AT94" s="5" t="b">
        <f>AND(F94&gt;=zakresy_produkcyjne!G$2,F94&lt;=zakresy_produkcyjne!G$3)</f>
        <v>1</v>
      </c>
      <c r="AU94" s="5" t="b">
        <f>AND(G94&gt;=zakresy_produkcyjne!H$2,G94&lt;=zakresy_produkcyjne!H$3)</f>
        <v>1</v>
      </c>
      <c r="AV94" s="5" t="b">
        <f>AND(O94&gt;=zakresy_produkcyjne!I$2,O94&lt;=zakresy_produkcyjne!I$3)</f>
        <v>1</v>
      </c>
      <c r="AW94" s="5" t="b">
        <f>AND(P94&gt;=zakresy_produkcyjne!J$2,P94&lt;=zakresy_produkcyjne!J$3)</f>
        <v>1</v>
      </c>
      <c r="AX94" s="5" t="b">
        <f>AND(Q94&gt;=zakresy_produkcyjne!K$2,Q94&lt;=zakresy_produkcyjne!K$3)</f>
        <v>1</v>
      </c>
      <c r="AY94" s="5" t="b">
        <f>AND(R94&gt;=zakresy_produkcyjne!L$2,R94&lt;=zakresy_produkcyjne!L$3)</f>
        <v>0</v>
      </c>
      <c r="AZ94" s="17" t="b">
        <f t="shared" si="15"/>
        <v>1</v>
      </c>
      <c r="BA94" s="17" t="b">
        <f t="shared" si="16"/>
        <v>0</v>
      </c>
      <c r="BB94" s="17" t="b">
        <f t="shared" si="17"/>
        <v>0</v>
      </c>
      <c r="BC94" s="5">
        <f>AO94*zakresy_produkcyjne!B$4+AP94*zakresy_produkcyjne!C$4+AQ94*zakresy_produkcyjne!D$4+AR94*zakresy_produkcyjne!E$4+AS94*zakresy_produkcyjne!F$4+AT94*zakresy_produkcyjne!G$4+AU94*zakresy_produkcyjne!H$4+AV94*zakresy_produkcyjne!I$4+AW94*zakresy_produkcyjne!J$4+AX94*zakresy_produkcyjne!K$4+AY94*zakresy_produkcyjne!L$4</f>
        <v>56</v>
      </c>
    </row>
    <row r="95" spans="1:55" ht="15" customHeight="1" x14ac:dyDescent="0.25">
      <c r="A95" s="26">
        <v>3.41</v>
      </c>
      <c r="B95" s="26">
        <v>2.62</v>
      </c>
      <c r="C95" s="26">
        <v>0.3</v>
      </c>
      <c r="D95" s="26">
        <v>5.6000000000000001E-2</v>
      </c>
      <c r="E95" s="26">
        <v>0.48</v>
      </c>
      <c r="F95" s="26">
        <v>0</v>
      </c>
      <c r="G95" s="26">
        <v>0</v>
      </c>
      <c r="H95" s="26">
        <v>1.6E-2</v>
      </c>
      <c r="I95" s="26">
        <v>4.5999999999999999E-2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900</v>
      </c>
      <c r="P95" s="26">
        <v>60</v>
      </c>
      <c r="Q95" s="26">
        <v>300</v>
      </c>
      <c r="R95" s="26">
        <v>16</v>
      </c>
      <c r="S95" s="26"/>
      <c r="T95" s="26"/>
      <c r="U95" s="26"/>
      <c r="V95" s="26"/>
      <c r="W95" s="27">
        <v>8.06666666666667</v>
      </c>
      <c r="X95" s="26">
        <f t="shared" si="12"/>
        <v>88.733333333333377</v>
      </c>
      <c r="Y95" s="283">
        <v>4</v>
      </c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5" t="b">
        <f t="shared" si="13"/>
        <v>0</v>
      </c>
      <c r="AM95" s="5">
        <v>25</v>
      </c>
      <c r="AN95" s="5">
        <f t="shared" si="14"/>
        <v>1</v>
      </c>
      <c r="AO95" s="5" t="b">
        <f>AND(A95&gt;=zakresy_produkcyjne!B$2,A95&lt;=zakresy_produkcyjne!B$3)</f>
        <v>1</v>
      </c>
      <c r="AP95" s="5" t="b">
        <f>AND(B95&gt;=zakresy_produkcyjne!C$2,B95&lt;=zakresy_produkcyjne!C$3)</f>
        <v>1</v>
      </c>
      <c r="AQ95" s="5" t="b">
        <f>AND(C95&gt;=zakresy_produkcyjne!D$2,C95&lt;=zakresy_produkcyjne!D$3)</f>
        <v>1</v>
      </c>
      <c r="AR95" s="5" t="b">
        <f>AND(D95&gt;=zakresy_produkcyjne!E$2,D95&lt;=zakresy_produkcyjne!E$3)</f>
        <v>1</v>
      </c>
      <c r="AS95" s="5" t="b">
        <f>AND(E95&gt;=zakresy_produkcyjne!F$2,E95&lt;=zakresy_produkcyjne!F$3)</f>
        <v>1</v>
      </c>
      <c r="AT95" s="5" t="b">
        <f>AND(F95&gt;=zakresy_produkcyjne!G$2,F95&lt;=zakresy_produkcyjne!G$3)</f>
        <v>1</v>
      </c>
      <c r="AU95" s="5" t="b">
        <f>AND(G95&gt;=zakresy_produkcyjne!H$2,G95&lt;=zakresy_produkcyjne!H$3)</f>
        <v>1</v>
      </c>
      <c r="AV95" s="5" t="b">
        <f>AND(O95&gt;=zakresy_produkcyjne!I$2,O95&lt;=zakresy_produkcyjne!I$3)</f>
        <v>1</v>
      </c>
      <c r="AW95" s="5" t="b">
        <f>AND(P95&gt;=zakresy_produkcyjne!J$2,P95&lt;=zakresy_produkcyjne!J$3)</f>
        <v>1</v>
      </c>
      <c r="AX95" s="5" t="b">
        <f>AND(Q95&gt;=zakresy_produkcyjne!K$2,Q95&lt;=zakresy_produkcyjne!K$3)</f>
        <v>1</v>
      </c>
      <c r="AY95" s="5" t="b">
        <f>AND(R95&gt;=zakresy_produkcyjne!L$2,R95&lt;=zakresy_produkcyjne!L$3)</f>
        <v>0</v>
      </c>
      <c r="AZ95" s="17" t="b">
        <f t="shared" si="15"/>
        <v>1</v>
      </c>
      <c r="BA95" s="17" t="b">
        <f t="shared" si="16"/>
        <v>0</v>
      </c>
      <c r="BB95" s="17" t="b">
        <f t="shared" si="17"/>
        <v>0</v>
      </c>
      <c r="BC95" s="5">
        <f>AO95*zakresy_produkcyjne!B$4+AP95*zakresy_produkcyjne!C$4+AQ95*zakresy_produkcyjne!D$4+AR95*zakresy_produkcyjne!E$4+AS95*zakresy_produkcyjne!F$4+AT95*zakresy_produkcyjne!G$4+AU95*zakresy_produkcyjne!H$4+AV95*zakresy_produkcyjne!I$4+AW95*zakresy_produkcyjne!J$4+AX95*zakresy_produkcyjne!K$4+AY95*zakresy_produkcyjne!L$4</f>
        <v>56</v>
      </c>
    </row>
    <row r="96" spans="1:55" ht="15" customHeight="1" x14ac:dyDescent="0.25">
      <c r="A96" s="26">
        <v>3.41</v>
      </c>
      <c r="B96" s="26">
        <v>2.62</v>
      </c>
      <c r="C96" s="26">
        <v>0.3</v>
      </c>
      <c r="D96" s="26">
        <v>5.6000000000000001E-2</v>
      </c>
      <c r="E96" s="26">
        <v>0.48</v>
      </c>
      <c r="F96" s="26">
        <v>0</v>
      </c>
      <c r="G96" s="26">
        <v>0</v>
      </c>
      <c r="H96" s="26">
        <v>1.6E-2</v>
      </c>
      <c r="I96" s="26">
        <v>4.5999999999999999E-2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900</v>
      </c>
      <c r="P96" s="26">
        <v>60</v>
      </c>
      <c r="Q96" s="26">
        <v>300</v>
      </c>
      <c r="R96" s="26">
        <v>32</v>
      </c>
      <c r="S96" s="26"/>
      <c r="T96" s="26"/>
      <c r="U96" s="26"/>
      <c r="V96" s="26"/>
      <c r="W96" s="27">
        <v>8.3333333333333304</v>
      </c>
      <c r="X96" s="26">
        <f t="shared" si="12"/>
        <v>91.666666666666629</v>
      </c>
      <c r="Y96" s="283">
        <v>4</v>
      </c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5" t="b">
        <f t="shared" si="13"/>
        <v>0</v>
      </c>
      <c r="AM96" s="5">
        <v>25</v>
      </c>
      <c r="AN96" s="5">
        <f t="shared" si="14"/>
        <v>1</v>
      </c>
      <c r="AO96" s="5" t="b">
        <f>AND(A96&gt;=zakresy_produkcyjne!B$2,A96&lt;=zakresy_produkcyjne!B$3)</f>
        <v>1</v>
      </c>
      <c r="AP96" s="5" t="b">
        <f>AND(B96&gt;=zakresy_produkcyjne!C$2,B96&lt;=zakresy_produkcyjne!C$3)</f>
        <v>1</v>
      </c>
      <c r="AQ96" s="5" t="b">
        <f>AND(C96&gt;=zakresy_produkcyjne!D$2,C96&lt;=zakresy_produkcyjne!D$3)</f>
        <v>1</v>
      </c>
      <c r="AR96" s="5" t="b">
        <f>AND(D96&gt;=zakresy_produkcyjne!E$2,D96&lt;=zakresy_produkcyjne!E$3)</f>
        <v>1</v>
      </c>
      <c r="AS96" s="5" t="b">
        <f>AND(E96&gt;=zakresy_produkcyjne!F$2,E96&lt;=zakresy_produkcyjne!F$3)</f>
        <v>1</v>
      </c>
      <c r="AT96" s="5" t="b">
        <f>AND(F96&gt;=zakresy_produkcyjne!G$2,F96&lt;=zakresy_produkcyjne!G$3)</f>
        <v>1</v>
      </c>
      <c r="AU96" s="5" t="b">
        <f>AND(G96&gt;=zakresy_produkcyjne!H$2,G96&lt;=zakresy_produkcyjne!H$3)</f>
        <v>1</v>
      </c>
      <c r="AV96" s="5" t="b">
        <f>AND(O96&gt;=zakresy_produkcyjne!I$2,O96&lt;=zakresy_produkcyjne!I$3)</f>
        <v>1</v>
      </c>
      <c r="AW96" s="5" t="b">
        <f>AND(P96&gt;=zakresy_produkcyjne!J$2,P96&lt;=zakresy_produkcyjne!J$3)</f>
        <v>1</v>
      </c>
      <c r="AX96" s="5" t="b">
        <f>AND(Q96&gt;=zakresy_produkcyjne!K$2,Q96&lt;=zakresy_produkcyjne!K$3)</f>
        <v>1</v>
      </c>
      <c r="AY96" s="5" t="b">
        <f>AND(R96&gt;=zakresy_produkcyjne!L$2,R96&lt;=zakresy_produkcyjne!L$3)</f>
        <v>1</v>
      </c>
      <c r="AZ96" s="17" t="b">
        <f t="shared" si="15"/>
        <v>1</v>
      </c>
      <c r="BA96" s="17" t="b">
        <f t="shared" si="16"/>
        <v>1</v>
      </c>
      <c r="BB96" s="17" t="b">
        <f t="shared" si="17"/>
        <v>1</v>
      </c>
      <c r="BC96" s="5">
        <f>AO96*zakresy_produkcyjne!B$4+AP96*zakresy_produkcyjne!C$4+AQ96*zakresy_produkcyjne!D$4+AR96*zakresy_produkcyjne!E$4+AS96*zakresy_produkcyjne!F$4+AT96*zakresy_produkcyjne!G$4+AU96*zakresy_produkcyjne!H$4+AV96*zakresy_produkcyjne!I$4+AW96*zakresy_produkcyjne!J$4+AX96*zakresy_produkcyjne!K$4+AY96*zakresy_produkcyjne!L$4</f>
        <v>66</v>
      </c>
    </row>
    <row r="97" spans="1:55" ht="15" customHeight="1" x14ac:dyDescent="0.25">
      <c r="A97" s="26">
        <v>3.41</v>
      </c>
      <c r="B97" s="26">
        <v>2.62</v>
      </c>
      <c r="C97" s="26">
        <v>0.3</v>
      </c>
      <c r="D97" s="26">
        <v>5.6000000000000001E-2</v>
      </c>
      <c r="E97" s="26">
        <v>0.48</v>
      </c>
      <c r="F97" s="26">
        <v>0</v>
      </c>
      <c r="G97" s="26">
        <v>0</v>
      </c>
      <c r="H97" s="26">
        <v>1.6E-2</v>
      </c>
      <c r="I97" s="26">
        <v>4.5999999999999999E-2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900</v>
      </c>
      <c r="P97" s="26">
        <v>60</v>
      </c>
      <c r="Q97" s="26">
        <v>300</v>
      </c>
      <c r="R97" s="26">
        <v>64</v>
      </c>
      <c r="S97" s="26"/>
      <c r="T97" s="26"/>
      <c r="U97" s="26"/>
      <c r="V97" s="26"/>
      <c r="W97" s="27">
        <v>7.8333333333333304</v>
      </c>
      <c r="X97" s="26">
        <f t="shared" si="12"/>
        <v>86.166666666666629</v>
      </c>
      <c r="Y97" s="283">
        <v>4</v>
      </c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5" t="b">
        <f t="shared" si="13"/>
        <v>0</v>
      </c>
      <c r="AM97" s="5">
        <v>25</v>
      </c>
      <c r="AN97" s="5">
        <f t="shared" si="14"/>
        <v>1</v>
      </c>
      <c r="AO97" s="5" t="b">
        <f>AND(A97&gt;=zakresy_produkcyjne!B$2,A97&lt;=zakresy_produkcyjne!B$3)</f>
        <v>1</v>
      </c>
      <c r="AP97" s="5" t="b">
        <f>AND(B97&gt;=zakresy_produkcyjne!C$2,B97&lt;=zakresy_produkcyjne!C$3)</f>
        <v>1</v>
      </c>
      <c r="AQ97" s="5" t="b">
        <f>AND(C97&gt;=zakresy_produkcyjne!D$2,C97&lt;=zakresy_produkcyjne!D$3)</f>
        <v>1</v>
      </c>
      <c r="AR97" s="5" t="b">
        <f>AND(D97&gt;=zakresy_produkcyjne!E$2,D97&lt;=zakresy_produkcyjne!E$3)</f>
        <v>1</v>
      </c>
      <c r="AS97" s="5" t="b">
        <f>AND(E97&gt;=zakresy_produkcyjne!F$2,E97&lt;=zakresy_produkcyjne!F$3)</f>
        <v>1</v>
      </c>
      <c r="AT97" s="5" t="b">
        <f>AND(F97&gt;=zakresy_produkcyjne!G$2,F97&lt;=zakresy_produkcyjne!G$3)</f>
        <v>1</v>
      </c>
      <c r="AU97" s="5" t="b">
        <f>AND(G97&gt;=zakresy_produkcyjne!H$2,G97&lt;=zakresy_produkcyjne!H$3)</f>
        <v>1</v>
      </c>
      <c r="AV97" s="5" t="b">
        <f>AND(O97&gt;=zakresy_produkcyjne!I$2,O97&lt;=zakresy_produkcyjne!I$3)</f>
        <v>1</v>
      </c>
      <c r="AW97" s="5" t="b">
        <f>AND(P97&gt;=zakresy_produkcyjne!J$2,P97&lt;=zakresy_produkcyjne!J$3)</f>
        <v>1</v>
      </c>
      <c r="AX97" s="5" t="b">
        <f>AND(Q97&gt;=zakresy_produkcyjne!K$2,Q97&lt;=zakresy_produkcyjne!K$3)</f>
        <v>1</v>
      </c>
      <c r="AY97" s="5" t="b">
        <f>AND(R97&gt;=zakresy_produkcyjne!L$2,R97&lt;=zakresy_produkcyjne!L$3)</f>
        <v>1</v>
      </c>
      <c r="AZ97" s="17" t="b">
        <f t="shared" si="15"/>
        <v>1</v>
      </c>
      <c r="BA97" s="17" t="b">
        <f t="shared" si="16"/>
        <v>1</v>
      </c>
      <c r="BB97" s="17" t="b">
        <f t="shared" si="17"/>
        <v>1</v>
      </c>
      <c r="BC97" s="5">
        <f>AO97*zakresy_produkcyjne!B$4+AP97*zakresy_produkcyjne!C$4+AQ97*zakresy_produkcyjne!D$4+AR97*zakresy_produkcyjne!E$4+AS97*zakresy_produkcyjne!F$4+AT97*zakresy_produkcyjne!G$4+AU97*zakresy_produkcyjne!H$4+AV97*zakresy_produkcyjne!I$4+AW97*zakresy_produkcyjne!J$4+AX97*zakresy_produkcyjne!K$4+AY97*zakresy_produkcyjne!L$4</f>
        <v>66</v>
      </c>
    </row>
    <row r="98" spans="1:55" ht="15" customHeight="1" x14ac:dyDescent="0.25">
      <c r="A98" s="26">
        <v>3.41</v>
      </c>
      <c r="B98" s="26">
        <v>2.62</v>
      </c>
      <c r="C98" s="26">
        <v>0.3</v>
      </c>
      <c r="D98" s="26">
        <v>5.6000000000000001E-2</v>
      </c>
      <c r="E98" s="26">
        <v>0.48</v>
      </c>
      <c r="F98" s="26">
        <v>0</v>
      </c>
      <c r="G98" s="26">
        <v>0</v>
      </c>
      <c r="H98" s="26">
        <v>1.6E-2</v>
      </c>
      <c r="I98" s="26">
        <v>4.5999999999999999E-2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900</v>
      </c>
      <c r="P98" s="26">
        <v>60</v>
      </c>
      <c r="Q98" s="26">
        <v>400</v>
      </c>
      <c r="R98" s="26">
        <v>8</v>
      </c>
      <c r="S98" s="26"/>
      <c r="T98" s="26"/>
      <c r="U98" s="26"/>
      <c r="V98" s="26"/>
      <c r="W98" s="27">
        <v>12.033333333333299</v>
      </c>
      <c r="X98" s="26">
        <f t="shared" si="12"/>
        <v>132.3666666666663</v>
      </c>
      <c r="Y98" s="283">
        <v>4</v>
      </c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5" t="b">
        <f t="shared" si="13"/>
        <v>0</v>
      </c>
      <c r="AM98" s="5">
        <v>25</v>
      </c>
      <c r="AN98" s="5">
        <f t="shared" si="14"/>
        <v>1</v>
      </c>
      <c r="AO98" s="5" t="b">
        <f>AND(A98&gt;=zakresy_produkcyjne!B$2,A98&lt;=zakresy_produkcyjne!B$3)</f>
        <v>1</v>
      </c>
      <c r="AP98" s="5" t="b">
        <f>AND(B98&gt;=zakresy_produkcyjne!C$2,B98&lt;=zakresy_produkcyjne!C$3)</f>
        <v>1</v>
      </c>
      <c r="AQ98" s="5" t="b">
        <f>AND(C98&gt;=zakresy_produkcyjne!D$2,C98&lt;=zakresy_produkcyjne!D$3)</f>
        <v>1</v>
      </c>
      <c r="AR98" s="5" t="b">
        <f>AND(D98&gt;=zakresy_produkcyjne!E$2,D98&lt;=zakresy_produkcyjne!E$3)</f>
        <v>1</v>
      </c>
      <c r="AS98" s="5" t="b">
        <f>AND(E98&gt;=zakresy_produkcyjne!F$2,E98&lt;=zakresy_produkcyjne!F$3)</f>
        <v>1</v>
      </c>
      <c r="AT98" s="5" t="b">
        <f>AND(F98&gt;=zakresy_produkcyjne!G$2,F98&lt;=zakresy_produkcyjne!G$3)</f>
        <v>1</v>
      </c>
      <c r="AU98" s="5" t="b">
        <f>AND(G98&gt;=zakresy_produkcyjne!H$2,G98&lt;=zakresy_produkcyjne!H$3)</f>
        <v>1</v>
      </c>
      <c r="AV98" s="5" t="b">
        <f>AND(O98&gt;=zakresy_produkcyjne!I$2,O98&lt;=zakresy_produkcyjne!I$3)</f>
        <v>1</v>
      </c>
      <c r="AW98" s="5" t="b">
        <f>AND(P98&gt;=zakresy_produkcyjne!J$2,P98&lt;=zakresy_produkcyjne!J$3)</f>
        <v>1</v>
      </c>
      <c r="AX98" s="5" t="b">
        <f>AND(Q98&gt;=zakresy_produkcyjne!K$2,Q98&lt;=zakresy_produkcyjne!K$3)</f>
        <v>1</v>
      </c>
      <c r="AY98" s="5" t="b">
        <f>AND(R98&gt;=zakresy_produkcyjne!L$2,R98&lt;=zakresy_produkcyjne!L$3)</f>
        <v>0</v>
      </c>
      <c r="AZ98" s="17" t="b">
        <f t="shared" si="15"/>
        <v>1</v>
      </c>
      <c r="BA98" s="17" t="b">
        <f t="shared" si="16"/>
        <v>0</v>
      </c>
      <c r="BB98" s="17" t="b">
        <f t="shared" si="17"/>
        <v>0</v>
      </c>
      <c r="BC98" s="5">
        <f>AO98*zakresy_produkcyjne!B$4+AP98*zakresy_produkcyjne!C$4+AQ98*zakresy_produkcyjne!D$4+AR98*zakresy_produkcyjne!E$4+AS98*zakresy_produkcyjne!F$4+AT98*zakresy_produkcyjne!G$4+AU98*zakresy_produkcyjne!H$4+AV98*zakresy_produkcyjne!I$4+AW98*zakresy_produkcyjne!J$4+AX98*zakresy_produkcyjne!K$4+AY98*zakresy_produkcyjne!L$4</f>
        <v>56</v>
      </c>
    </row>
    <row r="99" spans="1:55" ht="15" customHeight="1" x14ac:dyDescent="0.25">
      <c r="A99" s="26">
        <v>3.41</v>
      </c>
      <c r="B99" s="26">
        <v>2.62</v>
      </c>
      <c r="C99" s="26">
        <v>0.3</v>
      </c>
      <c r="D99" s="26">
        <v>5.6000000000000001E-2</v>
      </c>
      <c r="E99" s="26">
        <v>0.48</v>
      </c>
      <c r="F99" s="26">
        <v>0</v>
      </c>
      <c r="G99" s="26">
        <v>0</v>
      </c>
      <c r="H99" s="26">
        <v>1.6E-2</v>
      </c>
      <c r="I99" s="26">
        <v>4.5999999999999999E-2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900</v>
      </c>
      <c r="P99" s="26">
        <v>60</v>
      </c>
      <c r="Q99" s="26">
        <v>400</v>
      </c>
      <c r="R99" s="26">
        <v>16</v>
      </c>
      <c r="S99" s="26"/>
      <c r="T99" s="26"/>
      <c r="U99" s="26"/>
      <c r="V99" s="26"/>
      <c r="W99" s="27">
        <v>12.1666666666667</v>
      </c>
      <c r="X99" s="26">
        <f t="shared" si="12"/>
        <v>133.83333333333371</v>
      </c>
      <c r="Y99" s="283">
        <v>4</v>
      </c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5" t="b">
        <f t="shared" si="13"/>
        <v>0</v>
      </c>
      <c r="AM99" s="5">
        <v>25</v>
      </c>
      <c r="AN99" s="5">
        <f t="shared" si="14"/>
        <v>1</v>
      </c>
      <c r="AO99" s="5" t="b">
        <f>AND(A99&gt;=zakresy_produkcyjne!B$2,A99&lt;=zakresy_produkcyjne!B$3)</f>
        <v>1</v>
      </c>
      <c r="AP99" s="5" t="b">
        <f>AND(B99&gt;=zakresy_produkcyjne!C$2,B99&lt;=zakresy_produkcyjne!C$3)</f>
        <v>1</v>
      </c>
      <c r="AQ99" s="5" t="b">
        <f>AND(C99&gt;=zakresy_produkcyjne!D$2,C99&lt;=zakresy_produkcyjne!D$3)</f>
        <v>1</v>
      </c>
      <c r="AR99" s="5" t="b">
        <f>AND(D99&gt;=zakresy_produkcyjne!E$2,D99&lt;=zakresy_produkcyjne!E$3)</f>
        <v>1</v>
      </c>
      <c r="AS99" s="5" t="b">
        <f>AND(E99&gt;=zakresy_produkcyjne!F$2,E99&lt;=zakresy_produkcyjne!F$3)</f>
        <v>1</v>
      </c>
      <c r="AT99" s="5" t="b">
        <f>AND(F99&gt;=zakresy_produkcyjne!G$2,F99&lt;=zakresy_produkcyjne!G$3)</f>
        <v>1</v>
      </c>
      <c r="AU99" s="5" t="b">
        <f>AND(G99&gt;=zakresy_produkcyjne!H$2,G99&lt;=zakresy_produkcyjne!H$3)</f>
        <v>1</v>
      </c>
      <c r="AV99" s="5" t="b">
        <f>AND(O99&gt;=zakresy_produkcyjne!I$2,O99&lt;=zakresy_produkcyjne!I$3)</f>
        <v>1</v>
      </c>
      <c r="AW99" s="5" t="b">
        <f>AND(P99&gt;=zakresy_produkcyjne!J$2,P99&lt;=zakresy_produkcyjne!J$3)</f>
        <v>1</v>
      </c>
      <c r="AX99" s="5" t="b">
        <f>AND(Q99&gt;=zakresy_produkcyjne!K$2,Q99&lt;=zakresy_produkcyjne!K$3)</f>
        <v>1</v>
      </c>
      <c r="AY99" s="5" t="b">
        <f>AND(R99&gt;=zakresy_produkcyjne!L$2,R99&lt;=zakresy_produkcyjne!L$3)</f>
        <v>0</v>
      </c>
      <c r="AZ99" s="17" t="b">
        <f t="shared" si="15"/>
        <v>1</v>
      </c>
      <c r="BA99" s="17" t="b">
        <f t="shared" si="16"/>
        <v>0</v>
      </c>
      <c r="BB99" s="17" t="b">
        <f t="shared" si="17"/>
        <v>0</v>
      </c>
      <c r="BC99" s="5">
        <f>AO99*zakresy_produkcyjne!B$4+AP99*zakresy_produkcyjne!C$4+AQ99*zakresy_produkcyjne!D$4+AR99*zakresy_produkcyjne!E$4+AS99*zakresy_produkcyjne!F$4+AT99*zakresy_produkcyjne!G$4+AU99*zakresy_produkcyjne!H$4+AV99*zakresy_produkcyjne!I$4+AW99*zakresy_produkcyjne!J$4+AX99*zakresy_produkcyjne!K$4+AY99*zakresy_produkcyjne!L$4</f>
        <v>56</v>
      </c>
    </row>
    <row r="100" spans="1:55" ht="15" customHeight="1" x14ac:dyDescent="0.25">
      <c r="A100" s="26">
        <v>3.41</v>
      </c>
      <c r="B100" s="26">
        <v>2.62</v>
      </c>
      <c r="C100" s="26">
        <v>0.3</v>
      </c>
      <c r="D100" s="26">
        <v>5.6000000000000001E-2</v>
      </c>
      <c r="E100" s="26">
        <v>0.48</v>
      </c>
      <c r="F100" s="26">
        <v>0</v>
      </c>
      <c r="G100" s="26">
        <v>0</v>
      </c>
      <c r="H100" s="26">
        <v>1.6E-2</v>
      </c>
      <c r="I100" s="26">
        <v>4.5999999999999999E-2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900</v>
      </c>
      <c r="P100" s="26">
        <v>60</v>
      </c>
      <c r="Q100" s="26">
        <v>400</v>
      </c>
      <c r="R100" s="26">
        <v>32</v>
      </c>
      <c r="S100" s="26"/>
      <c r="T100" s="26"/>
      <c r="U100" s="26"/>
      <c r="V100" s="26"/>
      <c r="W100" s="27">
        <v>12.533333333333299</v>
      </c>
      <c r="X100" s="26">
        <f t="shared" si="12"/>
        <v>137.8666666666663</v>
      </c>
      <c r="Y100" s="283">
        <v>4</v>
      </c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5" t="b">
        <f t="shared" si="13"/>
        <v>0</v>
      </c>
      <c r="AM100" s="5">
        <v>25</v>
      </c>
      <c r="AN100" s="5">
        <f t="shared" si="14"/>
        <v>1</v>
      </c>
      <c r="AO100" s="5" t="b">
        <f>AND(A100&gt;=zakresy_produkcyjne!B$2,A100&lt;=zakresy_produkcyjne!B$3)</f>
        <v>1</v>
      </c>
      <c r="AP100" s="5" t="b">
        <f>AND(B100&gt;=zakresy_produkcyjne!C$2,B100&lt;=zakresy_produkcyjne!C$3)</f>
        <v>1</v>
      </c>
      <c r="AQ100" s="5" t="b">
        <f>AND(C100&gt;=zakresy_produkcyjne!D$2,C100&lt;=zakresy_produkcyjne!D$3)</f>
        <v>1</v>
      </c>
      <c r="AR100" s="5" t="b">
        <f>AND(D100&gt;=zakresy_produkcyjne!E$2,D100&lt;=zakresy_produkcyjne!E$3)</f>
        <v>1</v>
      </c>
      <c r="AS100" s="5" t="b">
        <f>AND(E100&gt;=zakresy_produkcyjne!F$2,E100&lt;=zakresy_produkcyjne!F$3)</f>
        <v>1</v>
      </c>
      <c r="AT100" s="5" t="b">
        <f>AND(F100&gt;=zakresy_produkcyjne!G$2,F100&lt;=zakresy_produkcyjne!G$3)</f>
        <v>1</v>
      </c>
      <c r="AU100" s="5" t="b">
        <f>AND(G100&gt;=zakresy_produkcyjne!H$2,G100&lt;=zakresy_produkcyjne!H$3)</f>
        <v>1</v>
      </c>
      <c r="AV100" s="5" t="b">
        <f>AND(O100&gt;=zakresy_produkcyjne!I$2,O100&lt;=zakresy_produkcyjne!I$3)</f>
        <v>1</v>
      </c>
      <c r="AW100" s="5" t="b">
        <f>AND(P100&gt;=zakresy_produkcyjne!J$2,P100&lt;=zakresy_produkcyjne!J$3)</f>
        <v>1</v>
      </c>
      <c r="AX100" s="5" t="b">
        <f>AND(Q100&gt;=zakresy_produkcyjne!K$2,Q100&lt;=zakresy_produkcyjne!K$3)</f>
        <v>1</v>
      </c>
      <c r="AY100" s="5" t="b">
        <f>AND(R100&gt;=zakresy_produkcyjne!L$2,R100&lt;=zakresy_produkcyjne!L$3)</f>
        <v>1</v>
      </c>
      <c r="AZ100" s="17" t="b">
        <f t="shared" si="15"/>
        <v>1</v>
      </c>
      <c r="BA100" s="17" t="b">
        <f t="shared" si="16"/>
        <v>1</v>
      </c>
      <c r="BB100" s="17" t="b">
        <f t="shared" si="17"/>
        <v>1</v>
      </c>
      <c r="BC100" s="5">
        <f>AO100*zakresy_produkcyjne!B$4+AP100*zakresy_produkcyjne!C$4+AQ100*zakresy_produkcyjne!D$4+AR100*zakresy_produkcyjne!E$4+AS100*zakresy_produkcyjne!F$4+AT100*zakresy_produkcyjne!G$4+AU100*zakresy_produkcyjne!H$4+AV100*zakresy_produkcyjne!I$4+AW100*zakresy_produkcyjne!J$4+AX100*zakresy_produkcyjne!K$4+AY100*zakresy_produkcyjne!L$4</f>
        <v>66</v>
      </c>
    </row>
    <row r="101" spans="1:55" ht="15" customHeight="1" x14ac:dyDescent="0.25">
      <c r="A101" s="26">
        <v>3.41</v>
      </c>
      <c r="B101" s="26">
        <v>2.62</v>
      </c>
      <c r="C101" s="26">
        <v>0.3</v>
      </c>
      <c r="D101" s="26">
        <v>5.6000000000000001E-2</v>
      </c>
      <c r="E101" s="26">
        <v>0.48</v>
      </c>
      <c r="F101" s="26">
        <v>0</v>
      </c>
      <c r="G101" s="26">
        <v>0</v>
      </c>
      <c r="H101" s="26">
        <v>1.6E-2</v>
      </c>
      <c r="I101" s="26">
        <v>4.5999999999999999E-2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900</v>
      </c>
      <c r="P101" s="26">
        <v>60</v>
      </c>
      <c r="Q101" s="26">
        <v>400</v>
      </c>
      <c r="R101" s="26">
        <v>64</v>
      </c>
      <c r="S101" s="26"/>
      <c r="T101" s="26"/>
      <c r="U101" s="26"/>
      <c r="V101" s="26"/>
      <c r="W101" s="27">
        <v>13.1666666666667</v>
      </c>
      <c r="X101" s="26">
        <f t="shared" si="12"/>
        <v>144.83333333333371</v>
      </c>
      <c r="Y101" s="283">
        <v>4</v>
      </c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5" t="b">
        <f t="shared" si="13"/>
        <v>0</v>
      </c>
      <c r="AM101" s="5">
        <v>25</v>
      </c>
      <c r="AN101" s="5">
        <f t="shared" si="14"/>
        <v>1</v>
      </c>
      <c r="AO101" s="5" t="b">
        <f>AND(A101&gt;=zakresy_produkcyjne!B$2,A101&lt;=zakresy_produkcyjne!B$3)</f>
        <v>1</v>
      </c>
      <c r="AP101" s="5" t="b">
        <f>AND(B101&gt;=zakresy_produkcyjne!C$2,B101&lt;=zakresy_produkcyjne!C$3)</f>
        <v>1</v>
      </c>
      <c r="AQ101" s="5" t="b">
        <f>AND(C101&gt;=zakresy_produkcyjne!D$2,C101&lt;=zakresy_produkcyjne!D$3)</f>
        <v>1</v>
      </c>
      <c r="AR101" s="5" t="b">
        <f>AND(D101&gt;=zakresy_produkcyjne!E$2,D101&lt;=zakresy_produkcyjne!E$3)</f>
        <v>1</v>
      </c>
      <c r="AS101" s="5" t="b">
        <f>AND(E101&gt;=zakresy_produkcyjne!F$2,E101&lt;=zakresy_produkcyjne!F$3)</f>
        <v>1</v>
      </c>
      <c r="AT101" s="5" t="b">
        <f>AND(F101&gt;=zakresy_produkcyjne!G$2,F101&lt;=zakresy_produkcyjne!G$3)</f>
        <v>1</v>
      </c>
      <c r="AU101" s="5" t="b">
        <f>AND(G101&gt;=zakresy_produkcyjne!H$2,G101&lt;=zakresy_produkcyjne!H$3)</f>
        <v>1</v>
      </c>
      <c r="AV101" s="5" t="b">
        <f>AND(O101&gt;=zakresy_produkcyjne!I$2,O101&lt;=zakresy_produkcyjne!I$3)</f>
        <v>1</v>
      </c>
      <c r="AW101" s="5" t="b">
        <f>AND(P101&gt;=zakresy_produkcyjne!J$2,P101&lt;=zakresy_produkcyjne!J$3)</f>
        <v>1</v>
      </c>
      <c r="AX101" s="5" t="b">
        <f>AND(Q101&gt;=zakresy_produkcyjne!K$2,Q101&lt;=zakresy_produkcyjne!K$3)</f>
        <v>1</v>
      </c>
      <c r="AY101" s="5" t="b">
        <f>AND(R101&gt;=zakresy_produkcyjne!L$2,R101&lt;=zakresy_produkcyjne!L$3)</f>
        <v>1</v>
      </c>
      <c r="AZ101" s="17" t="b">
        <f t="shared" si="15"/>
        <v>1</v>
      </c>
      <c r="BA101" s="17" t="b">
        <f t="shared" si="16"/>
        <v>1</v>
      </c>
      <c r="BB101" s="17" t="b">
        <f t="shared" si="17"/>
        <v>1</v>
      </c>
      <c r="BC101" s="5">
        <f>AO101*zakresy_produkcyjne!B$4+AP101*zakresy_produkcyjne!C$4+AQ101*zakresy_produkcyjne!D$4+AR101*zakresy_produkcyjne!E$4+AS101*zakresy_produkcyjne!F$4+AT101*zakresy_produkcyjne!G$4+AU101*zakresy_produkcyjne!H$4+AV101*zakresy_produkcyjne!I$4+AW101*zakresy_produkcyjne!J$4+AX101*zakresy_produkcyjne!K$4+AY101*zakresy_produkcyjne!L$4</f>
        <v>66</v>
      </c>
    </row>
    <row r="102" spans="1:55" ht="15" customHeight="1" x14ac:dyDescent="0.25">
      <c r="A102" s="26">
        <v>3.41</v>
      </c>
      <c r="B102" s="26">
        <v>2.62</v>
      </c>
      <c r="C102" s="26">
        <v>0.3</v>
      </c>
      <c r="D102" s="26">
        <v>5.6000000000000001E-2</v>
      </c>
      <c r="E102" s="26">
        <v>0.48</v>
      </c>
      <c r="F102" s="26">
        <v>0</v>
      </c>
      <c r="G102" s="26">
        <v>0</v>
      </c>
      <c r="H102" s="26">
        <v>1.6E-2</v>
      </c>
      <c r="I102" s="26">
        <v>4.5999999999999999E-2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910</v>
      </c>
      <c r="P102" s="26">
        <v>90</v>
      </c>
      <c r="Q102" s="26">
        <v>300</v>
      </c>
      <c r="R102" s="26">
        <v>8</v>
      </c>
      <c r="S102" s="26"/>
      <c r="T102" s="26"/>
      <c r="U102" s="26"/>
      <c r="V102" s="26"/>
      <c r="W102" s="27">
        <v>9.3666666666666707</v>
      </c>
      <c r="X102" s="26">
        <f t="shared" si="12"/>
        <v>103.03333333333337</v>
      </c>
      <c r="Y102" s="283">
        <v>4</v>
      </c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5" t="b">
        <f t="shared" si="13"/>
        <v>0</v>
      </c>
      <c r="AM102" s="5">
        <v>25</v>
      </c>
      <c r="AN102" s="5">
        <f t="shared" si="14"/>
        <v>1</v>
      </c>
      <c r="AO102" s="5" t="b">
        <f>AND(A102&gt;=zakresy_produkcyjne!B$2,A102&lt;=zakresy_produkcyjne!B$3)</f>
        <v>1</v>
      </c>
      <c r="AP102" s="5" t="b">
        <f>AND(B102&gt;=zakresy_produkcyjne!C$2,B102&lt;=zakresy_produkcyjne!C$3)</f>
        <v>1</v>
      </c>
      <c r="AQ102" s="5" t="b">
        <f>AND(C102&gt;=zakresy_produkcyjne!D$2,C102&lt;=zakresy_produkcyjne!D$3)</f>
        <v>1</v>
      </c>
      <c r="AR102" s="5" t="b">
        <f>AND(D102&gt;=zakresy_produkcyjne!E$2,D102&lt;=zakresy_produkcyjne!E$3)</f>
        <v>1</v>
      </c>
      <c r="AS102" s="5" t="b">
        <f>AND(E102&gt;=zakresy_produkcyjne!F$2,E102&lt;=zakresy_produkcyjne!F$3)</f>
        <v>1</v>
      </c>
      <c r="AT102" s="5" t="b">
        <f>AND(F102&gt;=zakresy_produkcyjne!G$2,F102&lt;=zakresy_produkcyjne!G$3)</f>
        <v>1</v>
      </c>
      <c r="AU102" s="5" t="b">
        <f>AND(G102&gt;=zakresy_produkcyjne!H$2,G102&lt;=zakresy_produkcyjne!H$3)</f>
        <v>1</v>
      </c>
      <c r="AV102" s="5" t="b">
        <f>AND(O102&gt;=zakresy_produkcyjne!I$2,O102&lt;=zakresy_produkcyjne!I$3)</f>
        <v>1</v>
      </c>
      <c r="AW102" s="5" t="b">
        <f>AND(P102&gt;=zakresy_produkcyjne!J$2,P102&lt;=zakresy_produkcyjne!J$3)</f>
        <v>1</v>
      </c>
      <c r="AX102" s="5" t="b">
        <f>AND(Q102&gt;=zakresy_produkcyjne!K$2,Q102&lt;=zakresy_produkcyjne!K$3)</f>
        <v>1</v>
      </c>
      <c r="AY102" s="5" t="b">
        <f>AND(R102&gt;=zakresy_produkcyjne!L$2,R102&lt;=zakresy_produkcyjne!L$3)</f>
        <v>0</v>
      </c>
      <c r="AZ102" s="17" t="b">
        <f t="shared" si="15"/>
        <v>1</v>
      </c>
      <c r="BA102" s="17" t="b">
        <f t="shared" si="16"/>
        <v>0</v>
      </c>
      <c r="BB102" s="17" t="b">
        <f t="shared" si="17"/>
        <v>0</v>
      </c>
      <c r="BC102" s="5">
        <f>AO102*zakresy_produkcyjne!B$4+AP102*zakresy_produkcyjne!C$4+AQ102*zakresy_produkcyjne!D$4+AR102*zakresy_produkcyjne!E$4+AS102*zakresy_produkcyjne!F$4+AT102*zakresy_produkcyjne!G$4+AU102*zakresy_produkcyjne!H$4+AV102*zakresy_produkcyjne!I$4+AW102*zakresy_produkcyjne!J$4+AX102*zakresy_produkcyjne!K$4+AY102*zakresy_produkcyjne!L$4</f>
        <v>56</v>
      </c>
    </row>
    <row r="103" spans="1:55" ht="15" customHeight="1" x14ac:dyDescent="0.25">
      <c r="A103" s="26">
        <v>3.41</v>
      </c>
      <c r="B103" s="26">
        <v>2.62</v>
      </c>
      <c r="C103" s="26">
        <v>0.3</v>
      </c>
      <c r="D103" s="26">
        <v>5.6000000000000001E-2</v>
      </c>
      <c r="E103" s="26">
        <v>0.48</v>
      </c>
      <c r="F103" s="26">
        <v>0</v>
      </c>
      <c r="G103" s="26">
        <v>0</v>
      </c>
      <c r="H103" s="26">
        <v>1.6E-2</v>
      </c>
      <c r="I103" s="26">
        <v>4.5999999999999999E-2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910</v>
      </c>
      <c r="P103" s="26">
        <v>90</v>
      </c>
      <c r="Q103" s="26">
        <v>300</v>
      </c>
      <c r="R103" s="26">
        <v>16</v>
      </c>
      <c r="S103" s="26"/>
      <c r="T103" s="26"/>
      <c r="U103" s="26"/>
      <c r="V103" s="26"/>
      <c r="W103" s="27">
        <v>9.7333333333333307</v>
      </c>
      <c r="X103" s="26">
        <f t="shared" si="12"/>
        <v>107.06666666666663</v>
      </c>
      <c r="Y103" s="283">
        <v>4</v>
      </c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5" t="b">
        <f t="shared" si="13"/>
        <v>0</v>
      </c>
      <c r="AM103" s="5">
        <v>25</v>
      </c>
      <c r="AN103" s="5">
        <f t="shared" si="14"/>
        <v>1</v>
      </c>
      <c r="AO103" s="5" t="b">
        <f>AND(A103&gt;=zakresy_produkcyjne!B$2,A103&lt;=zakresy_produkcyjne!B$3)</f>
        <v>1</v>
      </c>
      <c r="AP103" s="5" t="b">
        <f>AND(B103&gt;=zakresy_produkcyjne!C$2,B103&lt;=zakresy_produkcyjne!C$3)</f>
        <v>1</v>
      </c>
      <c r="AQ103" s="5" t="b">
        <f>AND(C103&gt;=zakresy_produkcyjne!D$2,C103&lt;=zakresy_produkcyjne!D$3)</f>
        <v>1</v>
      </c>
      <c r="AR103" s="5" t="b">
        <f>AND(D103&gt;=zakresy_produkcyjne!E$2,D103&lt;=zakresy_produkcyjne!E$3)</f>
        <v>1</v>
      </c>
      <c r="AS103" s="5" t="b">
        <f>AND(E103&gt;=zakresy_produkcyjne!F$2,E103&lt;=zakresy_produkcyjne!F$3)</f>
        <v>1</v>
      </c>
      <c r="AT103" s="5" t="b">
        <f>AND(F103&gt;=zakresy_produkcyjne!G$2,F103&lt;=zakresy_produkcyjne!G$3)</f>
        <v>1</v>
      </c>
      <c r="AU103" s="5" t="b">
        <f>AND(G103&gt;=zakresy_produkcyjne!H$2,G103&lt;=zakresy_produkcyjne!H$3)</f>
        <v>1</v>
      </c>
      <c r="AV103" s="5" t="b">
        <f>AND(O103&gt;=zakresy_produkcyjne!I$2,O103&lt;=zakresy_produkcyjne!I$3)</f>
        <v>1</v>
      </c>
      <c r="AW103" s="5" t="b">
        <f>AND(P103&gt;=zakresy_produkcyjne!J$2,P103&lt;=zakresy_produkcyjne!J$3)</f>
        <v>1</v>
      </c>
      <c r="AX103" s="5" t="b">
        <f>AND(Q103&gt;=zakresy_produkcyjne!K$2,Q103&lt;=zakresy_produkcyjne!K$3)</f>
        <v>1</v>
      </c>
      <c r="AY103" s="5" t="b">
        <f>AND(R103&gt;=zakresy_produkcyjne!L$2,R103&lt;=zakresy_produkcyjne!L$3)</f>
        <v>0</v>
      </c>
      <c r="AZ103" s="17" t="b">
        <f t="shared" si="15"/>
        <v>1</v>
      </c>
      <c r="BA103" s="17" t="b">
        <f t="shared" si="16"/>
        <v>0</v>
      </c>
      <c r="BB103" s="17" t="b">
        <f t="shared" si="17"/>
        <v>0</v>
      </c>
      <c r="BC103" s="5">
        <f>AO103*zakresy_produkcyjne!B$4+AP103*zakresy_produkcyjne!C$4+AQ103*zakresy_produkcyjne!D$4+AR103*zakresy_produkcyjne!E$4+AS103*zakresy_produkcyjne!F$4+AT103*zakresy_produkcyjne!G$4+AU103*zakresy_produkcyjne!H$4+AV103*zakresy_produkcyjne!I$4+AW103*zakresy_produkcyjne!J$4+AX103*zakresy_produkcyjne!K$4+AY103*zakresy_produkcyjne!L$4</f>
        <v>56</v>
      </c>
    </row>
    <row r="104" spans="1:55" ht="15" customHeight="1" x14ac:dyDescent="0.25">
      <c r="A104" s="26">
        <v>3.41</v>
      </c>
      <c r="B104" s="26">
        <v>2.62</v>
      </c>
      <c r="C104" s="26">
        <v>0.3</v>
      </c>
      <c r="D104" s="26">
        <v>5.6000000000000001E-2</v>
      </c>
      <c r="E104" s="26">
        <v>0.48</v>
      </c>
      <c r="F104" s="26">
        <v>0</v>
      </c>
      <c r="G104" s="26">
        <v>0</v>
      </c>
      <c r="H104" s="26">
        <v>1.6E-2</v>
      </c>
      <c r="I104" s="26">
        <v>4.5999999999999999E-2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910</v>
      </c>
      <c r="P104" s="26">
        <v>90</v>
      </c>
      <c r="Q104" s="26">
        <v>300</v>
      </c>
      <c r="R104" s="26">
        <v>32</v>
      </c>
      <c r="S104" s="26"/>
      <c r="T104" s="26"/>
      <c r="U104" s="26"/>
      <c r="V104" s="26"/>
      <c r="W104" s="27">
        <v>10.466666666666701</v>
      </c>
      <c r="X104" s="26">
        <f t="shared" si="12"/>
        <v>115.13333333333371</v>
      </c>
      <c r="Y104" s="283">
        <v>4</v>
      </c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5" t="b">
        <f t="shared" si="13"/>
        <v>0</v>
      </c>
      <c r="AM104" s="5">
        <v>25</v>
      </c>
      <c r="AN104" s="5">
        <f t="shared" si="14"/>
        <v>1</v>
      </c>
      <c r="AO104" s="5" t="b">
        <f>AND(A104&gt;=zakresy_produkcyjne!B$2,A104&lt;=zakresy_produkcyjne!B$3)</f>
        <v>1</v>
      </c>
      <c r="AP104" s="5" t="b">
        <f>AND(B104&gt;=zakresy_produkcyjne!C$2,B104&lt;=zakresy_produkcyjne!C$3)</f>
        <v>1</v>
      </c>
      <c r="AQ104" s="5" t="b">
        <f>AND(C104&gt;=zakresy_produkcyjne!D$2,C104&lt;=zakresy_produkcyjne!D$3)</f>
        <v>1</v>
      </c>
      <c r="AR104" s="5" t="b">
        <f>AND(D104&gt;=zakresy_produkcyjne!E$2,D104&lt;=zakresy_produkcyjne!E$3)</f>
        <v>1</v>
      </c>
      <c r="AS104" s="5" t="b">
        <f>AND(E104&gt;=zakresy_produkcyjne!F$2,E104&lt;=zakresy_produkcyjne!F$3)</f>
        <v>1</v>
      </c>
      <c r="AT104" s="5" t="b">
        <f>AND(F104&gt;=zakresy_produkcyjne!G$2,F104&lt;=zakresy_produkcyjne!G$3)</f>
        <v>1</v>
      </c>
      <c r="AU104" s="5" t="b">
        <f>AND(G104&gt;=zakresy_produkcyjne!H$2,G104&lt;=zakresy_produkcyjne!H$3)</f>
        <v>1</v>
      </c>
      <c r="AV104" s="5" t="b">
        <f>AND(O104&gt;=zakresy_produkcyjne!I$2,O104&lt;=zakresy_produkcyjne!I$3)</f>
        <v>1</v>
      </c>
      <c r="AW104" s="5" t="b">
        <f>AND(P104&gt;=zakresy_produkcyjne!J$2,P104&lt;=zakresy_produkcyjne!J$3)</f>
        <v>1</v>
      </c>
      <c r="AX104" s="5" t="b">
        <f>AND(Q104&gt;=zakresy_produkcyjne!K$2,Q104&lt;=zakresy_produkcyjne!K$3)</f>
        <v>1</v>
      </c>
      <c r="AY104" s="5" t="b">
        <f>AND(R104&gt;=zakresy_produkcyjne!L$2,R104&lt;=zakresy_produkcyjne!L$3)</f>
        <v>1</v>
      </c>
      <c r="AZ104" s="17" t="b">
        <f t="shared" si="15"/>
        <v>1</v>
      </c>
      <c r="BA104" s="17" t="b">
        <f t="shared" si="16"/>
        <v>1</v>
      </c>
      <c r="BB104" s="17" t="b">
        <f t="shared" si="17"/>
        <v>1</v>
      </c>
      <c r="BC104" s="5">
        <f>AO104*zakresy_produkcyjne!B$4+AP104*zakresy_produkcyjne!C$4+AQ104*zakresy_produkcyjne!D$4+AR104*zakresy_produkcyjne!E$4+AS104*zakresy_produkcyjne!F$4+AT104*zakresy_produkcyjne!G$4+AU104*zakresy_produkcyjne!H$4+AV104*zakresy_produkcyjne!I$4+AW104*zakresy_produkcyjne!J$4+AX104*zakresy_produkcyjne!K$4+AY104*zakresy_produkcyjne!L$4</f>
        <v>66</v>
      </c>
    </row>
    <row r="105" spans="1:55" ht="15" customHeight="1" x14ac:dyDescent="0.25">
      <c r="A105" s="26">
        <v>3.41</v>
      </c>
      <c r="B105" s="26">
        <v>2.62</v>
      </c>
      <c r="C105" s="26">
        <v>0.3</v>
      </c>
      <c r="D105" s="26">
        <v>5.6000000000000001E-2</v>
      </c>
      <c r="E105" s="26">
        <v>0.48</v>
      </c>
      <c r="F105" s="26">
        <v>0</v>
      </c>
      <c r="G105" s="26">
        <v>0</v>
      </c>
      <c r="H105" s="26">
        <v>1.6E-2</v>
      </c>
      <c r="I105" s="26">
        <v>4.5999999999999999E-2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910</v>
      </c>
      <c r="P105" s="26">
        <v>90</v>
      </c>
      <c r="Q105" s="26">
        <v>300</v>
      </c>
      <c r="R105" s="26">
        <v>64</v>
      </c>
      <c r="S105" s="26"/>
      <c r="T105" s="26"/>
      <c r="U105" s="26"/>
      <c r="V105" s="26"/>
      <c r="W105" s="27">
        <v>10.733333333333301</v>
      </c>
      <c r="X105" s="26">
        <f t="shared" si="12"/>
        <v>118.06666666666631</v>
      </c>
      <c r="Y105" s="283">
        <v>4</v>
      </c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5" t="b">
        <f t="shared" si="13"/>
        <v>0</v>
      </c>
      <c r="AM105" s="5">
        <v>25</v>
      </c>
      <c r="AN105" s="5">
        <f t="shared" si="14"/>
        <v>1</v>
      </c>
      <c r="AO105" s="5" t="b">
        <f>AND(A105&gt;=zakresy_produkcyjne!B$2,A105&lt;=zakresy_produkcyjne!B$3)</f>
        <v>1</v>
      </c>
      <c r="AP105" s="5" t="b">
        <f>AND(B105&gt;=zakresy_produkcyjne!C$2,B105&lt;=zakresy_produkcyjne!C$3)</f>
        <v>1</v>
      </c>
      <c r="AQ105" s="5" t="b">
        <f>AND(C105&gt;=zakresy_produkcyjne!D$2,C105&lt;=zakresy_produkcyjne!D$3)</f>
        <v>1</v>
      </c>
      <c r="AR105" s="5" t="b">
        <f>AND(D105&gt;=zakresy_produkcyjne!E$2,D105&lt;=zakresy_produkcyjne!E$3)</f>
        <v>1</v>
      </c>
      <c r="AS105" s="5" t="b">
        <f>AND(E105&gt;=zakresy_produkcyjne!F$2,E105&lt;=zakresy_produkcyjne!F$3)</f>
        <v>1</v>
      </c>
      <c r="AT105" s="5" t="b">
        <f>AND(F105&gt;=zakresy_produkcyjne!G$2,F105&lt;=zakresy_produkcyjne!G$3)</f>
        <v>1</v>
      </c>
      <c r="AU105" s="5" t="b">
        <f>AND(G105&gt;=zakresy_produkcyjne!H$2,G105&lt;=zakresy_produkcyjne!H$3)</f>
        <v>1</v>
      </c>
      <c r="AV105" s="5" t="b">
        <f>AND(O105&gt;=zakresy_produkcyjne!I$2,O105&lt;=zakresy_produkcyjne!I$3)</f>
        <v>1</v>
      </c>
      <c r="AW105" s="5" t="b">
        <f>AND(P105&gt;=zakresy_produkcyjne!J$2,P105&lt;=zakresy_produkcyjne!J$3)</f>
        <v>1</v>
      </c>
      <c r="AX105" s="5" t="b">
        <f>AND(Q105&gt;=zakresy_produkcyjne!K$2,Q105&lt;=zakresy_produkcyjne!K$3)</f>
        <v>1</v>
      </c>
      <c r="AY105" s="5" t="b">
        <f>AND(R105&gt;=zakresy_produkcyjne!L$2,R105&lt;=zakresy_produkcyjne!L$3)</f>
        <v>1</v>
      </c>
      <c r="AZ105" s="17" t="b">
        <f t="shared" si="15"/>
        <v>1</v>
      </c>
      <c r="BA105" s="17" t="b">
        <f t="shared" si="16"/>
        <v>1</v>
      </c>
      <c r="BB105" s="17" t="b">
        <f t="shared" si="17"/>
        <v>1</v>
      </c>
      <c r="BC105" s="5">
        <f>AO105*zakresy_produkcyjne!B$4+AP105*zakresy_produkcyjne!C$4+AQ105*zakresy_produkcyjne!D$4+AR105*zakresy_produkcyjne!E$4+AS105*zakresy_produkcyjne!F$4+AT105*zakresy_produkcyjne!G$4+AU105*zakresy_produkcyjne!H$4+AV105*zakresy_produkcyjne!I$4+AW105*zakresy_produkcyjne!J$4+AX105*zakresy_produkcyjne!K$4+AY105*zakresy_produkcyjne!L$4</f>
        <v>66</v>
      </c>
    </row>
    <row r="106" spans="1:55" ht="15" customHeight="1" x14ac:dyDescent="0.25">
      <c r="A106" s="26">
        <v>3.41</v>
      </c>
      <c r="B106" s="26">
        <v>2.62</v>
      </c>
      <c r="C106" s="26">
        <v>0.3</v>
      </c>
      <c r="D106" s="26">
        <v>5.6000000000000001E-2</v>
      </c>
      <c r="E106" s="26">
        <v>0.48</v>
      </c>
      <c r="F106" s="26">
        <v>0</v>
      </c>
      <c r="G106" s="26">
        <v>0</v>
      </c>
      <c r="H106" s="26">
        <v>1.6E-2</v>
      </c>
      <c r="I106" s="26">
        <v>4.5999999999999999E-2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910</v>
      </c>
      <c r="P106" s="26">
        <v>90</v>
      </c>
      <c r="Q106" s="26">
        <v>400</v>
      </c>
      <c r="R106" s="26">
        <v>8</v>
      </c>
      <c r="S106" s="26"/>
      <c r="T106" s="26"/>
      <c r="U106" s="26"/>
      <c r="V106" s="26"/>
      <c r="W106" s="27">
        <v>17.133333333333301</v>
      </c>
      <c r="X106" s="26">
        <f t="shared" si="12"/>
        <v>188.4666666666663</v>
      </c>
      <c r="Y106" s="283">
        <v>4</v>
      </c>
      <c r="Z106" s="29"/>
      <c r="AA106" s="29"/>
      <c r="AB106" s="29"/>
      <c r="AC106" s="29"/>
      <c r="AD106" s="29">
        <v>1</v>
      </c>
      <c r="AE106" s="29"/>
      <c r="AF106" s="29"/>
      <c r="AG106" s="29"/>
      <c r="AH106" s="29"/>
      <c r="AI106" s="29"/>
      <c r="AJ106" s="29"/>
      <c r="AK106" s="29"/>
      <c r="AL106" s="5" t="b">
        <f t="shared" si="13"/>
        <v>0</v>
      </c>
      <c r="AM106" s="5">
        <v>25</v>
      </c>
      <c r="AN106" s="5">
        <f t="shared" si="14"/>
        <v>1</v>
      </c>
      <c r="AO106" s="5" t="b">
        <f>AND(A106&gt;=zakresy_produkcyjne!B$2,A106&lt;=zakresy_produkcyjne!B$3)</f>
        <v>1</v>
      </c>
      <c r="AP106" s="5" t="b">
        <f>AND(B106&gt;=zakresy_produkcyjne!C$2,B106&lt;=zakresy_produkcyjne!C$3)</f>
        <v>1</v>
      </c>
      <c r="AQ106" s="5" t="b">
        <f>AND(C106&gt;=zakresy_produkcyjne!D$2,C106&lt;=zakresy_produkcyjne!D$3)</f>
        <v>1</v>
      </c>
      <c r="AR106" s="5" t="b">
        <f>AND(D106&gt;=zakresy_produkcyjne!E$2,D106&lt;=zakresy_produkcyjne!E$3)</f>
        <v>1</v>
      </c>
      <c r="AS106" s="5" t="b">
        <f>AND(E106&gt;=zakresy_produkcyjne!F$2,E106&lt;=zakresy_produkcyjne!F$3)</f>
        <v>1</v>
      </c>
      <c r="AT106" s="5" t="b">
        <f>AND(F106&gt;=zakresy_produkcyjne!G$2,F106&lt;=zakresy_produkcyjne!G$3)</f>
        <v>1</v>
      </c>
      <c r="AU106" s="5" t="b">
        <f>AND(G106&gt;=zakresy_produkcyjne!H$2,G106&lt;=zakresy_produkcyjne!H$3)</f>
        <v>1</v>
      </c>
      <c r="AV106" s="5" t="b">
        <f>AND(O106&gt;=zakresy_produkcyjne!I$2,O106&lt;=zakresy_produkcyjne!I$3)</f>
        <v>1</v>
      </c>
      <c r="AW106" s="5" t="b">
        <f>AND(P106&gt;=zakresy_produkcyjne!J$2,P106&lt;=zakresy_produkcyjne!J$3)</f>
        <v>1</v>
      </c>
      <c r="AX106" s="5" t="b">
        <f>AND(Q106&gt;=zakresy_produkcyjne!K$2,Q106&lt;=zakresy_produkcyjne!K$3)</f>
        <v>1</v>
      </c>
      <c r="AY106" s="5" t="b">
        <f>AND(R106&gt;=zakresy_produkcyjne!L$2,R106&lt;=zakresy_produkcyjne!L$3)</f>
        <v>0</v>
      </c>
      <c r="AZ106" s="17" t="b">
        <f t="shared" si="15"/>
        <v>1</v>
      </c>
      <c r="BA106" s="17" t="b">
        <f t="shared" si="16"/>
        <v>0</v>
      </c>
      <c r="BB106" s="17" t="b">
        <f t="shared" si="17"/>
        <v>0</v>
      </c>
      <c r="BC106" s="5">
        <f>AO106*zakresy_produkcyjne!B$4+AP106*zakresy_produkcyjne!C$4+AQ106*zakresy_produkcyjne!D$4+AR106*zakresy_produkcyjne!E$4+AS106*zakresy_produkcyjne!F$4+AT106*zakresy_produkcyjne!G$4+AU106*zakresy_produkcyjne!H$4+AV106*zakresy_produkcyjne!I$4+AW106*zakresy_produkcyjne!J$4+AX106*zakresy_produkcyjne!K$4+AY106*zakresy_produkcyjne!L$4</f>
        <v>56</v>
      </c>
    </row>
    <row r="107" spans="1:55" ht="15" customHeight="1" x14ac:dyDescent="0.25">
      <c r="A107" s="26">
        <v>3.41</v>
      </c>
      <c r="B107" s="26">
        <v>2.62</v>
      </c>
      <c r="C107" s="26">
        <v>0.3</v>
      </c>
      <c r="D107" s="26">
        <v>5.6000000000000001E-2</v>
      </c>
      <c r="E107" s="26">
        <v>0.48</v>
      </c>
      <c r="F107" s="26">
        <v>0</v>
      </c>
      <c r="G107" s="26">
        <v>0</v>
      </c>
      <c r="H107" s="26">
        <v>1.6E-2</v>
      </c>
      <c r="I107" s="26">
        <v>4.5999999999999999E-2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910</v>
      </c>
      <c r="P107" s="26">
        <v>90</v>
      </c>
      <c r="Q107" s="26">
        <v>400</v>
      </c>
      <c r="R107" s="26">
        <v>16</v>
      </c>
      <c r="S107" s="26"/>
      <c r="T107" s="26"/>
      <c r="U107" s="26"/>
      <c r="V107" s="26"/>
      <c r="W107" s="27">
        <v>17.566666666666698</v>
      </c>
      <c r="X107" s="26">
        <f t="shared" si="12"/>
        <v>193.23333333333369</v>
      </c>
      <c r="Y107" s="283">
        <v>4</v>
      </c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5" t="b">
        <f t="shared" si="13"/>
        <v>0</v>
      </c>
      <c r="AM107" s="5">
        <v>25</v>
      </c>
      <c r="AN107" s="5">
        <f t="shared" si="14"/>
        <v>1</v>
      </c>
      <c r="AO107" s="5" t="b">
        <f>AND(A107&gt;=zakresy_produkcyjne!B$2,A107&lt;=zakresy_produkcyjne!B$3)</f>
        <v>1</v>
      </c>
      <c r="AP107" s="5" t="b">
        <f>AND(B107&gt;=zakresy_produkcyjne!C$2,B107&lt;=zakresy_produkcyjne!C$3)</f>
        <v>1</v>
      </c>
      <c r="AQ107" s="5" t="b">
        <f>AND(C107&gt;=zakresy_produkcyjne!D$2,C107&lt;=zakresy_produkcyjne!D$3)</f>
        <v>1</v>
      </c>
      <c r="AR107" s="5" t="b">
        <f>AND(D107&gt;=zakresy_produkcyjne!E$2,D107&lt;=zakresy_produkcyjne!E$3)</f>
        <v>1</v>
      </c>
      <c r="AS107" s="5" t="b">
        <f>AND(E107&gt;=zakresy_produkcyjne!F$2,E107&lt;=zakresy_produkcyjne!F$3)</f>
        <v>1</v>
      </c>
      <c r="AT107" s="5" t="b">
        <f>AND(F107&gt;=zakresy_produkcyjne!G$2,F107&lt;=zakresy_produkcyjne!G$3)</f>
        <v>1</v>
      </c>
      <c r="AU107" s="5" t="b">
        <f>AND(G107&gt;=zakresy_produkcyjne!H$2,G107&lt;=zakresy_produkcyjne!H$3)</f>
        <v>1</v>
      </c>
      <c r="AV107" s="5" t="b">
        <f>AND(O107&gt;=zakresy_produkcyjne!I$2,O107&lt;=zakresy_produkcyjne!I$3)</f>
        <v>1</v>
      </c>
      <c r="AW107" s="5" t="b">
        <f>AND(P107&gt;=zakresy_produkcyjne!J$2,P107&lt;=zakresy_produkcyjne!J$3)</f>
        <v>1</v>
      </c>
      <c r="AX107" s="5" t="b">
        <f>AND(Q107&gt;=zakresy_produkcyjne!K$2,Q107&lt;=zakresy_produkcyjne!K$3)</f>
        <v>1</v>
      </c>
      <c r="AY107" s="5" t="b">
        <f>AND(R107&gt;=zakresy_produkcyjne!L$2,R107&lt;=zakresy_produkcyjne!L$3)</f>
        <v>0</v>
      </c>
      <c r="AZ107" s="17" t="b">
        <f t="shared" si="15"/>
        <v>1</v>
      </c>
      <c r="BA107" s="17" t="b">
        <f t="shared" si="16"/>
        <v>0</v>
      </c>
      <c r="BB107" s="17" t="b">
        <f t="shared" si="17"/>
        <v>0</v>
      </c>
      <c r="BC107" s="5">
        <f>AO107*zakresy_produkcyjne!B$4+AP107*zakresy_produkcyjne!C$4+AQ107*zakresy_produkcyjne!D$4+AR107*zakresy_produkcyjne!E$4+AS107*zakresy_produkcyjne!F$4+AT107*zakresy_produkcyjne!G$4+AU107*zakresy_produkcyjne!H$4+AV107*zakresy_produkcyjne!I$4+AW107*zakresy_produkcyjne!J$4+AX107*zakresy_produkcyjne!K$4+AY107*zakresy_produkcyjne!L$4</f>
        <v>56</v>
      </c>
    </row>
    <row r="108" spans="1:55" ht="15" customHeight="1" x14ac:dyDescent="0.25">
      <c r="A108" s="26">
        <v>3.41</v>
      </c>
      <c r="B108" s="26">
        <v>2.62</v>
      </c>
      <c r="C108" s="26">
        <v>0.3</v>
      </c>
      <c r="D108" s="26">
        <v>5.6000000000000001E-2</v>
      </c>
      <c r="E108" s="26">
        <v>0.48</v>
      </c>
      <c r="F108" s="26">
        <v>0</v>
      </c>
      <c r="G108" s="26">
        <v>0</v>
      </c>
      <c r="H108" s="26">
        <v>1.6E-2</v>
      </c>
      <c r="I108" s="26">
        <v>4.5999999999999999E-2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910</v>
      </c>
      <c r="P108" s="26">
        <v>90</v>
      </c>
      <c r="Q108" s="26">
        <v>400</v>
      </c>
      <c r="R108" s="26">
        <v>32</v>
      </c>
      <c r="S108" s="26"/>
      <c r="T108" s="26"/>
      <c r="U108" s="26"/>
      <c r="V108" s="26"/>
      <c r="W108" s="27">
        <v>17.966666666666701</v>
      </c>
      <c r="X108" s="26">
        <f t="shared" si="12"/>
        <v>197.6333333333337</v>
      </c>
      <c r="Y108" s="283">
        <v>4</v>
      </c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5" t="b">
        <f t="shared" si="13"/>
        <v>0</v>
      </c>
      <c r="AM108" s="5">
        <v>25</v>
      </c>
      <c r="AN108" s="5">
        <f t="shared" si="14"/>
        <v>1</v>
      </c>
      <c r="AO108" s="5" t="b">
        <f>AND(A108&gt;=zakresy_produkcyjne!B$2,A108&lt;=zakresy_produkcyjne!B$3)</f>
        <v>1</v>
      </c>
      <c r="AP108" s="5" t="b">
        <f>AND(B108&gt;=zakresy_produkcyjne!C$2,B108&lt;=zakresy_produkcyjne!C$3)</f>
        <v>1</v>
      </c>
      <c r="AQ108" s="5" t="b">
        <f>AND(C108&gt;=zakresy_produkcyjne!D$2,C108&lt;=zakresy_produkcyjne!D$3)</f>
        <v>1</v>
      </c>
      <c r="AR108" s="5" t="b">
        <f>AND(D108&gt;=zakresy_produkcyjne!E$2,D108&lt;=zakresy_produkcyjne!E$3)</f>
        <v>1</v>
      </c>
      <c r="AS108" s="5" t="b">
        <f>AND(E108&gt;=zakresy_produkcyjne!F$2,E108&lt;=zakresy_produkcyjne!F$3)</f>
        <v>1</v>
      </c>
      <c r="AT108" s="5" t="b">
        <f>AND(F108&gt;=zakresy_produkcyjne!G$2,F108&lt;=zakresy_produkcyjne!G$3)</f>
        <v>1</v>
      </c>
      <c r="AU108" s="5" t="b">
        <f>AND(G108&gt;=zakresy_produkcyjne!H$2,G108&lt;=zakresy_produkcyjne!H$3)</f>
        <v>1</v>
      </c>
      <c r="AV108" s="5" t="b">
        <f>AND(O108&gt;=zakresy_produkcyjne!I$2,O108&lt;=zakresy_produkcyjne!I$3)</f>
        <v>1</v>
      </c>
      <c r="AW108" s="5" t="b">
        <f>AND(P108&gt;=zakresy_produkcyjne!J$2,P108&lt;=zakresy_produkcyjne!J$3)</f>
        <v>1</v>
      </c>
      <c r="AX108" s="5" t="b">
        <f>AND(Q108&gt;=zakresy_produkcyjne!K$2,Q108&lt;=zakresy_produkcyjne!K$3)</f>
        <v>1</v>
      </c>
      <c r="AY108" s="5" t="b">
        <f>AND(R108&gt;=zakresy_produkcyjne!L$2,R108&lt;=zakresy_produkcyjne!L$3)</f>
        <v>1</v>
      </c>
      <c r="AZ108" s="17" t="b">
        <f t="shared" si="15"/>
        <v>1</v>
      </c>
      <c r="BA108" s="17" t="b">
        <f t="shared" si="16"/>
        <v>1</v>
      </c>
      <c r="BB108" s="17" t="b">
        <f t="shared" si="17"/>
        <v>1</v>
      </c>
      <c r="BC108" s="5">
        <f>AO108*zakresy_produkcyjne!B$4+AP108*zakresy_produkcyjne!C$4+AQ108*zakresy_produkcyjne!D$4+AR108*zakresy_produkcyjne!E$4+AS108*zakresy_produkcyjne!F$4+AT108*zakresy_produkcyjne!G$4+AU108*zakresy_produkcyjne!H$4+AV108*zakresy_produkcyjne!I$4+AW108*zakresy_produkcyjne!J$4+AX108*zakresy_produkcyjne!K$4+AY108*zakresy_produkcyjne!L$4</f>
        <v>66</v>
      </c>
    </row>
    <row r="109" spans="1:55" ht="15" customHeight="1" x14ac:dyDescent="0.25">
      <c r="A109" s="26">
        <v>3.41</v>
      </c>
      <c r="B109" s="26">
        <v>2.62</v>
      </c>
      <c r="C109" s="26">
        <v>0.3</v>
      </c>
      <c r="D109" s="26">
        <v>5.6000000000000001E-2</v>
      </c>
      <c r="E109" s="26">
        <v>0.48</v>
      </c>
      <c r="F109" s="26">
        <v>0</v>
      </c>
      <c r="G109" s="26">
        <v>0</v>
      </c>
      <c r="H109" s="26">
        <v>1.6E-2</v>
      </c>
      <c r="I109" s="26">
        <v>4.5999999999999999E-2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910</v>
      </c>
      <c r="P109" s="26">
        <v>90</v>
      </c>
      <c r="Q109" s="26">
        <v>400</v>
      </c>
      <c r="R109" s="26">
        <v>64</v>
      </c>
      <c r="S109" s="26"/>
      <c r="T109" s="26"/>
      <c r="U109" s="26"/>
      <c r="V109" s="26"/>
      <c r="W109" s="27">
        <v>17.533333333333299</v>
      </c>
      <c r="X109" s="26">
        <f t="shared" si="12"/>
        <v>192.8666666666663</v>
      </c>
      <c r="Y109" s="283">
        <v>4</v>
      </c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5" t="b">
        <f t="shared" si="13"/>
        <v>0</v>
      </c>
      <c r="AM109" s="5">
        <v>25</v>
      </c>
      <c r="AN109" s="5">
        <f t="shared" si="14"/>
        <v>1</v>
      </c>
      <c r="AO109" s="5" t="b">
        <f>AND(A109&gt;=zakresy_produkcyjne!B$2,A109&lt;=zakresy_produkcyjne!B$3)</f>
        <v>1</v>
      </c>
      <c r="AP109" s="5" t="b">
        <f>AND(B109&gt;=zakresy_produkcyjne!C$2,B109&lt;=zakresy_produkcyjne!C$3)</f>
        <v>1</v>
      </c>
      <c r="AQ109" s="5" t="b">
        <f>AND(C109&gt;=zakresy_produkcyjne!D$2,C109&lt;=zakresy_produkcyjne!D$3)</f>
        <v>1</v>
      </c>
      <c r="AR109" s="5" t="b">
        <f>AND(D109&gt;=zakresy_produkcyjne!E$2,D109&lt;=zakresy_produkcyjne!E$3)</f>
        <v>1</v>
      </c>
      <c r="AS109" s="5" t="b">
        <f>AND(E109&gt;=zakresy_produkcyjne!F$2,E109&lt;=zakresy_produkcyjne!F$3)</f>
        <v>1</v>
      </c>
      <c r="AT109" s="5" t="b">
        <f>AND(F109&gt;=zakresy_produkcyjne!G$2,F109&lt;=zakresy_produkcyjne!G$3)</f>
        <v>1</v>
      </c>
      <c r="AU109" s="5" t="b">
        <f>AND(G109&gt;=zakresy_produkcyjne!H$2,G109&lt;=zakresy_produkcyjne!H$3)</f>
        <v>1</v>
      </c>
      <c r="AV109" s="5" t="b">
        <f>AND(O109&gt;=zakresy_produkcyjne!I$2,O109&lt;=zakresy_produkcyjne!I$3)</f>
        <v>1</v>
      </c>
      <c r="AW109" s="5" t="b">
        <f>AND(P109&gt;=zakresy_produkcyjne!J$2,P109&lt;=zakresy_produkcyjne!J$3)</f>
        <v>1</v>
      </c>
      <c r="AX109" s="5" t="b">
        <f>AND(Q109&gt;=zakresy_produkcyjne!K$2,Q109&lt;=zakresy_produkcyjne!K$3)</f>
        <v>1</v>
      </c>
      <c r="AY109" s="5" t="b">
        <f>AND(R109&gt;=zakresy_produkcyjne!L$2,R109&lt;=zakresy_produkcyjne!L$3)</f>
        <v>1</v>
      </c>
      <c r="AZ109" s="17" t="b">
        <f t="shared" si="15"/>
        <v>1</v>
      </c>
      <c r="BA109" s="17" t="b">
        <f t="shared" si="16"/>
        <v>1</v>
      </c>
      <c r="BB109" s="17" t="b">
        <f t="shared" si="17"/>
        <v>1</v>
      </c>
      <c r="BC109" s="5">
        <f>AO109*zakresy_produkcyjne!B$4+AP109*zakresy_produkcyjne!C$4+AQ109*zakresy_produkcyjne!D$4+AR109*zakresy_produkcyjne!E$4+AS109*zakresy_produkcyjne!F$4+AT109*zakresy_produkcyjne!G$4+AU109*zakresy_produkcyjne!H$4+AV109*zakresy_produkcyjne!I$4+AW109*zakresy_produkcyjne!J$4+AX109*zakresy_produkcyjne!K$4+AY109*zakresy_produkcyjne!L$4</f>
        <v>66</v>
      </c>
    </row>
    <row r="110" spans="1:55" ht="15" customHeight="1" x14ac:dyDescent="0.25">
      <c r="A110" s="26">
        <v>3.41</v>
      </c>
      <c r="B110" s="26">
        <v>2.62</v>
      </c>
      <c r="C110" s="26">
        <v>0.3</v>
      </c>
      <c r="D110" s="26">
        <v>5.6000000000000001E-2</v>
      </c>
      <c r="E110" s="26">
        <v>0.48</v>
      </c>
      <c r="F110" s="26">
        <v>0</v>
      </c>
      <c r="G110" s="26">
        <v>0</v>
      </c>
      <c r="H110" s="26">
        <v>1.6E-2</v>
      </c>
      <c r="I110" s="26">
        <v>4.5999999999999999E-2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920</v>
      </c>
      <c r="P110" s="26">
        <v>90</v>
      </c>
      <c r="Q110" s="26">
        <v>300</v>
      </c>
      <c r="R110" s="26">
        <v>8</v>
      </c>
      <c r="S110" s="26"/>
      <c r="T110" s="26"/>
      <c r="U110" s="26"/>
      <c r="V110" s="26"/>
      <c r="W110" s="27">
        <v>10.233333333333301</v>
      </c>
      <c r="X110" s="26">
        <f t="shared" si="12"/>
        <v>112.56666666666631</v>
      </c>
      <c r="Y110" s="283">
        <v>4</v>
      </c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5" t="b">
        <f t="shared" si="13"/>
        <v>0</v>
      </c>
      <c r="AM110" s="5">
        <v>25</v>
      </c>
      <c r="AN110" s="5">
        <f t="shared" si="14"/>
        <v>1</v>
      </c>
      <c r="AO110" s="5" t="b">
        <f>AND(A110&gt;=zakresy_produkcyjne!B$2,A110&lt;=zakresy_produkcyjne!B$3)</f>
        <v>1</v>
      </c>
      <c r="AP110" s="5" t="b">
        <f>AND(B110&gt;=zakresy_produkcyjne!C$2,B110&lt;=zakresy_produkcyjne!C$3)</f>
        <v>1</v>
      </c>
      <c r="AQ110" s="5" t="b">
        <f>AND(C110&gt;=zakresy_produkcyjne!D$2,C110&lt;=zakresy_produkcyjne!D$3)</f>
        <v>1</v>
      </c>
      <c r="AR110" s="5" t="b">
        <f>AND(D110&gt;=zakresy_produkcyjne!E$2,D110&lt;=zakresy_produkcyjne!E$3)</f>
        <v>1</v>
      </c>
      <c r="AS110" s="5" t="b">
        <f>AND(E110&gt;=zakresy_produkcyjne!F$2,E110&lt;=zakresy_produkcyjne!F$3)</f>
        <v>1</v>
      </c>
      <c r="AT110" s="5" t="b">
        <f>AND(F110&gt;=zakresy_produkcyjne!G$2,F110&lt;=zakresy_produkcyjne!G$3)</f>
        <v>1</v>
      </c>
      <c r="AU110" s="5" t="b">
        <f>AND(G110&gt;=zakresy_produkcyjne!H$2,G110&lt;=zakresy_produkcyjne!H$3)</f>
        <v>1</v>
      </c>
      <c r="AV110" s="5" t="b">
        <f>AND(O110&gt;=zakresy_produkcyjne!I$2,O110&lt;=zakresy_produkcyjne!I$3)</f>
        <v>1</v>
      </c>
      <c r="AW110" s="5" t="b">
        <f>AND(P110&gt;=zakresy_produkcyjne!J$2,P110&lt;=zakresy_produkcyjne!J$3)</f>
        <v>1</v>
      </c>
      <c r="AX110" s="5" t="b">
        <f>AND(Q110&gt;=zakresy_produkcyjne!K$2,Q110&lt;=zakresy_produkcyjne!K$3)</f>
        <v>1</v>
      </c>
      <c r="AY110" s="5" t="b">
        <f>AND(R110&gt;=zakresy_produkcyjne!L$2,R110&lt;=zakresy_produkcyjne!L$3)</f>
        <v>0</v>
      </c>
      <c r="AZ110" s="17" t="b">
        <f t="shared" si="15"/>
        <v>1</v>
      </c>
      <c r="BA110" s="17" t="b">
        <f t="shared" si="16"/>
        <v>0</v>
      </c>
      <c r="BB110" s="17" t="b">
        <f t="shared" si="17"/>
        <v>0</v>
      </c>
      <c r="BC110" s="5">
        <f>AO110*zakresy_produkcyjne!B$4+AP110*zakresy_produkcyjne!C$4+AQ110*zakresy_produkcyjne!D$4+AR110*zakresy_produkcyjne!E$4+AS110*zakresy_produkcyjne!F$4+AT110*zakresy_produkcyjne!G$4+AU110*zakresy_produkcyjne!H$4+AV110*zakresy_produkcyjne!I$4+AW110*zakresy_produkcyjne!J$4+AX110*zakresy_produkcyjne!K$4+AY110*zakresy_produkcyjne!L$4</f>
        <v>56</v>
      </c>
    </row>
    <row r="111" spans="1:55" ht="15" customHeight="1" x14ac:dyDescent="0.25">
      <c r="A111" s="26">
        <v>3.41</v>
      </c>
      <c r="B111" s="26">
        <v>2.62</v>
      </c>
      <c r="C111" s="26">
        <v>0.3</v>
      </c>
      <c r="D111" s="26">
        <v>5.6000000000000001E-2</v>
      </c>
      <c r="E111" s="26">
        <v>0.48</v>
      </c>
      <c r="F111" s="26">
        <v>0</v>
      </c>
      <c r="G111" s="26">
        <v>0</v>
      </c>
      <c r="H111" s="26">
        <v>1.6E-2</v>
      </c>
      <c r="I111" s="26">
        <v>4.5999999999999999E-2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920</v>
      </c>
      <c r="P111" s="26">
        <v>90</v>
      </c>
      <c r="Q111" s="26">
        <v>300</v>
      </c>
      <c r="R111" s="26">
        <v>16</v>
      </c>
      <c r="S111" s="26"/>
      <c r="T111" s="26"/>
      <c r="U111" s="26"/>
      <c r="V111" s="26"/>
      <c r="W111" s="27">
        <v>10.533333333333299</v>
      </c>
      <c r="X111" s="26">
        <f t="shared" si="12"/>
        <v>115.86666666666629</v>
      </c>
      <c r="Y111" s="283">
        <v>4</v>
      </c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5" t="b">
        <f t="shared" si="13"/>
        <v>0</v>
      </c>
      <c r="AM111" s="5">
        <v>25</v>
      </c>
      <c r="AN111" s="5">
        <f t="shared" si="14"/>
        <v>1</v>
      </c>
      <c r="AO111" s="5" t="b">
        <f>AND(A111&gt;=zakresy_produkcyjne!B$2,A111&lt;=zakresy_produkcyjne!B$3)</f>
        <v>1</v>
      </c>
      <c r="AP111" s="5" t="b">
        <f>AND(B111&gt;=zakresy_produkcyjne!C$2,B111&lt;=zakresy_produkcyjne!C$3)</f>
        <v>1</v>
      </c>
      <c r="AQ111" s="5" t="b">
        <f>AND(C111&gt;=zakresy_produkcyjne!D$2,C111&lt;=zakresy_produkcyjne!D$3)</f>
        <v>1</v>
      </c>
      <c r="AR111" s="5" t="b">
        <f>AND(D111&gt;=zakresy_produkcyjne!E$2,D111&lt;=zakresy_produkcyjne!E$3)</f>
        <v>1</v>
      </c>
      <c r="AS111" s="5" t="b">
        <f>AND(E111&gt;=zakresy_produkcyjne!F$2,E111&lt;=zakresy_produkcyjne!F$3)</f>
        <v>1</v>
      </c>
      <c r="AT111" s="5" t="b">
        <f>AND(F111&gt;=zakresy_produkcyjne!G$2,F111&lt;=zakresy_produkcyjne!G$3)</f>
        <v>1</v>
      </c>
      <c r="AU111" s="5" t="b">
        <f>AND(G111&gt;=zakresy_produkcyjne!H$2,G111&lt;=zakresy_produkcyjne!H$3)</f>
        <v>1</v>
      </c>
      <c r="AV111" s="5" t="b">
        <f>AND(O111&gt;=zakresy_produkcyjne!I$2,O111&lt;=zakresy_produkcyjne!I$3)</f>
        <v>1</v>
      </c>
      <c r="AW111" s="5" t="b">
        <f>AND(P111&gt;=zakresy_produkcyjne!J$2,P111&lt;=zakresy_produkcyjne!J$3)</f>
        <v>1</v>
      </c>
      <c r="AX111" s="5" t="b">
        <f>AND(Q111&gt;=zakresy_produkcyjne!K$2,Q111&lt;=zakresy_produkcyjne!K$3)</f>
        <v>1</v>
      </c>
      <c r="AY111" s="5" t="b">
        <f>AND(R111&gt;=zakresy_produkcyjne!L$2,R111&lt;=zakresy_produkcyjne!L$3)</f>
        <v>0</v>
      </c>
      <c r="AZ111" s="17" t="b">
        <f t="shared" si="15"/>
        <v>1</v>
      </c>
      <c r="BA111" s="17" t="b">
        <f t="shared" si="16"/>
        <v>0</v>
      </c>
      <c r="BB111" s="17" t="b">
        <f t="shared" si="17"/>
        <v>0</v>
      </c>
      <c r="BC111" s="5">
        <f>AO111*zakresy_produkcyjne!B$4+AP111*zakresy_produkcyjne!C$4+AQ111*zakresy_produkcyjne!D$4+AR111*zakresy_produkcyjne!E$4+AS111*zakresy_produkcyjne!F$4+AT111*zakresy_produkcyjne!G$4+AU111*zakresy_produkcyjne!H$4+AV111*zakresy_produkcyjne!I$4+AW111*zakresy_produkcyjne!J$4+AX111*zakresy_produkcyjne!K$4+AY111*zakresy_produkcyjne!L$4</f>
        <v>56</v>
      </c>
    </row>
    <row r="112" spans="1:55" ht="15" customHeight="1" x14ac:dyDescent="0.25">
      <c r="A112" s="26">
        <v>3.41</v>
      </c>
      <c r="B112" s="26">
        <v>2.62</v>
      </c>
      <c r="C112" s="26">
        <v>0.3</v>
      </c>
      <c r="D112" s="26">
        <v>5.6000000000000001E-2</v>
      </c>
      <c r="E112" s="26">
        <v>0.48</v>
      </c>
      <c r="F112" s="26">
        <v>0</v>
      </c>
      <c r="G112" s="26">
        <v>0</v>
      </c>
      <c r="H112" s="26">
        <v>1.6E-2</v>
      </c>
      <c r="I112" s="26">
        <v>4.5999999999999999E-2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920</v>
      </c>
      <c r="P112" s="26">
        <v>90</v>
      </c>
      <c r="Q112" s="26">
        <v>300</v>
      </c>
      <c r="R112" s="26">
        <v>32</v>
      </c>
      <c r="S112" s="26"/>
      <c r="T112" s="26"/>
      <c r="U112" s="26"/>
      <c r="V112" s="26"/>
      <c r="W112" s="27">
        <v>11.1</v>
      </c>
      <c r="X112" s="26">
        <f t="shared" si="12"/>
        <v>122.1</v>
      </c>
      <c r="Y112" s="283">
        <v>4</v>
      </c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5" t="b">
        <f t="shared" si="13"/>
        <v>0</v>
      </c>
      <c r="AM112" s="5">
        <v>25</v>
      </c>
      <c r="AN112" s="5">
        <f t="shared" si="14"/>
        <v>1</v>
      </c>
      <c r="AO112" s="5" t="b">
        <f>AND(A112&gt;=zakresy_produkcyjne!B$2,A112&lt;=zakresy_produkcyjne!B$3)</f>
        <v>1</v>
      </c>
      <c r="AP112" s="5" t="b">
        <f>AND(B112&gt;=zakresy_produkcyjne!C$2,B112&lt;=zakresy_produkcyjne!C$3)</f>
        <v>1</v>
      </c>
      <c r="AQ112" s="5" t="b">
        <f>AND(C112&gt;=zakresy_produkcyjne!D$2,C112&lt;=zakresy_produkcyjne!D$3)</f>
        <v>1</v>
      </c>
      <c r="AR112" s="5" t="b">
        <f>AND(D112&gt;=zakresy_produkcyjne!E$2,D112&lt;=zakresy_produkcyjne!E$3)</f>
        <v>1</v>
      </c>
      <c r="AS112" s="5" t="b">
        <f>AND(E112&gt;=zakresy_produkcyjne!F$2,E112&lt;=zakresy_produkcyjne!F$3)</f>
        <v>1</v>
      </c>
      <c r="AT112" s="5" t="b">
        <f>AND(F112&gt;=zakresy_produkcyjne!G$2,F112&lt;=zakresy_produkcyjne!G$3)</f>
        <v>1</v>
      </c>
      <c r="AU112" s="5" t="b">
        <f>AND(G112&gt;=zakresy_produkcyjne!H$2,G112&lt;=zakresy_produkcyjne!H$3)</f>
        <v>1</v>
      </c>
      <c r="AV112" s="5" t="b">
        <f>AND(O112&gt;=zakresy_produkcyjne!I$2,O112&lt;=zakresy_produkcyjne!I$3)</f>
        <v>1</v>
      </c>
      <c r="AW112" s="5" t="b">
        <f>AND(P112&gt;=zakresy_produkcyjne!J$2,P112&lt;=zakresy_produkcyjne!J$3)</f>
        <v>1</v>
      </c>
      <c r="AX112" s="5" t="b">
        <f>AND(Q112&gt;=zakresy_produkcyjne!K$2,Q112&lt;=zakresy_produkcyjne!K$3)</f>
        <v>1</v>
      </c>
      <c r="AY112" s="5" t="b">
        <f>AND(R112&gt;=zakresy_produkcyjne!L$2,R112&lt;=zakresy_produkcyjne!L$3)</f>
        <v>1</v>
      </c>
      <c r="AZ112" s="17" t="b">
        <f t="shared" si="15"/>
        <v>1</v>
      </c>
      <c r="BA112" s="17" t="b">
        <f t="shared" si="16"/>
        <v>1</v>
      </c>
      <c r="BB112" s="17" t="b">
        <f t="shared" si="17"/>
        <v>1</v>
      </c>
      <c r="BC112" s="5">
        <f>AO112*zakresy_produkcyjne!B$4+AP112*zakresy_produkcyjne!C$4+AQ112*zakresy_produkcyjne!D$4+AR112*zakresy_produkcyjne!E$4+AS112*zakresy_produkcyjne!F$4+AT112*zakresy_produkcyjne!G$4+AU112*zakresy_produkcyjne!H$4+AV112*zakresy_produkcyjne!I$4+AW112*zakresy_produkcyjne!J$4+AX112*zakresy_produkcyjne!K$4+AY112*zakresy_produkcyjne!L$4</f>
        <v>66</v>
      </c>
    </row>
    <row r="113" spans="1:55" ht="15" customHeight="1" x14ac:dyDescent="0.25">
      <c r="A113" s="26">
        <v>3.41</v>
      </c>
      <c r="B113" s="26">
        <v>2.62</v>
      </c>
      <c r="C113" s="26">
        <v>0.3</v>
      </c>
      <c r="D113" s="26">
        <v>5.6000000000000001E-2</v>
      </c>
      <c r="E113" s="26">
        <v>0.48</v>
      </c>
      <c r="F113" s="26">
        <v>0</v>
      </c>
      <c r="G113" s="26">
        <v>0</v>
      </c>
      <c r="H113" s="26">
        <v>1.6E-2</v>
      </c>
      <c r="I113" s="26">
        <v>4.5999999999999999E-2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920</v>
      </c>
      <c r="P113" s="26">
        <v>90</v>
      </c>
      <c r="Q113" s="26">
        <v>300</v>
      </c>
      <c r="R113" s="26">
        <v>64</v>
      </c>
      <c r="S113" s="26"/>
      <c r="T113" s="26"/>
      <c r="U113" s="26"/>
      <c r="V113" s="26"/>
      <c r="W113" s="27">
        <v>12.2</v>
      </c>
      <c r="X113" s="26">
        <f t="shared" si="12"/>
        <v>134.19999999999999</v>
      </c>
      <c r="Y113" s="283">
        <v>4</v>
      </c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5" t="b">
        <f t="shared" si="13"/>
        <v>0</v>
      </c>
      <c r="AM113" s="5">
        <v>25</v>
      </c>
      <c r="AN113" s="5">
        <f t="shared" si="14"/>
        <v>1</v>
      </c>
      <c r="AO113" s="5" t="b">
        <f>AND(A113&gt;=zakresy_produkcyjne!B$2,A113&lt;=zakresy_produkcyjne!B$3)</f>
        <v>1</v>
      </c>
      <c r="AP113" s="5" t="b">
        <f>AND(B113&gt;=zakresy_produkcyjne!C$2,B113&lt;=zakresy_produkcyjne!C$3)</f>
        <v>1</v>
      </c>
      <c r="AQ113" s="5" t="b">
        <f>AND(C113&gt;=zakresy_produkcyjne!D$2,C113&lt;=zakresy_produkcyjne!D$3)</f>
        <v>1</v>
      </c>
      <c r="AR113" s="5" t="b">
        <f>AND(D113&gt;=zakresy_produkcyjne!E$2,D113&lt;=zakresy_produkcyjne!E$3)</f>
        <v>1</v>
      </c>
      <c r="AS113" s="5" t="b">
        <f>AND(E113&gt;=zakresy_produkcyjne!F$2,E113&lt;=zakresy_produkcyjne!F$3)</f>
        <v>1</v>
      </c>
      <c r="AT113" s="5" t="b">
        <f>AND(F113&gt;=zakresy_produkcyjne!G$2,F113&lt;=zakresy_produkcyjne!G$3)</f>
        <v>1</v>
      </c>
      <c r="AU113" s="5" t="b">
        <f>AND(G113&gt;=zakresy_produkcyjne!H$2,G113&lt;=zakresy_produkcyjne!H$3)</f>
        <v>1</v>
      </c>
      <c r="AV113" s="5" t="b">
        <f>AND(O113&gt;=zakresy_produkcyjne!I$2,O113&lt;=zakresy_produkcyjne!I$3)</f>
        <v>1</v>
      </c>
      <c r="AW113" s="5" t="b">
        <f>AND(P113&gt;=zakresy_produkcyjne!J$2,P113&lt;=zakresy_produkcyjne!J$3)</f>
        <v>1</v>
      </c>
      <c r="AX113" s="5" t="b">
        <f>AND(Q113&gt;=zakresy_produkcyjne!K$2,Q113&lt;=zakresy_produkcyjne!K$3)</f>
        <v>1</v>
      </c>
      <c r="AY113" s="5" t="b">
        <f>AND(R113&gt;=zakresy_produkcyjne!L$2,R113&lt;=zakresy_produkcyjne!L$3)</f>
        <v>1</v>
      </c>
      <c r="AZ113" s="17" t="b">
        <f t="shared" si="15"/>
        <v>1</v>
      </c>
      <c r="BA113" s="17" t="b">
        <f t="shared" si="16"/>
        <v>1</v>
      </c>
      <c r="BB113" s="17" t="b">
        <f t="shared" si="17"/>
        <v>1</v>
      </c>
      <c r="BC113" s="5">
        <f>AO113*zakresy_produkcyjne!B$4+AP113*zakresy_produkcyjne!C$4+AQ113*zakresy_produkcyjne!D$4+AR113*zakresy_produkcyjne!E$4+AS113*zakresy_produkcyjne!F$4+AT113*zakresy_produkcyjne!G$4+AU113*zakresy_produkcyjne!H$4+AV113*zakresy_produkcyjne!I$4+AW113*zakresy_produkcyjne!J$4+AX113*zakresy_produkcyjne!K$4+AY113*zakresy_produkcyjne!L$4</f>
        <v>66</v>
      </c>
    </row>
    <row r="114" spans="1:55" ht="15" customHeight="1" x14ac:dyDescent="0.25">
      <c r="A114" s="26">
        <v>3.41</v>
      </c>
      <c r="B114" s="26">
        <v>2.62</v>
      </c>
      <c r="C114" s="26">
        <v>0.3</v>
      </c>
      <c r="D114" s="26">
        <v>5.6000000000000001E-2</v>
      </c>
      <c r="E114" s="26">
        <v>0.48</v>
      </c>
      <c r="F114" s="26">
        <v>0</v>
      </c>
      <c r="G114" s="26">
        <v>0</v>
      </c>
      <c r="H114" s="26">
        <v>1.6E-2</v>
      </c>
      <c r="I114" s="26">
        <v>4.5999999999999999E-2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920</v>
      </c>
      <c r="P114" s="26">
        <v>90</v>
      </c>
      <c r="Q114" s="26">
        <v>400</v>
      </c>
      <c r="R114" s="26">
        <v>8</v>
      </c>
      <c r="S114" s="26"/>
      <c r="T114" s="26"/>
      <c r="U114" s="26"/>
      <c r="V114" s="26"/>
      <c r="W114" s="27">
        <v>16.033333333333299</v>
      </c>
      <c r="X114" s="26">
        <f t="shared" si="12"/>
        <v>176.3666666666663</v>
      </c>
      <c r="Y114" s="283">
        <v>4</v>
      </c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5" t="b">
        <f t="shared" si="13"/>
        <v>0</v>
      </c>
      <c r="AM114" s="5">
        <v>25</v>
      </c>
      <c r="AN114" s="5">
        <f t="shared" si="14"/>
        <v>1</v>
      </c>
      <c r="AO114" s="5" t="b">
        <f>AND(A114&gt;=zakresy_produkcyjne!B$2,A114&lt;=zakresy_produkcyjne!B$3)</f>
        <v>1</v>
      </c>
      <c r="AP114" s="5" t="b">
        <f>AND(B114&gt;=zakresy_produkcyjne!C$2,B114&lt;=zakresy_produkcyjne!C$3)</f>
        <v>1</v>
      </c>
      <c r="AQ114" s="5" t="b">
        <f>AND(C114&gt;=zakresy_produkcyjne!D$2,C114&lt;=zakresy_produkcyjne!D$3)</f>
        <v>1</v>
      </c>
      <c r="AR114" s="5" t="b">
        <f>AND(D114&gt;=zakresy_produkcyjne!E$2,D114&lt;=zakresy_produkcyjne!E$3)</f>
        <v>1</v>
      </c>
      <c r="AS114" s="5" t="b">
        <f>AND(E114&gt;=zakresy_produkcyjne!F$2,E114&lt;=zakresy_produkcyjne!F$3)</f>
        <v>1</v>
      </c>
      <c r="AT114" s="5" t="b">
        <f>AND(F114&gt;=zakresy_produkcyjne!G$2,F114&lt;=zakresy_produkcyjne!G$3)</f>
        <v>1</v>
      </c>
      <c r="AU114" s="5" t="b">
        <f>AND(G114&gt;=zakresy_produkcyjne!H$2,G114&lt;=zakresy_produkcyjne!H$3)</f>
        <v>1</v>
      </c>
      <c r="AV114" s="5" t="b">
        <f>AND(O114&gt;=zakresy_produkcyjne!I$2,O114&lt;=zakresy_produkcyjne!I$3)</f>
        <v>1</v>
      </c>
      <c r="AW114" s="5" t="b">
        <f>AND(P114&gt;=zakresy_produkcyjne!J$2,P114&lt;=zakresy_produkcyjne!J$3)</f>
        <v>1</v>
      </c>
      <c r="AX114" s="5" t="b">
        <f>AND(Q114&gt;=zakresy_produkcyjne!K$2,Q114&lt;=zakresy_produkcyjne!K$3)</f>
        <v>1</v>
      </c>
      <c r="AY114" s="5" t="b">
        <f>AND(R114&gt;=zakresy_produkcyjne!L$2,R114&lt;=zakresy_produkcyjne!L$3)</f>
        <v>0</v>
      </c>
      <c r="AZ114" s="17" t="b">
        <f t="shared" si="15"/>
        <v>1</v>
      </c>
      <c r="BA114" s="17" t="b">
        <f t="shared" si="16"/>
        <v>0</v>
      </c>
      <c r="BB114" s="17" t="b">
        <f t="shared" si="17"/>
        <v>0</v>
      </c>
      <c r="BC114" s="5">
        <f>AO114*zakresy_produkcyjne!B$4+AP114*zakresy_produkcyjne!C$4+AQ114*zakresy_produkcyjne!D$4+AR114*zakresy_produkcyjne!E$4+AS114*zakresy_produkcyjne!F$4+AT114*zakresy_produkcyjne!G$4+AU114*zakresy_produkcyjne!H$4+AV114*zakresy_produkcyjne!I$4+AW114*zakresy_produkcyjne!J$4+AX114*zakresy_produkcyjne!K$4+AY114*zakresy_produkcyjne!L$4</f>
        <v>56</v>
      </c>
    </row>
    <row r="115" spans="1:55" ht="15" customHeight="1" x14ac:dyDescent="0.25">
      <c r="A115" s="26">
        <v>3.41</v>
      </c>
      <c r="B115" s="26">
        <v>2.62</v>
      </c>
      <c r="C115" s="26">
        <v>0.3</v>
      </c>
      <c r="D115" s="26">
        <v>5.6000000000000001E-2</v>
      </c>
      <c r="E115" s="26">
        <v>0.48</v>
      </c>
      <c r="F115" s="26">
        <v>0</v>
      </c>
      <c r="G115" s="26">
        <v>0</v>
      </c>
      <c r="H115" s="26">
        <v>1.6E-2</v>
      </c>
      <c r="I115" s="26">
        <v>4.5999999999999999E-2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920</v>
      </c>
      <c r="P115" s="26">
        <v>90</v>
      </c>
      <c r="Q115" s="26">
        <v>400</v>
      </c>
      <c r="R115" s="26">
        <v>16</v>
      </c>
      <c r="S115" s="26"/>
      <c r="T115" s="26"/>
      <c r="U115" s="26"/>
      <c r="V115" s="26"/>
      <c r="W115" s="27">
        <v>16.7</v>
      </c>
      <c r="X115" s="26">
        <f t="shared" si="12"/>
        <v>183.7</v>
      </c>
      <c r="Y115" s="283">
        <v>4</v>
      </c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5" t="b">
        <f t="shared" si="13"/>
        <v>0</v>
      </c>
      <c r="AM115" s="5">
        <v>25</v>
      </c>
      <c r="AN115" s="5">
        <f t="shared" si="14"/>
        <v>1</v>
      </c>
      <c r="AO115" s="5" t="b">
        <f>AND(A115&gt;=zakresy_produkcyjne!B$2,A115&lt;=zakresy_produkcyjne!B$3)</f>
        <v>1</v>
      </c>
      <c r="AP115" s="5" t="b">
        <f>AND(B115&gt;=zakresy_produkcyjne!C$2,B115&lt;=zakresy_produkcyjne!C$3)</f>
        <v>1</v>
      </c>
      <c r="AQ115" s="5" t="b">
        <f>AND(C115&gt;=zakresy_produkcyjne!D$2,C115&lt;=zakresy_produkcyjne!D$3)</f>
        <v>1</v>
      </c>
      <c r="AR115" s="5" t="b">
        <f>AND(D115&gt;=zakresy_produkcyjne!E$2,D115&lt;=zakresy_produkcyjne!E$3)</f>
        <v>1</v>
      </c>
      <c r="AS115" s="5" t="b">
        <f>AND(E115&gt;=zakresy_produkcyjne!F$2,E115&lt;=zakresy_produkcyjne!F$3)</f>
        <v>1</v>
      </c>
      <c r="AT115" s="5" t="b">
        <f>AND(F115&gt;=zakresy_produkcyjne!G$2,F115&lt;=zakresy_produkcyjne!G$3)</f>
        <v>1</v>
      </c>
      <c r="AU115" s="5" t="b">
        <f>AND(G115&gt;=zakresy_produkcyjne!H$2,G115&lt;=zakresy_produkcyjne!H$3)</f>
        <v>1</v>
      </c>
      <c r="AV115" s="5" t="b">
        <f>AND(O115&gt;=zakresy_produkcyjne!I$2,O115&lt;=zakresy_produkcyjne!I$3)</f>
        <v>1</v>
      </c>
      <c r="AW115" s="5" t="b">
        <f>AND(P115&gt;=zakresy_produkcyjne!J$2,P115&lt;=zakresy_produkcyjne!J$3)</f>
        <v>1</v>
      </c>
      <c r="AX115" s="5" t="b">
        <f>AND(Q115&gt;=zakresy_produkcyjne!K$2,Q115&lt;=zakresy_produkcyjne!K$3)</f>
        <v>1</v>
      </c>
      <c r="AY115" s="5" t="b">
        <f>AND(R115&gt;=zakresy_produkcyjne!L$2,R115&lt;=zakresy_produkcyjne!L$3)</f>
        <v>0</v>
      </c>
      <c r="AZ115" s="17" t="b">
        <f t="shared" si="15"/>
        <v>1</v>
      </c>
      <c r="BA115" s="17" t="b">
        <f t="shared" si="16"/>
        <v>0</v>
      </c>
      <c r="BB115" s="17" t="b">
        <f t="shared" si="17"/>
        <v>0</v>
      </c>
      <c r="BC115" s="5">
        <f>AO115*zakresy_produkcyjne!B$4+AP115*zakresy_produkcyjne!C$4+AQ115*zakresy_produkcyjne!D$4+AR115*zakresy_produkcyjne!E$4+AS115*zakresy_produkcyjne!F$4+AT115*zakresy_produkcyjne!G$4+AU115*zakresy_produkcyjne!H$4+AV115*zakresy_produkcyjne!I$4+AW115*zakresy_produkcyjne!J$4+AX115*zakresy_produkcyjne!K$4+AY115*zakresy_produkcyjne!L$4</f>
        <v>56</v>
      </c>
    </row>
    <row r="116" spans="1:55" ht="15" customHeight="1" x14ac:dyDescent="0.25">
      <c r="A116" s="26">
        <v>3.41</v>
      </c>
      <c r="B116" s="26">
        <v>2.62</v>
      </c>
      <c r="C116" s="26">
        <v>0.3</v>
      </c>
      <c r="D116" s="26">
        <v>5.6000000000000001E-2</v>
      </c>
      <c r="E116" s="26">
        <v>0.48</v>
      </c>
      <c r="F116" s="26">
        <v>0</v>
      </c>
      <c r="G116" s="26">
        <v>0</v>
      </c>
      <c r="H116" s="26">
        <v>1.6E-2</v>
      </c>
      <c r="I116" s="26">
        <v>4.5999999999999999E-2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920</v>
      </c>
      <c r="P116" s="26">
        <v>90</v>
      </c>
      <c r="Q116" s="26">
        <v>400</v>
      </c>
      <c r="R116" s="26">
        <v>32</v>
      </c>
      <c r="S116" s="26"/>
      <c r="T116" s="26"/>
      <c r="U116" s="26"/>
      <c r="V116" s="26"/>
      <c r="W116" s="27">
        <v>17</v>
      </c>
      <c r="X116" s="26">
        <f t="shared" si="12"/>
        <v>187</v>
      </c>
      <c r="Y116" s="283">
        <v>4</v>
      </c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5" t="b">
        <f t="shared" si="13"/>
        <v>0</v>
      </c>
      <c r="AM116" s="5">
        <v>25</v>
      </c>
      <c r="AN116" s="5">
        <f t="shared" si="14"/>
        <v>1</v>
      </c>
      <c r="AO116" s="5" t="b">
        <f>AND(A116&gt;=zakresy_produkcyjne!B$2,A116&lt;=zakresy_produkcyjne!B$3)</f>
        <v>1</v>
      </c>
      <c r="AP116" s="5" t="b">
        <f>AND(B116&gt;=zakresy_produkcyjne!C$2,B116&lt;=zakresy_produkcyjne!C$3)</f>
        <v>1</v>
      </c>
      <c r="AQ116" s="5" t="b">
        <f>AND(C116&gt;=zakresy_produkcyjne!D$2,C116&lt;=zakresy_produkcyjne!D$3)</f>
        <v>1</v>
      </c>
      <c r="AR116" s="5" t="b">
        <f>AND(D116&gt;=zakresy_produkcyjne!E$2,D116&lt;=zakresy_produkcyjne!E$3)</f>
        <v>1</v>
      </c>
      <c r="AS116" s="5" t="b">
        <f>AND(E116&gt;=zakresy_produkcyjne!F$2,E116&lt;=zakresy_produkcyjne!F$3)</f>
        <v>1</v>
      </c>
      <c r="AT116" s="5" t="b">
        <f>AND(F116&gt;=zakresy_produkcyjne!G$2,F116&lt;=zakresy_produkcyjne!G$3)</f>
        <v>1</v>
      </c>
      <c r="AU116" s="5" t="b">
        <f>AND(G116&gt;=zakresy_produkcyjne!H$2,G116&lt;=zakresy_produkcyjne!H$3)</f>
        <v>1</v>
      </c>
      <c r="AV116" s="5" t="b">
        <f>AND(O116&gt;=zakresy_produkcyjne!I$2,O116&lt;=zakresy_produkcyjne!I$3)</f>
        <v>1</v>
      </c>
      <c r="AW116" s="5" t="b">
        <f>AND(P116&gt;=zakresy_produkcyjne!J$2,P116&lt;=zakresy_produkcyjne!J$3)</f>
        <v>1</v>
      </c>
      <c r="AX116" s="5" t="b">
        <f>AND(Q116&gt;=zakresy_produkcyjne!K$2,Q116&lt;=zakresy_produkcyjne!K$3)</f>
        <v>1</v>
      </c>
      <c r="AY116" s="5" t="b">
        <f>AND(R116&gt;=zakresy_produkcyjne!L$2,R116&lt;=zakresy_produkcyjne!L$3)</f>
        <v>1</v>
      </c>
      <c r="AZ116" s="17" t="b">
        <f t="shared" si="15"/>
        <v>1</v>
      </c>
      <c r="BA116" s="17" t="b">
        <f t="shared" si="16"/>
        <v>1</v>
      </c>
      <c r="BB116" s="17" t="b">
        <f t="shared" si="17"/>
        <v>1</v>
      </c>
      <c r="BC116" s="5">
        <f>AO116*zakresy_produkcyjne!B$4+AP116*zakresy_produkcyjne!C$4+AQ116*zakresy_produkcyjne!D$4+AR116*zakresy_produkcyjne!E$4+AS116*zakresy_produkcyjne!F$4+AT116*zakresy_produkcyjne!G$4+AU116*zakresy_produkcyjne!H$4+AV116*zakresy_produkcyjne!I$4+AW116*zakresy_produkcyjne!J$4+AX116*zakresy_produkcyjne!K$4+AY116*zakresy_produkcyjne!L$4</f>
        <v>66</v>
      </c>
    </row>
    <row r="117" spans="1:55" ht="15" customHeight="1" x14ac:dyDescent="0.25">
      <c r="A117" s="26">
        <v>3.41</v>
      </c>
      <c r="B117" s="26">
        <v>2.62</v>
      </c>
      <c r="C117" s="26">
        <v>0.3</v>
      </c>
      <c r="D117" s="26">
        <v>5.6000000000000001E-2</v>
      </c>
      <c r="E117" s="26">
        <v>0.48</v>
      </c>
      <c r="F117" s="26">
        <v>0</v>
      </c>
      <c r="G117" s="26">
        <v>0</v>
      </c>
      <c r="H117" s="26">
        <v>1.6E-2</v>
      </c>
      <c r="I117" s="26">
        <v>4.5999999999999999E-2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920</v>
      </c>
      <c r="P117" s="26">
        <v>90</v>
      </c>
      <c r="Q117" s="26">
        <v>400</v>
      </c>
      <c r="R117" s="26">
        <v>64</v>
      </c>
      <c r="S117" s="26"/>
      <c r="T117" s="26"/>
      <c r="U117" s="26"/>
      <c r="V117" s="26"/>
      <c r="W117" s="27">
        <v>17.1666666666667</v>
      </c>
      <c r="X117" s="26">
        <f t="shared" si="12"/>
        <v>188.83333333333371</v>
      </c>
      <c r="Y117" s="283">
        <v>4</v>
      </c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5" t="b">
        <f t="shared" si="13"/>
        <v>0</v>
      </c>
      <c r="AM117" s="5">
        <v>25</v>
      </c>
      <c r="AN117" s="5">
        <f t="shared" si="14"/>
        <v>1</v>
      </c>
      <c r="AO117" s="5" t="b">
        <f>AND(A117&gt;=zakresy_produkcyjne!B$2,A117&lt;=zakresy_produkcyjne!B$3)</f>
        <v>1</v>
      </c>
      <c r="AP117" s="5" t="b">
        <f>AND(B117&gt;=zakresy_produkcyjne!C$2,B117&lt;=zakresy_produkcyjne!C$3)</f>
        <v>1</v>
      </c>
      <c r="AQ117" s="5" t="b">
        <f>AND(C117&gt;=zakresy_produkcyjne!D$2,C117&lt;=zakresy_produkcyjne!D$3)</f>
        <v>1</v>
      </c>
      <c r="AR117" s="5" t="b">
        <f>AND(D117&gt;=zakresy_produkcyjne!E$2,D117&lt;=zakresy_produkcyjne!E$3)</f>
        <v>1</v>
      </c>
      <c r="AS117" s="5" t="b">
        <f>AND(E117&gt;=zakresy_produkcyjne!F$2,E117&lt;=zakresy_produkcyjne!F$3)</f>
        <v>1</v>
      </c>
      <c r="AT117" s="5" t="b">
        <f>AND(F117&gt;=zakresy_produkcyjne!G$2,F117&lt;=zakresy_produkcyjne!G$3)</f>
        <v>1</v>
      </c>
      <c r="AU117" s="5" t="b">
        <f>AND(G117&gt;=zakresy_produkcyjne!H$2,G117&lt;=zakresy_produkcyjne!H$3)</f>
        <v>1</v>
      </c>
      <c r="AV117" s="5" t="b">
        <f>AND(O117&gt;=zakresy_produkcyjne!I$2,O117&lt;=zakresy_produkcyjne!I$3)</f>
        <v>1</v>
      </c>
      <c r="AW117" s="5" t="b">
        <f>AND(P117&gt;=zakresy_produkcyjne!J$2,P117&lt;=zakresy_produkcyjne!J$3)</f>
        <v>1</v>
      </c>
      <c r="AX117" s="5" t="b">
        <f>AND(Q117&gt;=zakresy_produkcyjne!K$2,Q117&lt;=zakresy_produkcyjne!K$3)</f>
        <v>1</v>
      </c>
      <c r="AY117" s="5" t="b">
        <f>AND(R117&gt;=zakresy_produkcyjne!L$2,R117&lt;=zakresy_produkcyjne!L$3)</f>
        <v>1</v>
      </c>
      <c r="AZ117" s="17" t="b">
        <f t="shared" si="15"/>
        <v>1</v>
      </c>
      <c r="BA117" s="17" t="b">
        <f t="shared" si="16"/>
        <v>1</v>
      </c>
      <c r="BB117" s="17" t="b">
        <f t="shared" si="17"/>
        <v>1</v>
      </c>
      <c r="BC117" s="5">
        <f>AO117*zakresy_produkcyjne!B$4+AP117*zakresy_produkcyjne!C$4+AQ117*zakresy_produkcyjne!D$4+AR117*zakresy_produkcyjne!E$4+AS117*zakresy_produkcyjne!F$4+AT117*zakresy_produkcyjne!G$4+AU117*zakresy_produkcyjne!H$4+AV117*zakresy_produkcyjne!I$4+AW117*zakresy_produkcyjne!J$4+AX117*zakresy_produkcyjne!K$4+AY117*zakresy_produkcyjne!L$4</f>
        <v>66</v>
      </c>
    </row>
    <row r="118" spans="1:55" ht="15" customHeight="1" x14ac:dyDescent="0.25">
      <c r="A118" s="26">
        <v>3.41</v>
      </c>
      <c r="B118" s="26">
        <v>2.62</v>
      </c>
      <c r="C118" s="26">
        <v>0.3</v>
      </c>
      <c r="D118" s="26">
        <v>5.6000000000000001E-2</v>
      </c>
      <c r="E118" s="26">
        <v>0.48</v>
      </c>
      <c r="F118" s="26">
        <v>0</v>
      </c>
      <c r="G118" s="26">
        <v>0</v>
      </c>
      <c r="H118" s="26">
        <v>1.6E-2</v>
      </c>
      <c r="I118" s="26">
        <v>4.5999999999999999E-2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933</v>
      </c>
      <c r="P118" s="26">
        <v>90</v>
      </c>
      <c r="Q118" s="26">
        <v>300</v>
      </c>
      <c r="R118" s="26">
        <v>8</v>
      </c>
      <c r="S118" s="26"/>
      <c r="T118" s="26"/>
      <c r="U118" s="26"/>
      <c r="V118" s="26"/>
      <c r="W118" s="27">
        <v>8.3333333333333304</v>
      </c>
      <c r="X118" s="26">
        <f t="shared" ref="X118:X149" si="18">11*W118</f>
        <v>91.666666666666629</v>
      </c>
      <c r="Y118" s="283">
        <v>4</v>
      </c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5" t="b">
        <f t="shared" ref="AL118:AL149" si="19">NOT(OR(ISBLANK(S118),ISBLANK(T118),ISBLANK(U118),ISBLANK(V118),AND(ISBLANK(W118),ISBLANK(X118))))</f>
        <v>0</v>
      </c>
      <c r="AM118" s="5">
        <v>25</v>
      </c>
      <c r="AN118" s="5">
        <f t="shared" ref="AN118:AN149" si="20">IF(AM118&lt;=30,1,IF(AM118&lt;=60,2,IF(AM118&lt;=100,3,"bd")))</f>
        <v>1</v>
      </c>
      <c r="AO118" s="5" t="b">
        <f>AND(A118&gt;=zakresy_produkcyjne!B$2,A118&lt;=zakresy_produkcyjne!B$3)</f>
        <v>1</v>
      </c>
      <c r="AP118" s="5" t="b">
        <f>AND(B118&gt;=zakresy_produkcyjne!C$2,B118&lt;=zakresy_produkcyjne!C$3)</f>
        <v>1</v>
      </c>
      <c r="AQ118" s="5" t="b">
        <f>AND(C118&gt;=zakresy_produkcyjne!D$2,C118&lt;=zakresy_produkcyjne!D$3)</f>
        <v>1</v>
      </c>
      <c r="AR118" s="5" t="b">
        <f>AND(D118&gt;=zakresy_produkcyjne!E$2,D118&lt;=zakresy_produkcyjne!E$3)</f>
        <v>1</v>
      </c>
      <c r="AS118" s="5" t="b">
        <f>AND(E118&gt;=zakresy_produkcyjne!F$2,E118&lt;=zakresy_produkcyjne!F$3)</f>
        <v>1</v>
      </c>
      <c r="AT118" s="5" t="b">
        <f>AND(F118&gt;=zakresy_produkcyjne!G$2,F118&lt;=zakresy_produkcyjne!G$3)</f>
        <v>1</v>
      </c>
      <c r="AU118" s="5" t="b">
        <f>AND(G118&gt;=zakresy_produkcyjne!H$2,G118&lt;=zakresy_produkcyjne!H$3)</f>
        <v>1</v>
      </c>
      <c r="AV118" s="5" t="b">
        <f>AND(O118&gt;=zakresy_produkcyjne!I$2,O118&lt;=zakresy_produkcyjne!I$3)</f>
        <v>1</v>
      </c>
      <c r="AW118" s="5" t="b">
        <f>AND(P118&gt;=zakresy_produkcyjne!J$2,P118&lt;=zakresy_produkcyjne!J$3)</f>
        <v>1</v>
      </c>
      <c r="AX118" s="5" t="b">
        <f>AND(Q118&gt;=zakresy_produkcyjne!K$2,Q118&lt;=zakresy_produkcyjne!K$3)</f>
        <v>1</v>
      </c>
      <c r="AY118" s="5" t="b">
        <f>AND(R118&gt;=zakresy_produkcyjne!L$2,R118&lt;=zakresy_produkcyjne!L$3)</f>
        <v>0</v>
      </c>
      <c r="AZ118" s="17" t="b">
        <f t="shared" ref="AZ118:AZ149" si="21">AND(AO118:AU118)</f>
        <v>1</v>
      </c>
      <c r="BA118" s="17" t="b">
        <f t="shared" ref="BA118:BA149" si="22">AND(AV118:AY118)</f>
        <v>0</v>
      </c>
      <c r="BB118" s="17" t="b">
        <f t="shared" ref="BB118:BB149" si="23">AND(AZ118:BA118)</f>
        <v>0</v>
      </c>
      <c r="BC118" s="5">
        <f>AO118*zakresy_produkcyjne!B$4+AP118*zakresy_produkcyjne!C$4+AQ118*zakresy_produkcyjne!D$4+AR118*zakresy_produkcyjne!E$4+AS118*zakresy_produkcyjne!F$4+AT118*zakresy_produkcyjne!G$4+AU118*zakresy_produkcyjne!H$4+AV118*zakresy_produkcyjne!I$4+AW118*zakresy_produkcyjne!J$4+AX118*zakresy_produkcyjne!K$4+AY118*zakresy_produkcyjne!L$4</f>
        <v>56</v>
      </c>
    </row>
    <row r="119" spans="1:55" ht="15" customHeight="1" x14ac:dyDescent="0.25">
      <c r="A119" s="26">
        <v>3.41</v>
      </c>
      <c r="B119" s="26">
        <v>2.62</v>
      </c>
      <c r="C119" s="26">
        <v>0.3</v>
      </c>
      <c r="D119" s="26">
        <v>5.6000000000000001E-2</v>
      </c>
      <c r="E119" s="26">
        <v>0.48</v>
      </c>
      <c r="F119" s="26">
        <v>0</v>
      </c>
      <c r="G119" s="26">
        <v>0</v>
      </c>
      <c r="H119" s="26">
        <v>1.6E-2</v>
      </c>
      <c r="I119" s="26">
        <v>4.5999999999999999E-2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933</v>
      </c>
      <c r="P119" s="26">
        <v>90</v>
      </c>
      <c r="Q119" s="26">
        <v>300</v>
      </c>
      <c r="R119" s="26">
        <v>16</v>
      </c>
      <c r="S119" s="26"/>
      <c r="T119" s="26"/>
      <c r="U119" s="26"/>
      <c r="V119" s="26"/>
      <c r="W119" s="27">
        <v>8.7666666666666693</v>
      </c>
      <c r="X119" s="26">
        <f t="shared" si="18"/>
        <v>96.433333333333366</v>
      </c>
      <c r="Y119" s="283">
        <v>4</v>
      </c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5" t="b">
        <f t="shared" si="19"/>
        <v>0</v>
      </c>
      <c r="AM119" s="5">
        <v>25</v>
      </c>
      <c r="AN119" s="5">
        <f t="shared" si="20"/>
        <v>1</v>
      </c>
      <c r="AO119" s="5" t="b">
        <f>AND(A119&gt;=zakresy_produkcyjne!B$2,A119&lt;=zakresy_produkcyjne!B$3)</f>
        <v>1</v>
      </c>
      <c r="AP119" s="5" t="b">
        <f>AND(B119&gt;=zakresy_produkcyjne!C$2,B119&lt;=zakresy_produkcyjne!C$3)</f>
        <v>1</v>
      </c>
      <c r="AQ119" s="5" t="b">
        <f>AND(C119&gt;=zakresy_produkcyjne!D$2,C119&lt;=zakresy_produkcyjne!D$3)</f>
        <v>1</v>
      </c>
      <c r="AR119" s="5" t="b">
        <f>AND(D119&gt;=zakresy_produkcyjne!E$2,D119&lt;=zakresy_produkcyjne!E$3)</f>
        <v>1</v>
      </c>
      <c r="AS119" s="5" t="b">
        <f>AND(E119&gt;=zakresy_produkcyjne!F$2,E119&lt;=zakresy_produkcyjne!F$3)</f>
        <v>1</v>
      </c>
      <c r="AT119" s="5" t="b">
        <f>AND(F119&gt;=zakresy_produkcyjne!G$2,F119&lt;=zakresy_produkcyjne!G$3)</f>
        <v>1</v>
      </c>
      <c r="AU119" s="5" t="b">
        <f>AND(G119&gt;=zakresy_produkcyjne!H$2,G119&lt;=zakresy_produkcyjne!H$3)</f>
        <v>1</v>
      </c>
      <c r="AV119" s="5" t="b">
        <f>AND(O119&gt;=zakresy_produkcyjne!I$2,O119&lt;=zakresy_produkcyjne!I$3)</f>
        <v>1</v>
      </c>
      <c r="AW119" s="5" t="b">
        <f>AND(P119&gt;=zakresy_produkcyjne!J$2,P119&lt;=zakresy_produkcyjne!J$3)</f>
        <v>1</v>
      </c>
      <c r="AX119" s="5" t="b">
        <f>AND(Q119&gt;=zakresy_produkcyjne!K$2,Q119&lt;=zakresy_produkcyjne!K$3)</f>
        <v>1</v>
      </c>
      <c r="AY119" s="5" t="b">
        <f>AND(R119&gt;=zakresy_produkcyjne!L$2,R119&lt;=zakresy_produkcyjne!L$3)</f>
        <v>0</v>
      </c>
      <c r="AZ119" s="17" t="b">
        <f t="shared" si="21"/>
        <v>1</v>
      </c>
      <c r="BA119" s="17" t="b">
        <f t="shared" si="22"/>
        <v>0</v>
      </c>
      <c r="BB119" s="17" t="b">
        <f t="shared" si="23"/>
        <v>0</v>
      </c>
      <c r="BC119" s="5">
        <f>AO119*zakresy_produkcyjne!B$4+AP119*zakresy_produkcyjne!C$4+AQ119*zakresy_produkcyjne!D$4+AR119*zakresy_produkcyjne!E$4+AS119*zakresy_produkcyjne!F$4+AT119*zakresy_produkcyjne!G$4+AU119*zakresy_produkcyjne!H$4+AV119*zakresy_produkcyjne!I$4+AW119*zakresy_produkcyjne!J$4+AX119*zakresy_produkcyjne!K$4+AY119*zakresy_produkcyjne!L$4</f>
        <v>56</v>
      </c>
    </row>
    <row r="120" spans="1:55" ht="15" customHeight="1" x14ac:dyDescent="0.25">
      <c r="A120" s="26">
        <v>3.41</v>
      </c>
      <c r="B120" s="26">
        <v>2.62</v>
      </c>
      <c r="C120" s="26">
        <v>0.3</v>
      </c>
      <c r="D120" s="26">
        <v>5.6000000000000001E-2</v>
      </c>
      <c r="E120" s="26">
        <v>0.48</v>
      </c>
      <c r="F120" s="26">
        <v>0</v>
      </c>
      <c r="G120" s="26">
        <v>0</v>
      </c>
      <c r="H120" s="26">
        <v>1.6E-2</v>
      </c>
      <c r="I120" s="26">
        <v>4.5999999999999999E-2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933</v>
      </c>
      <c r="P120" s="26">
        <v>90</v>
      </c>
      <c r="Q120" s="26">
        <v>300</v>
      </c>
      <c r="R120" s="26">
        <v>32</v>
      </c>
      <c r="S120" s="26"/>
      <c r="T120" s="26"/>
      <c r="U120" s="26"/>
      <c r="V120" s="26"/>
      <c r="W120" s="27">
        <v>9</v>
      </c>
      <c r="X120" s="26">
        <f t="shared" si="18"/>
        <v>99</v>
      </c>
      <c r="Y120" s="283">
        <v>4</v>
      </c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5" t="b">
        <f t="shared" si="19"/>
        <v>0</v>
      </c>
      <c r="AM120" s="5">
        <v>25</v>
      </c>
      <c r="AN120" s="5">
        <f t="shared" si="20"/>
        <v>1</v>
      </c>
      <c r="AO120" s="5" t="b">
        <f>AND(A120&gt;=zakresy_produkcyjne!B$2,A120&lt;=zakresy_produkcyjne!B$3)</f>
        <v>1</v>
      </c>
      <c r="AP120" s="5" t="b">
        <f>AND(B120&gt;=zakresy_produkcyjne!C$2,B120&lt;=zakresy_produkcyjne!C$3)</f>
        <v>1</v>
      </c>
      <c r="AQ120" s="5" t="b">
        <f>AND(C120&gt;=zakresy_produkcyjne!D$2,C120&lt;=zakresy_produkcyjne!D$3)</f>
        <v>1</v>
      </c>
      <c r="AR120" s="5" t="b">
        <f>AND(D120&gt;=zakresy_produkcyjne!E$2,D120&lt;=zakresy_produkcyjne!E$3)</f>
        <v>1</v>
      </c>
      <c r="AS120" s="5" t="b">
        <f>AND(E120&gt;=zakresy_produkcyjne!F$2,E120&lt;=zakresy_produkcyjne!F$3)</f>
        <v>1</v>
      </c>
      <c r="AT120" s="5" t="b">
        <f>AND(F120&gt;=zakresy_produkcyjne!G$2,F120&lt;=zakresy_produkcyjne!G$3)</f>
        <v>1</v>
      </c>
      <c r="AU120" s="5" t="b">
        <f>AND(G120&gt;=zakresy_produkcyjne!H$2,G120&lt;=zakresy_produkcyjne!H$3)</f>
        <v>1</v>
      </c>
      <c r="AV120" s="5" t="b">
        <f>AND(O120&gt;=zakresy_produkcyjne!I$2,O120&lt;=zakresy_produkcyjne!I$3)</f>
        <v>1</v>
      </c>
      <c r="AW120" s="5" t="b">
        <f>AND(P120&gt;=zakresy_produkcyjne!J$2,P120&lt;=zakresy_produkcyjne!J$3)</f>
        <v>1</v>
      </c>
      <c r="AX120" s="5" t="b">
        <f>AND(Q120&gt;=zakresy_produkcyjne!K$2,Q120&lt;=zakresy_produkcyjne!K$3)</f>
        <v>1</v>
      </c>
      <c r="AY120" s="5" t="b">
        <f>AND(R120&gt;=zakresy_produkcyjne!L$2,R120&lt;=zakresy_produkcyjne!L$3)</f>
        <v>1</v>
      </c>
      <c r="AZ120" s="17" t="b">
        <f t="shared" si="21"/>
        <v>1</v>
      </c>
      <c r="BA120" s="17" t="b">
        <f t="shared" si="22"/>
        <v>1</v>
      </c>
      <c r="BB120" s="17" t="b">
        <f t="shared" si="23"/>
        <v>1</v>
      </c>
      <c r="BC120" s="5">
        <f>AO120*zakresy_produkcyjne!B$4+AP120*zakresy_produkcyjne!C$4+AQ120*zakresy_produkcyjne!D$4+AR120*zakresy_produkcyjne!E$4+AS120*zakresy_produkcyjne!F$4+AT120*zakresy_produkcyjne!G$4+AU120*zakresy_produkcyjne!H$4+AV120*zakresy_produkcyjne!I$4+AW120*zakresy_produkcyjne!J$4+AX120*zakresy_produkcyjne!K$4+AY120*zakresy_produkcyjne!L$4</f>
        <v>66</v>
      </c>
    </row>
    <row r="121" spans="1:55" ht="15" customHeight="1" x14ac:dyDescent="0.25">
      <c r="A121" s="26">
        <v>3.41</v>
      </c>
      <c r="B121" s="26">
        <v>2.62</v>
      </c>
      <c r="C121" s="26">
        <v>0.3</v>
      </c>
      <c r="D121" s="26">
        <v>5.6000000000000001E-2</v>
      </c>
      <c r="E121" s="26">
        <v>0.48</v>
      </c>
      <c r="F121" s="26">
        <v>0</v>
      </c>
      <c r="G121" s="26">
        <v>0</v>
      </c>
      <c r="H121" s="26">
        <v>1.6E-2</v>
      </c>
      <c r="I121" s="26">
        <v>4.5999999999999999E-2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933</v>
      </c>
      <c r="P121" s="26">
        <v>90</v>
      </c>
      <c r="Q121" s="26">
        <v>300</v>
      </c>
      <c r="R121" s="26">
        <v>64</v>
      </c>
      <c r="S121" s="26"/>
      <c r="T121" s="26"/>
      <c r="U121" s="26"/>
      <c r="V121" s="26"/>
      <c r="W121" s="27">
        <v>8.9</v>
      </c>
      <c r="X121" s="26">
        <f t="shared" si="18"/>
        <v>97.9</v>
      </c>
      <c r="Y121" s="283">
        <v>4</v>
      </c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5" t="b">
        <f t="shared" si="19"/>
        <v>0</v>
      </c>
      <c r="AM121" s="5">
        <v>25</v>
      </c>
      <c r="AN121" s="5">
        <f t="shared" si="20"/>
        <v>1</v>
      </c>
      <c r="AO121" s="5" t="b">
        <f>AND(A121&gt;=zakresy_produkcyjne!B$2,A121&lt;=zakresy_produkcyjne!B$3)</f>
        <v>1</v>
      </c>
      <c r="AP121" s="5" t="b">
        <f>AND(B121&gt;=zakresy_produkcyjne!C$2,B121&lt;=zakresy_produkcyjne!C$3)</f>
        <v>1</v>
      </c>
      <c r="AQ121" s="5" t="b">
        <f>AND(C121&gt;=zakresy_produkcyjne!D$2,C121&lt;=zakresy_produkcyjne!D$3)</f>
        <v>1</v>
      </c>
      <c r="AR121" s="5" t="b">
        <f>AND(D121&gt;=zakresy_produkcyjne!E$2,D121&lt;=zakresy_produkcyjne!E$3)</f>
        <v>1</v>
      </c>
      <c r="AS121" s="5" t="b">
        <f>AND(E121&gt;=zakresy_produkcyjne!F$2,E121&lt;=zakresy_produkcyjne!F$3)</f>
        <v>1</v>
      </c>
      <c r="AT121" s="5" t="b">
        <f>AND(F121&gt;=zakresy_produkcyjne!G$2,F121&lt;=zakresy_produkcyjne!G$3)</f>
        <v>1</v>
      </c>
      <c r="AU121" s="5" t="b">
        <f>AND(G121&gt;=zakresy_produkcyjne!H$2,G121&lt;=zakresy_produkcyjne!H$3)</f>
        <v>1</v>
      </c>
      <c r="AV121" s="5" t="b">
        <f>AND(O121&gt;=zakresy_produkcyjne!I$2,O121&lt;=zakresy_produkcyjne!I$3)</f>
        <v>1</v>
      </c>
      <c r="AW121" s="5" t="b">
        <f>AND(P121&gt;=zakresy_produkcyjne!J$2,P121&lt;=zakresy_produkcyjne!J$3)</f>
        <v>1</v>
      </c>
      <c r="AX121" s="5" t="b">
        <f>AND(Q121&gt;=zakresy_produkcyjne!K$2,Q121&lt;=zakresy_produkcyjne!K$3)</f>
        <v>1</v>
      </c>
      <c r="AY121" s="5" t="b">
        <f>AND(R121&gt;=zakresy_produkcyjne!L$2,R121&lt;=zakresy_produkcyjne!L$3)</f>
        <v>1</v>
      </c>
      <c r="AZ121" s="17" t="b">
        <f t="shared" si="21"/>
        <v>1</v>
      </c>
      <c r="BA121" s="17" t="b">
        <f t="shared" si="22"/>
        <v>1</v>
      </c>
      <c r="BB121" s="17" t="b">
        <f t="shared" si="23"/>
        <v>1</v>
      </c>
      <c r="BC121" s="5">
        <f>AO121*zakresy_produkcyjne!B$4+AP121*zakresy_produkcyjne!C$4+AQ121*zakresy_produkcyjne!D$4+AR121*zakresy_produkcyjne!E$4+AS121*zakresy_produkcyjne!F$4+AT121*zakresy_produkcyjne!G$4+AU121*zakresy_produkcyjne!H$4+AV121*zakresy_produkcyjne!I$4+AW121*zakresy_produkcyjne!J$4+AX121*zakresy_produkcyjne!K$4+AY121*zakresy_produkcyjne!L$4</f>
        <v>66</v>
      </c>
    </row>
    <row r="122" spans="1:55" ht="15" customHeight="1" x14ac:dyDescent="0.25">
      <c r="A122" s="26">
        <v>3.41</v>
      </c>
      <c r="B122" s="26">
        <v>2.62</v>
      </c>
      <c r="C122" s="26">
        <v>0.3</v>
      </c>
      <c r="D122" s="26">
        <v>5.6000000000000001E-2</v>
      </c>
      <c r="E122" s="26">
        <v>0.48</v>
      </c>
      <c r="F122" s="26">
        <v>0</v>
      </c>
      <c r="G122" s="26">
        <v>0</v>
      </c>
      <c r="H122" s="26">
        <v>1.6E-2</v>
      </c>
      <c r="I122" s="26">
        <v>4.5999999999999999E-2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933</v>
      </c>
      <c r="P122" s="26">
        <v>90</v>
      </c>
      <c r="Q122" s="26">
        <v>400</v>
      </c>
      <c r="R122" s="26">
        <v>8</v>
      </c>
      <c r="S122" s="26"/>
      <c r="T122" s="26"/>
      <c r="U122" s="26"/>
      <c r="V122" s="26"/>
      <c r="W122" s="27">
        <v>15.1666666666667</v>
      </c>
      <c r="X122" s="26">
        <f t="shared" si="18"/>
        <v>166.83333333333371</v>
      </c>
      <c r="Y122" s="283">
        <v>4</v>
      </c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5" t="b">
        <f t="shared" si="19"/>
        <v>0</v>
      </c>
      <c r="AM122" s="5">
        <v>25</v>
      </c>
      <c r="AN122" s="5">
        <f t="shared" si="20"/>
        <v>1</v>
      </c>
      <c r="AO122" s="5" t="b">
        <f>AND(A122&gt;=zakresy_produkcyjne!B$2,A122&lt;=zakresy_produkcyjne!B$3)</f>
        <v>1</v>
      </c>
      <c r="AP122" s="5" t="b">
        <f>AND(B122&gt;=zakresy_produkcyjne!C$2,B122&lt;=zakresy_produkcyjne!C$3)</f>
        <v>1</v>
      </c>
      <c r="AQ122" s="5" t="b">
        <f>AND(C122&gt;=zakresy_produkcyjne!D$2,C122&lt;=zakresy_produkcyjne!D$3)</f>
        <v>1</v>
      </c>
      <c r="AR122" s="5" t="b">
        <f>AND(D122&gt;=zakresy_produkcyjne!E$2,D122&lt;=zakresy_produkcyjne!E$3)</f>
        <v>1</v>
      </c>
      <c r="AS122" s="5" t="b">
        <f>AND(E122&gt;=zakresy_produkcyjne!F$2,E122&lt;=zakresy_produkcyjne!F$3)</f>
        <v>1</v>
      </c>
      <c r="AT122" s="5" t="b">
        <f>AND(F122&gt;=zakresy_produkcyjne!G$2,F122&lt;=zakresy_produkcyjne!G$3)</f>
        <v>1</v>
      </c>
      <c r="AU122" s="5" t="b">
        <f>AND(G122&gt;=zakresy_produkcyjne!H$2,G122&lt;=zakresy_produkcyjne!H$3)</f>
        <v>1</v>
      </c>
      <c r="AV122" s="5" t="b">
        <f>AND(O122&gt;=zakresy_produkcyjne!I$2,O122&lt;=zakresy_produkcyjne!I$3)</f>
        <v>1</v>
      </c>
      <c r="AW122" s="5" t="b">
        <f>AND(P122&gt;=zakresy_produkcyjne!J$2,P122&lt;=zakresy_produkcyjne!J$3)</f>
        <v>1</v>
      </c>
      <c r="AX122" s="5" t="b">
        <f>AND(Q122&gt;=zakresy_produkcyjne!K$2,Q122&lt;=zakresy_produkcyjne!K$3)</f>
        <v>1</v>
      </c>
      <c r="AY122" s="5" t="b">
        <f>AND(R122&gt;=zakresy_produkcyjne!L$2,R122&lt;=zakresy_produkcyjne!L$3)</f>
        <v>0</v>
      </c>
      <c r="AZ122" s="17" t="b">
        <f t="shared" si="21"/>
        <v>1</v>
      </c>
      <c r="BA122" s="17" t="b">
        <f t="shared" si="22"/>
        <v>0</v>
      </c>
      <c r="BB122" s="17" t="b">
        <f t="shared" si="23"/>
        <v>0</v>
      </c>
      <c r="BC122" s="5">
        <f>AO122*zakresy_produkcyjne!B$4+AP122*zakresy_produkcyjne!C$4+AQ122*zakresy_produkcyjne!D$4+AR122*zakresy_produkcyjne!E$4+AS122*zakresy_produkcyjne!F$4+AT122*zakresy_produkcyjne!G$4+AU122*zakresy_produkcyjne!H$4+AV122*zakresy_produkcyjne!I$4+AW122*zakresy_produkcyjne!J$4+AX122*zakresy_produkcyjne!K$4+AY122*zakresy_produkcyjne!L$4</f>
        <v>56</v>
      </c>
    </row>
    <row r="123" spans="1:55" ht="15" customHeight="1" x14ac:dyDescent="0.25">
      <c r="A123" s="26">
        <v>3.41</v>
      </c>
      <c r="B123" s="26">
        <v>2.62</v>
      </c>
      <c r="C123" s="26">
        <v>0.3</v>
      </c>
      <c r="D123" s="26">
        <v>5.6000000000000001E-2</v>
      </c>
      <c r="E123" s="26">
        <v>0.48</v>
      </c>
      <c r="F123" s="26">
        <v>0</v>
      </c>
      <c r="G123" s="26">
        <v>0</v>
      </c>
      <c r="H123" s="26">
        <v>1.6E-2</v>
      </c>
      <c r="I123" s="26">
        <v>4.5999999999999999E-2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933</v>
      </c>
      <c r="P123" s="26">
        <v>90</v>
      </c>
      <c r="Q123" s="26">
        <v>400</v>
      </c>
      <c r="R123" s="26">
        <v>16</v>
      </c>
      <c r="S123" s="26"/>
      <c r="T123" s="26"/>
      <c r="U123" s="26"/>
      <c r="V123" s="26"/>
      <c r="W123" s="27">
        <v>17.266666666666701</v>
      </c>
      <c r="X123" s="26">
        <f t="shared" si="18"/>
        <v>189.93333333333371</v>
      </c>
      <c r="Y123" s="283">
        <v>4</v>
      </c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5" t="b">
        <f t="shared" si="19"/>
        <v>0</v>
      </c>
      <c r="AM123" s="5">
        <v>25</v>
      </c>
      <c r="AN123" s="5">
        <f t="shared" si="20"/>
        <v>1</v>
      </c>
      <c r="AO123" s="5" t="b">
        <f>AND(A123&gt;=zakresy_produkcyjne!B$2,A123&lt;=zakresy_produkcyjne!B$3)</f>
        <v>1</v>
      </c>
      <c r="AP123" s="5" t="b">
        <f>AND(B123&gt;=zakresy_produkcyjne!C$2,B123&lt;=zakresy_produkcyjne!C$3)</f>
        <v>1</v>
      </c>
      <c r="AQ123" s="5" t="b">
        <f>AND(C123&gt;=zakresy_produkcyjne!D$2,C123&lt;=zakresy_produkcyjne!D$3)</f>
        <v>1</v>
      </c>
      <c r="AR123" s="5" t="b">
        <f>AND(D123&gt;=zakresy_produkcyjne!E$2,D123&lt;=zakresy_produkcyjne!E$3)</f>
        <v>1</v>
      </c>
      <c r="AS123" s="5" t="b">
        <f>AND(E123&gt;=zakresy_produkcyjne!F$2,E123&lt;=zakresy_produkcyjne!F$3)</f>
        <v>1</v>
      </c>
      <c r="AT123" s="5" t="b">
        <f>AND(F123&gt;=zakresy_produkcyjne!G$2,F123&lt;=zakresy_produkcyjne!G$3)</f>
        <v>1</v>
      </c>
      <c r="AU123" s="5" t="b">
        <f>AND(G123&gt;=zakresy_produkcyjne!H$2,G123&lt;=zakresy_produkcyjne!H$3)</f>
        <v>1</v>
      </c>
      <c r="AV123" s="5" t="b">
        <f>AND(O123&gt;=zakresy_produkcyjne!I$2,O123&lt;=zakresy_produkcyjne!I$3)</f>
        <v>1</v>
      </c>
      <c r="AW123" s="5" t="b">
        <f>AND(P123&gt;=zakresy_produkcyjne!J$2,P123&lt;=zakresy_produkcyjne!J$3)</f>
        <v>1</v>
      </c>
      <c r="AX123" s="5" t="b">
        <f>AND(Q123&gt;=zakresy_produkcyjne!K$2,Q123&lt;=zakresy_produkcyjne!K$3)</f>
        <v>1</v>
      </c>
      <c r="AY123" s="5" t="b">
        <f>AND(R123&gt;=zakresy_produkcyjne!L$2,R123&lt;=zakresy_produkcyjne!L$3)</f>
        <v>0</v>
      </c>
      <c r="AZ123" s="17" t="b">
        <f t="shared" si="21"/>
        <v>1</v>
      </c>
      <c r="BA123" s="17" t="b">
        <f t="shared" si="22"/>
        <v>0</v>
      </c>
      <c r="BB123" s="17" t="b">
        <f t="shared" si="23"/>
        <v>0</v>
      </c>
      <c r="BC123" s="5">
        <f>AO123*zakresy_produkcyjne!B$4+AP123*zakresy_produkcyjne!C$4+AQ123*zakresy_produkcyjne!D$4+AR123*zakresy_produkcyjne!E$4+AS123*zakresy_produkcyjne!F$4+AT123*zakresy_produkcyjne!G$4+AU123*zakresy_produkcyjne!H$4+AV123*zakresy_produkcyjne!I$4+AW123*zakresy_produkcyjne!J$4+AX123*zakresy_produkcyjne!K$4+AY123*zakresy_produkcyjne!L$4</f>
        <v>56</v>
      </c>
    </row>
    <row r="124" spans="1:55" ht="15" customHeight="1" x14ac:dyDescent="0.25">
      <c r="A124" s="26">
        <v>3.41</v>
      </c>
      <c r="B124" s="26">
        <v>2.62</v>
      </c>
      <c r="C124" s="26">
        <v>0.3</v>
      </c>
      <c r="D124" s="26">
        <v>5.6000000000000001E-2</v>
      </c>
      <c r="E124" s="26">
        <v>0.48</v>
      </c>
      <c r="F124" s="26">
        <v>0</v>
      </c>
      <c r="G124" s="26">
        <v>0</v>
      </c>
      <c r="H124" s="26">
        <v>1.6E-2</v>
      </c>
      <c r="I124" s="26">
        <v>4.5999999999999999E-2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933</v>
      </c>
      <c r="P124" s="26">
        <v>90</v>
      </c>
      <c r="Q124" s="26">
        <v>400</v>
      </c>
      <c r="R124" s="26">
        <v>32</v>
      </c>
      <c r="S124" s="26"/>
      <c r="T124" s="26"/>
      <c r="U124" s="26"/>
      <c r="V124" s="26"/>
      <c r="W124" s="27">
        <v>17.466666666666701</v>
      </c>
      <c r="X124" s="26">
        <f t="shared" si="18"/>
        <v>192.1333333333337</v>
      </c>
      <c r="Y124" s="283">
        <v>4</v>
      </c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5" t="b">
        <f t="shared" si="19"/>
        <v>0</v>
      </c>
      <c r="AM124" s="5">
        <v>25</v>
      </c>
      <c r="AN124" s="5">
        <f t="shared" si="20"/>
        <v>1</v>
      </c>
      <c r="AO124" s="5" t="b">
        <f>AND(A124&gt;=zakresy_produkcyjne!B$2,A124&lt;=zakresy_produkcyjne!B$3)</f>
        <v>1</v>
      </c>
      <c r="AP124" s="5" t="b">
        <f>AND(B124&gt;=zakresy_produkcyjne!C$2,B124&lt;=zakresy_produkcyjne!C$3)</f>
        <v>1</v>
      </c>
      <c r="AQ124" s="5" t="b">
        <f>AND(C124&gt;=zakresy_produkcyjne!D$2,C124&lt;=zakresy_produkcyjne!D$3)</f>
        <v>1</v>
      </c>
      <c r="AR124" s="5" t="b">
        <f>AND(D124&gt;=zakresy_produkcyjne!E$2,D124&lt;=zakresy_produkcyjne!E$3)</f>
        <v>1</v>
      </c>
      <c r="AS124" s="5" t="b">
        <f>AND(E124&gt;=zakresy_produkcyjne!F$2,E124&lt;=zakresy_produkcyjne!F$3)</f>
        <v>1</v>
      </c>
      <c r="AT124" s="5" t="b">
        <f>AND(F124&gt;=zakresy_produkcyjne!G$2,F124&lt;=zakresy_produkcyjne!G$3)</f>
        <v>1</v>
      </c>
      <c r="AU124" s="5" t="b">
        <f>AND(G124&gt;=zakresy_produkcyjne!H$2,G124&lt;=zakresy_produkcyjne!H$3)</f>
        <v>1</v>
      </c>
      <c r="AV124" s="5" t="b">
        <f>AND(O124&gt;=zakresy_produkcyjne!I$2,O124&lt;=zakresy_produkcyjne!I$3)</f>
        <v>1</v>
      </c>
      <c r="AW124" s="5" t="b">
        <f>AND(P124&gt;=zakresy_produkcyjne!J$2,P124&lt;=zakresy_produkcyjne!J$3)</f>
        <v>1</v>
      </c>
      <c r="AX124" s="5" t="b">
        <f>AND(Q124&gt;=zakresy_produkcyjne!K$2,Q124&lt;=zakresy_produkcyjne!K$3)</f>
        <v>1</v>
      </c>
      <c r="AY124" s="5" t="b">
        <f>AND(R124&gt;=zakresy_produkcyjne!L$2,R124&lt;=zakresy_produkcyjne!L$3)</f>
        <v>1</v>
      </c>
      <c r="AZ124" s="17" t="b">
        <f t="shared" si="21"/>
        <v>1</v>
      </c>
      <c r="BA124" s="17" t="b">
        <f t="shared" si="22"/>
        <v>1</v>
      </c>
      <c r="BB124" s="17" t="b">
        <f t="shared" si="23"/>
        <v>1</v>
      </c>
      <c r="BC124" s="5">
        <f>AO124*zakresy_produkcyjne!B$4+AP124*zakresy_produkcyjne!C$4+AQ124*zakresy_produkcyjne!D$4+AR124*zakresy_produkcyjne!E$4+AS124*zakresy_produkcyjne!F$4+AT124*zakresy_produkcyjne!G$4+AU124*zakresy_produkcyjne!H$4+AV124*zakresy_produkcyjne!I$4+AW124*zakresy_produkcyjne!J$4+AX124*zakresy_produkcyjne!K$4+AY124*zakresy_produkcyjne!L$4</f>
        <v>66</v>
      </c>
    </row>
    <row r="125" spans="1:55" ht="15" customHeight="1" x14ac:dyDescent="0.25">
      <c r="A125" s="26">
        <v>3.41</v>
      </c>
      <c r="B125" s="26">
        <v>2.62</v>
      </c>
      <c r="C125" s="26">
        <v>0.3</v>
      </c>
      <c r="D125" s="26">
        <v>5.6000000000000001E-2</v>
      </c>
      <c r="E125" s="26">
        <v>0.48</v>
      </c>
      <c r="F125" s="26">
        <v>0</v>
      </c>
      <c r="G125" s="26">
        <v>0</v>
      </c>
      <c r="H125" s="26">
        <v>1.6E-2</v>
      </c>
      <c r="I125" s="26">
        <v>4.5999999999999999E-2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933</v>
      </c>
      <c r="P125" s="26">
        <v>90</v>
      </c>
      <c r="Q125" s="26">
        <v>400</v>
      </c>
      <c r="R125" s="26">
        <v>64</v>
      </c>
      <c r="S125" s="26"/>
      <c r="T125" s="26"/>
      <c r="U125" s="26"/>
      <c r="V125" s="26"/>
      <c r="W125" s="27">
        <v>17.133333333333301</v>
      </c>
      <c r="X125" s="26">
        <f t="shared" si="18"/>
        <v>188.4666666666663</v>
      </c>
      <c r="Y125" s="283">
        <v>4</v>
      </c>
      <c r="Z125" s="29"/>
      <c r="AA125" s="29"/>
      <c r="AB125" s="29"/>
      <c r="AC125" s="29"/>
      <c r="AD125" s="29">
        <v>1</v>
      </c>
      <c r="AE125" s="29"/>
      <c r="AF125" s="29"/>
      <c r="AG125" s="29"/>
      <c r="AH125" s="29"/>
      <c r="AI125" s="29"/>
      <c r="AJ125" s="29"/>
      <c r="AK125" s="29"/>
      <c r="AL125" s="5" t="b">
        <f t="shared" si="19"/>
        <v>0</v>
      </c>
      <c r="AM125" s="5">
        <v>25</v>
      </c>
      <c r="AN125" s="5">
        <f t="shared" si="20"/>
        <v>1</v>
      </c>
      <c r="AO125" s="5" t="b">
        <f>AND(A125&gt;=zakresy_produkcyjne!B$2,A125&lt;=zakresy_produkcyjne!B$3)</f>
        <v>1</v>
      </c>
      <c r="AP125" s="5" t="b">
        <f>AND(B125&gt;=zakresy_produkcyjne!C$2,B125&lt;=zakresy_produkcyjne!C$3)</f>
        <v>1</v>
      </c>
      <c r="AQ125" s="5" t="b">
        <f>AND(C125&gt;=zakresy_produkcyjne!D$2,C125&lt;=zakresy_produkcyjne!D$3)</f>
        <v>1</v>
      </c>
      <c r="AR125" s="5" t="b">
        <f>AND(D125&gt;=zakresy_produkcyjne!E$2,D125&lt;=zakresy_produkcyjne!E$3)</f>
        <v>1</v>
      </c>
      <c r="AS125" s="5" t="b">
        <f>AND(E125&gt;=zakresy_produkcyjne!F$2,E125&lt;=zakresy_produkcyjne!F$3)</f>
        <v>1</v>
      </c>
      <c r="AT125" s="5" t="b">
        <f>AND(F125&gt;=zakresy_produkcyjne!G$2,F125&lt;=zakresy_produkcyjne!G$3)</f>
        <v>1</v>
      </c>
      <c r="AU125" s="5" t="b">
        <f>AND(G125&gt;=zakresy_produkcyjne!H$2,G125&lt;=zakresy_produkcyjne!H$3)</f>
        <v>1</v>
      </c>
      <c r="AV125" s="5" t="b">
        <f>AND(O125&gt;=zakresy_produkcyjne!I$2,O125&lt;=zakresy_produkcyjne!I$3)</f>
        <v>1</v>
      </c>
      <c r="AW125" s="5" t="b">
        <f>AND(P125&gt;=zakresy_produkcyjne!J$2,P125&lt;=zakresy_produkcyjne!J$3)</f>
        <v>1</v>
      </c>
      <c r="AX125" s="5" t="b">
        <f>AND(Q125&gt;=zakresy_produkcyjne!K$2,Q125&lt;=zakresy_produkcyjne!K$3)</f>
        <v>1</v>
      </c>
      <c r="AY125" s="5" t="b">
        <f>AND(R125&gt;=zakresy_produkcyjne!L$2,R125&lt;=zakresy_produkcyjne!L$3)</f>
        <v>1</v>
      </c>
      <c r="AZ125" s="17" t="b">
        <f t="shared" si="21"/>
        <v>1</v>
      </c>
      <c r="BA125" s="17" t="b">
        <f t="shared" si="22"/>
        <v>1</v>
      </c>
      <c r="BB125" s="17" t="b">
        <f t="shared" si="23"/>
        <v>1</v>
      </c>
      <c r="BC125" s="5">
        <f>AO125*zakresy_produkcyjne!B$4+AP125*zakresy_produkcyjne!C$4+AQ125*zakresy_produkcyjne!D$4+AR125*zakresy_produkcyjne!E$4+AS125*zakresy_produkcyjne!F$4+AT125*zakresy_produkcyjne!G$4+AU125*zakresy_produkcyjne!H$4+AV125*zakresy_produkcyjne!I$4+AW125*zakresy_produkcyjne!J$4+AX125*zakresy_produkcyjne!K$4+AY125*zakresy_produkcyjne!L$4</f>
        <v>66</v>
      </c>
    </row>
    <row r="126" spans="1:55" ht="15" customHeight="1" x14ac:dyDescent="0.25">
      <c r="A126" s="26">
        <v>3.39</v>
      </c>
      <c r="B126" s="26">
        <v>2.62</v>
      </c>
      <c r="C126" s="26">
        <v>0.28999999999999998</v>
      </c>
      <c r="D126" s="26">
        <v>3.5999999999999997E-2</v>
      </c>
      <c r="E126" s="26">
        <v>0.51</v>
      </c>
      <c r="F126" s="26">
        <v>0.72</v>
      </c>
      <c r="G126" s="26">
        <v>0</v>
      </c>
      <c r="H126" s="26">
        <v>0.01</v>
      </c>
      <c r="I126" s="26">
        <v>4.2000000000000003E-2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830</v>
      </c>
      <c r="P126" s="26">
        <v>60</v>
      </c>
      <c r="Q126" s="26">
        <v>300</v>
      </c>
      <c r="R126" s="26">
        <v>8</v>
      </c>
      <c r="S126" s="26"/>
      <c r="T126" s="26"/>
      <c r="U126" s="26"/>
      <c r="V126" s="26"/>
      <c r="W126" s="27">
        <v>7.9666666666666703</v>
      </c>
      <c r="X126" s="26">
        <f t="shared" si="18"/>
        <v>87.633333333333368</v>
      </c>
      <c r="Y126" s="283">
        <v>4</v>
      </c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5" t="b">
        <f t="shared" si="19"/>
        <v>0</v>
      </c>
      <c r="AM126" s="5">
        <v>25</v>
      </c>
      <c r="AN126" s="5">
        <f t="shared" si="20"/>
        <v>1</v>
      </c>
      <c r="AO126" s="5" t="b">
        <f>AND(A126&gt;=zakresy_produkcyjne!B$2,A126&lt;=zakresy_produkcyjne!B$3)</f>
        <v>1</v>
      </c>
      <c r="AP126" s="5" t="b">
        <f>AND(B126&gt;=zakresy_produkcyjne!C$2,B126&lt;=zakresy_produkcyjne!C$3)</f>
        <v>1</v>
      </c>
      <c r="AQ126" s="5" t="b">
        <f>AND(C126&gt;=zakresy_produkcyjne!D$2,C126&lt;=zakresy_produkcyjne!D$3)</f>
        <v>1</v>
      </c>
      <c r="AR126" s="5" t="b">
        <f>AND(D126&gt;=zakresy_produkcyjne!E$2,D126&lt;=zakresy_produkcyjne!E$3)</f>
        <v>1</v>
      </c>
      <c r="AS126" s="5" t="b">
        <f>AND(E126&gt;=zakresy_produkcyjne!F$2,E126&lt;=zakresy_produkcyjne!F$3)</f>
        <v>1</v>
      </c>
      <c r="AT126" s="5" t="b">
        <f>AND(F126&gt;=zakresy_produkcyjne!G$2,F126&lt;=zakresy_produkcyjne!G$3)</f>
        <v>1</v>
      </c>
      <c r="AU126" s="5" t="b">
        <f>AND(G126&gt;=zakresy_produkcyjne!H$2,G126&lt;=zakresy_produkcyjne!H$3)</f>
        <v>1</v>
      </c>
      <c r="AV126" s="5" t="b">
        <f>AND(O126&gt;=zakresy_produkcyjne!I$2,O126&lt;=zakresy_produkcyjne!I$3)</f>
        <v>0</v>
      </c>
      <c r="AW126" s="5" t="b">
        <f>AND(P126&gt;=zakresy_produkcyjne!J$2,P126&lt;=zakresy_produkcyjne!J$3)</f>
        <v>1</v>
      </c>
      <c r="AX126" s="5" t="b">
        <f>AND(Q126&gt;=zakresy_produkcyjne!K$2,Q126&lt;=zakresy_produkcyjne!K$3)</f>
        <v>1</v>
      </c>
      <c r="AY126" s="5" t="b">
        <f>AND(R126&gt;=zakresy_produkcyjne!L$2,R126&lt;=zakresy_produkcyjne!L$3)</f>
        <v>0</v>
      </c>
      <c r="AZ126" s="17" t="b">
        <f t="shared" si="21"/>
        <v>1</v>
      </c>
      <c r="BA126" s="17" t="b">
        <f t="shared" si="22"/>
        <v>0</v>
      </c>
      <c r="BB126" s="17" t="b">
        <f t="shared" si="23"/>
        <v>0</v>
      </c>
      <c r="BC126" s="5">
        <f>AO126*zakresy_produkcyjne!B$4+AP126*zakresy_produkcyjne!C$4+AQ126*zakresy_produkcyjne!D$4+AR126*zakresy_produkcyjne!E$4+AS126*zakresy_produkcyjne!F$4+AT126*zakresy_produkcyjne!G$4+AU126*zakresy_produkcyjne!H$4+AV126*zakresy_produkcyjne!I$4+AW126*zakresy_produkcyjne!J$4+AX126*zakresy_produkcyjne!K$4+AY126*zakresy_produkcyjne!L$4</f>
        <v>47</v>
      </c>
    </row>
    <row r="127" spans="1:55" ht="15" customHeight="1" x14ac:dyDescent="0.25">
      <c r="A127" s="26">
        <v>3.39</v>
      </c>
      <c r="B127" s="26">
        <v>2.62</v>
      </c>
      <c r="C127" s="26">
        <v>0.28999999999999998</v>
      </c>
      <c r="D127" s="26">
        <v>3.5999999999999997E-2</v>
      </c>
      <c r="E127" s="26">
        <v>0.51</v>
      </c>
      <c r="F127" s="26">
        <v>0.72</v>
      </c>
      <c r="G127" s="26">
        <v>0</v>
      </c>
      <c r="H127" s="26">
        <v>0.01</v>
      </c>
      <c r="I127" s="26">
        <v>4.2000000000000003E-2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830</v>
      </c>
      <c r="P127" s="26">
        <v>60</v>
      </c>
      <c r="Q127" s="26">
        <v>300</v>
      </c>
      <c r="R127" s="26">
        <v>16</v>
      </c>
      <c r="S127" s="26"/>
      <c r="T127" s="26"/>
      <c r="U127" s="26"/>
      <c r="V127" s="26"/>
      <c r="W127" s="27">
        <v>8.5333333333333297</v>
      </c>
      <c r="X127" s="26">
        <f t="shared" si="18"/>
        <v>93.866666666666632</v>
      </c>
      <c r="Y127" s="283">
        <v>4</v>
      </c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5" t="b">
        <f t="shared" si="19"/>
        <v>0</v>
      </c>
      <c r="AM127" s="5">
        <v>25</v>
      </c>
      <c r="AN127" s="5">
        <f t="shared" si="20"/>
        <v>1</v>
      </c>
      <c r="AO127" s="5" t="b">
        <f>AND(A127&gt;=zakresy_produkcyjne!B$2,A127&lt;=zakresy_produkcyjne!B$3)</f>
        <v>1</v>
      </c>
      <c r="AP127" s="5" t="b">
        <f>AND(B127&gt;=zakresy_produkcyjne!C$2,B127&lt;=zakresy_produkcyjne!C$3)</f>
        <v>1</v>
      </c>
      <c r="AQ127" s="5" t="b">
        <f>AND(C127&gt;=zakresy_produkcyjne!D$2,C127&lt;=zakresy_produkcyjne!D$3)</f>
        <v>1</v>
      </c>
      <c r="AR127" s="5" t="b">
        <f>AND(D127&gt;=zakresy_produkcyjne!E$2,D127&lt;=zakresy_produkcyjne!E$3)</f>
        <v>1</v>
      </c>
      <c r="AS127" s="5" t="b">
        <f>AND(E127&gt;=zakresy_produkcyjne!F$2,E127&lt;=zakresy_produkcyjne!F$3)</f>
        <v>1</v>
      </c>
      <c r="AT127" s="5" t="b">
        <f>AND(F127&gt;=zakresy_produkcyjne!G$2,F127&lt;=zakresy_produkcyjne!G$3)</f>
        <v>1</v>
      </c>
      <c r="AU127" s="5" t="b">
        <f>AND(G127&gt;=zakresy_produkcyjne!H$2,G127&lt;=zakresy_produkcyjne!H$3)</f>
        <v>1</v>
      </c>
      <c r="AV127" s="5" t="b">
        <f>AND(O127&gt;=zakresy_produkcyjne!I$2,O127&lt;=zakresy_produkcyjne!I$3)</f>
        <v>0</v>
      </c>
      <c r="AW127" s="5" t="b">
        <f>AND(P127&gt;=zakresy_produkcyjne!J$2,P127&lt;=zakresy_produkcyjne!J$3)</f>
        <v>1</v>
      </c>
      <c r="AX127" s="5" t="b">
        <f>AND(Q127&gt;=zakresy_produkcyjne!K$2,Q127&lt;=zakresy_produkcyjne!K$3)</f>
        <v>1</v>
      </c>
      <c r="AY127" s="5" t="b">
        <f>AND(R127&gt;=zakresy_produkcyjne!L$2,R127&lt;=zakresy_produkcyjne!L$3)</f>
        <v>0</v>
      </c>
      <c r="AZ127" s="17" t="b">
        <f t="shared" si="21"/>
        <v>1</v>
      </c>
      <c r="BA127" s="17" t="b">
        <f t="shared" si="22"/>
        <v>0</v>
      </c>
      <c r="BB127" s="17" t="b">
        <f t="shared" si="23"/>
        <v>0</v>
      </c>
      <c r="BC127" s="5">
        <f>AO127*zakresy_produkcyjne!B$4+AP127*zakresy_produkcyjne!C$4+AQ127*zakresy_produkcyjne!D$4+AR127*zakresy_produkcyjne!E$4+AS127*zakresy_produkcyjne!F$4+AT127*zakresy_produkcyjne!G$4+AU127*zakresy_produkcyjne!H$4+AV127*zakresy_produkcyjne!I$4+AW127*zakresy_produkcyjne!J$4+AX127*zakresy_produkcyjne!K$4+AY127*zakresy_produkcyjne!L$4</f>
        <v>47</v>
      </c>
    </row>
    <row r="128" spans="1:55" ht="15" customHeight="1" x14ac:dyDescent="0.25">
      <c r="A128" s="26">
        <v>3.39</v>
      </c>
      <c r="B128" s="26">
        <v>2.62</v>
      </c>
      <c r="C128" s="26">
        <v>0.28999999999999998</v>
      </c>
      <c r="D128" s="26">
        <v>3.5999999999999997E-2</v>
      </c>
      <c r="E128" s="26">
        <v>0.51</v>
      </c>
      <c r="F128" s="26">
        <v>0.72</v>
      </c>
      <c r="G128" s="26">
        <v>0</v>
      </c>
      <c r="H128" s="26">
        <v>0.01</v>
      </c>
      <c r="I128" s="26">
        <v>4.2000000000000003E-2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830</v>
      </c>
      <c r="P128" s="26">
        <v>60</v>
      </c>
      <c r="Q128" s="26">
        <v>300</v>
      </c>
      <c r="R128" s="26">
        <v>32</v>
      </c>
      <c r="S128" s="26"/>
      <c r="T128" s="26"/>
      <c r="U128" s="26"/>
      <c r="V128" s="26"/>
      <c r="W128" s="27">
        <v>8.8000000000000007</v>
      </c>
      <c r="X128" s="26">
        <f t="shared" si="18"/>
        <v>96.800000000000011</v>
      </c>
      <c r="Y128" s="283">
        <v>4</v>
      </c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5" t="b">
        <f t="shared" si="19"/>
        <v>0</v>
      </c>
      <c r="AM128" s="5">
        <v>25</v>
      </c>
      <c r="AN128" s="5">
        <f t="shared" si="20"/>
        <v>1</v>
      </c>
      <c r="AO128" s="5" t="b">
        <f>AND(A128&gt;=zakresy_produkcyjne!B$2,A128&lt;=zakresy_produkcyjne!B$3)</f>
        <v>1</v>
      </c>
      <c r="AP128" s="5" t="b">
        <f>AND(B128&gt;=zakresy_produkcyjne!C$2,B128&lt;=zakresy_produkcyjne!C$3)</f>
        <v>1</v>
      </c>
      <c r="AQ128" s="5" t="b">
        <f>AND(C128&gt;=zakresy_produkcyjne!D$2,C128&lt;=zakresy_produkcyjne!D$3)</f>
        <v>1</v>
      </c>
      <c r="AR128" s="5" t="b">
        <f>AND(D128&gt;=zakresy_produkcyjne!E$2,D128&lt;=zakresy_produkcyjne!E$3)</f>
        <v>1</v>
      </c>
      <c r="AS128" s="5" t="b">
        <f>AND(E128&gt;=zakresy_produkcyjne!F$2,E128&lt;=zakresy_produkcyjne!F$3)</f>
        <v>1</v>
      </c>
      <c r="AT128" s="5" t="b">
        <f>AND(F128&gt;=zakresy_produkcyjne!G$2,F128&lt;=zakresy_produkcyjne!G$3)</f>
        <v>1</v>
      </c>
      <c r="AU128" s="5" t="b">
        <f>AND(G128&gt;=zakresy_produkcyjne!H$2,G128&lt;=zakresy_produkcyjne!H$3)</f>
        <v>1</v>
      </c>
      <c r="AV128" s="5" t="b">
        <f>AND(O128&gt;=zakresy_produkcyjne!I$2,O128&lt;=zakresy_produkcyjne!I$3)</f>
        <v>0</v>
      </c>
      <c r="AW128" s="5" t="b">
        <f>AND(P128&gt;=zakresy_produkcyjne!J$2,P128&lt;=zakresy_produkcyjne!J$3)</f>
        <v>1</v>
      </c>
      <c r="AX128" s="5" t="b">
        <f>AND(Q128&gt;=zakresy_produkcyjne!K$2,Q128&lt;=zakresy_produkcyjne!K$3)</f>
        <v>1</v>
      </c>
      <c r="AY128" s="5" t="b">
        <f>AND(R128&gt;=zakresy_produkcyjne!L$2,R128&lt;=zakresy_produkcyjne!L$3)</f>
        <v>1</v>
      </c>
      <c r="AZ128" s="17" t="b">
        <f t="shared" si="21"/>
        <v>1</v>
      </c>
      <c r="BA128" s="17" t="b">
        <f t="shared" si="22"/>
        <v>0</v>
      </c>
      <c r="BB128" s="17" t="b">
        <f t="shared" si="23"/>
        <v>0</v>
      </c>
      <c r="BC128" s="5">
        <f>AO128*zakresy_produkcyjne!B$4+AP128*zakresy_produkcyjne!C$4+AQ128*zakresy_produkcyjne!D$4+AR128*zakresy_produkcyjne!E$4+AS128*zakresy_produkcyjne!F$4+AT128*zakresy_produkcyjne!G$4+AU128*zakresy_produkcyjne!H$4+AV128*zakresy_produkcyjne!I$4+AW128*zakresy_produkcyjne!J$4+AX128*zakresy_produkcyjne!K$4+AY128*zakresy_produkcyjne!L$4</f>
        <v>57</v>
      </c>
    </row>
    <row r="129" spans="1:55" ht="15" customHeight="1" x14ac:dyDescent="0.25">
      <c r="A129" s="26">
        <v>3.39</v>
      </c>
      <c r="B129" s="26">
        <v>2.62</v>
      </c>
      <c r="C129" s="26">
        <v>0.28999999999999998</v>
      </c>
      <c r="D129" s="26">
        <v>3.5999999999999997E-2</v>
      </c>
      <c r="E129" s="26">
        <v>0.51</v>
      </c>
      <c r="F129" s="26">
        <v>0.72</v>
      </c>
      <c r="G129" s="26">
        <v>0</v>
      </c>
      <c r="H129" s="26">
        <v>0.01</v>
      </c>
      <c r="I129" s="26">
        <v>4.2000000000000003E-2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830</v>
      </c>
      <c r="P129" s="26">
        <v>60</v>
      </c>
      <c r="Q129" s="26">
        <v>300</v>
      </c>
      <c r="R129" s="26">
        <v>64</v>
      </c>
      <c r="S129" s="26"/>
      <c r="T129" s="26"/>
      <c r="U129" s="26"/>
      <c r="V129" s="26"/>
      <c r="W129" s="27">
        <v>8.9666666666666703</v>
      </c>
      <c r="X129" s="26">
        <f t="shared" si="18"/>
        <v>98.633333333333368</v>
      </c>
      <c r="Y129" s="283">
        <v>4</v>
      </c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5" t="b">
        <f t="shared" si="19"/>
        <v>0</v>
      </c>
      <c r="AM129" s="5">
        <v>25</v>
      </c>
      <c r="AN129" s="5">
        <f t="shared" si="20"/>
        <v>1</v>
      </c>
      <c r="AO129" s="5" t="b">
        <f>AND(A129&gt;=zakresy_produkcyjne!B$2,A129&lt;=zakresy_produkcyjne!B$3)</f>
        <v>1</v>
      </c>
      <c r="AP129" s="5" t="b">
        <f>AND(B129&gt;=zakresy_produkcyjne!C$2,B129&lt;=zakresy_produkcyjne!C$3)</f>
        <v>1</v>
      </c>
      <c r="AQ129" s="5" t="b">
        <f>AND(C129&gt;=zakresy_produkcyjne!D$2,C129&lt;=zakresy_produkcyjne!D$3)</f>
        <v>1</v>
      </c>
      <c r="AR129" s="5" t="b">
        <f>AND(D129&gt;=zakresy_produkcyjne!E$2,D129&lt;=zakresy_produkcyjne!E$3)</f>
        <v>1</v>
      </c>
      <c r="AS129" s="5" t="b">
        <f>AND(E129&gt;=zakresy_produkcyjne!F$2,E129&lt;=zakresy_produkcyjne!F$3)</f>
        <v>1</v>
      </c>
      <c r="AT129" s="5" t="b">
        <f>AND(F129&gt;=zakresy_produkcyjne!G$2,F129&lt;=zakresy_produkcyjne!G$3)</f>
        <v>1</v>
      </c>
      <c r="AU129" s="5" t="b">
        <f>AND(G129&gt;=zakresy_produkcyjne!H$2,G129&lt;=zakresy_produkcyjne!H$3)</f>
        <v>1</v>
      </c>
      <c r="AV129" s="5" t="b">
        <f>AND(O129&gt;=zakresy_produkcyjne!I$2,O129&lt;=zakresy_produkcyjne!I$3)</f>
        <v>0</v>
      </c>
      <c r="AW129" s="5" t="b">
        <f>AND(P129&gt;=zakresy_produkcyjne!J$2,P129&lt;=zakresy_produkcyjne!J$3)</f>
        <v>1</v>
      </c>
      <c r="AX129" s="5" t="b">
        <f>AND(Q129&gt;=zakresy_produkcyjne!K$2,Q129&lt;=zakresy_produkcyjne!K$3)</f>
        <v>1</v>
      </c>
      <c r="AY129" s="5" t="b">
        <f>AND(R129&gt;=zakresy_produkcyjne!L$2,R129&lt;=zakresy_produkcyjne!L$3)</f>
        <v>1</v>
      </c>
      <c r="AZ129" s="17" t="b">
        <f t="shared" si="21"/>
        <v>1</v>
      </c>
      <c r="BA129" s="17" t="b">
        <f t="shared" si="22"/>
        <v>0</v>
      </c>
      <c r="BB129" s="17" t="b">
        <f t="shared" si="23"/>
        <v>0</v>
      </c>
      <c r="BC129" s="5">
        <f>AO129*zakresy_produkcyjne!B$4+AP129*zakresy_produkcyjne!C$4+AQ129*zakresy_produkcyjne!D$4+AR129*zakresy_produkcyjne!E$4+AS129*zakresy_produkcyjne!F$4+AT129*zakresy_produkcyjne!G$4+AU129*zakresy_produkcyjne!H$4+AV129*zakresy_produkcyjne!I$4+AW129*zakresy_produkcyjne!J$4+AX129*zakresy_produkcyjne!K$4+AY129*zakresy_produkcyjne!L$4</f>
        <v>57</v>
      </c>
    </row>
    <row r="130" spans="1:55" ht="15" customHeight="1" x14ac:dyDescent="0.25">
      <c r="A130" s="26">
        <v>3.39</v>
      </c>
      <c r="B130" s="26">
        <v>2.62</v>
      </c>
      <c r="C130" s="26">
        <v>0.28999999999999998</v>
      </c>
      <c r="D130" s="26">
        <v>3.5999999999999997E-2</v>
      </c>
      <c r="E130" s="26">
        <v>0.51</v>
      </c>
      <c r="F130" s="26">
        <v>0.72</v>
      </c>
      <c r="G130" s="26">
        <v>0</v>
      </c>
      <c r="H130" s="26">
        <v>0.01</v>
      </c>
      <c r="I130" s="26">
        <v>4.2000000000000003E-2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830</v>
      </c>
      <c r="P130" s="26">
        <v>60</v>
      </c>
      <c r="Q130" s="26">
        <v>400</v>
      </c>
      <c r="R130" s="26">
        <v>8</v>
      </c>
      <c r="S130" s="26"/>
      <c r="T130" s="26"/>
      <c r="U130" s="26"/>
      <c r="V130" s="26"/>
      <c r="W130" s="27">
        <v>15.966666666666701</v>
      </c>
      <c r="X130" s="26">
        <f t="shared" si="18"/>
        <v>175.6333333333337</v>
      </c>
      <c r="Y130" s="283">
        <v>4</v>
      </c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5" t="b">
        <f t="shared" si="19"/>
        <v>0</v>
      </c>
      <c r="AM130" s="5">
        <v>25</v>
      </c>
      <c r="AN130" s="5">
        <f t="shared" si="20"/>
        <v>1</v>
      </c>
      <c r="AO130" s="5" t="b">
        <f>AND(A130&gt;=zakresy_produkcyjne!B$2,A130&lt;=zakresy_produkcyjne!B$3)</f>
        <v>1</v>
      </c>
      <c r="AP130" s="5" t="b">
        <f>AND(B130&gt;=zakresy_produkcyjne!C$2,B130&lt;=zakresy_produkcyjne!C$3)</f>
        <v>1</v>
      </c>
      <c r="AQ130" s="5" t="b">
        <f>AND(C130&gt;=zakresy_produkcyjne!D$2,C130&lt;=zakresy_produkcyjne!D$3)</f>
        <v>1</v>
      </c>
      <c r="AR130" s="5" t="b">
        <f>AND(D130&gt;=zakresy_produkcyjne!E$2,D130&lt;=zakresy_produkcyjne!E$3)</f>
        <v>1</v>
      </c>
      <c r="AS130" s="5" t="b">
        <f>AND(E130&gt;=zakresy_produkcyjne!F$2,E130&lt;=zakresy_produkcyjne!F$3)</f>
        <v>1</v>
      </c>
      <c r="AT130" s="5" t="b">
        <f>AND(F130&gt;=zakresy_produkcyjne!G$2,F130&lt;=zakresy_produkcyjne!G$3)</f>
        <v>1</v>
      </c>
      <c r="AU130" s="5" t="b">
        <f>AND(G130&gt;=zakresy_produkcyjne!H$2,G130&lt;=zakresy_produkcyjne!H$3)</f>
        <v>1</v>
      </c>
      <c r="AV130" s="5" t="b">
        <f>AND(O130&gt;=zakresy_produkcyjne!I$2,O130&lt;=zakresy_produkcyjne!I$3)</f>
        <v>0</v>
      </c>
      <c r="AW130" s="5" t="b">
        <f>AND(P130&gt;=zakresy_produkcyjne!J$2,P130&lt;=zakresy_produkcyjne!J$3)</f>
        <v>1</v>
      </c>
      <c r="AX130" s="5" t="b">
        <f>AND(Q130&gt;=zakresy_produkcyjne!K$2,Q130&lt;=zakresy_produkcyjne!K$3)</f>
        <v>1</v>
      </c>
      <c r="AY130" s="5" t="b">
        <f>AND(R130&gt;=zakresy_produkcyjne!L$2,R130&lt;=zakresy_produkcyjne!L$3)</f>
        <v>0</v>
      </c>
      <c r="AZ130" s="17" t="b">
        <f t="shared" si="21"/>
        <v>1</v>
      </c>
      <c r="BA130" s="17" t="b">
        <f t="shared" si="22"/>
        <v>0</v>
      </c>
      <c r="BB130" s="17" t="b">
        <f t="shared" si="23"/>
        <v>0</v>
      </c>
      <c r="BC130" s="5">
        <f>AO130*zakresy_produkcyjne!B$4+AP130*zakresy_produkcyjne!C$4+AQ130*zakresy_produkcyjne!D$4+AR130*zakresy_produkcyjne!E$4+AS130*zakresy_produkcyjne!F$4+AT130*zakresy_produkcyjne!G$4+AU130*zakresy_produkcyjne!H$4+AV130*zakresy_produkcyjne!I$4+AW130*zakresy_produkcyjne!J$4+AX130*zakresy_produkcyjne!K$4+AY130*zakresy_produkcyjne!L$4</f>
        <v>47</v>
      </c>
    </row>
    <row r="131" spans="1:55" ht="15" customHeight="1" x14ac:dyDescent="0.25">
      <c r="A131" s="26">
        <v>3.39</v>
      </c>
      <c r="B131" s="26">
        <v>2.62</v>
      </c>
      <c r="C131" s="26">
        <v>0.28999999999999998</v>
      </c>
      <c r="D131" s="26">
        <v>3.5999999999999997E-2</v>
      </c>
      <c r="E131" s="26">
        <v>0.51</v>
      </c>
      <c r="F131" s="26">
        <v>0.72</v>
      </c>
      <c r="G131" s="26">
        <v>0</v>
      </c>
      <c r="H131" s="26">
        <v>0.01</v>
      </c>
      <c r="I131" s="26">
        <v>4.2000000000000003E-2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830</v>
      </c>
      <c r="P131" s="26">
        <v>60</v>
      </c>
      <c r="Q131" s="26">
        <v>400</v>
      </c>
      <c r="R131" s="26">
        <v>16</v>
      </c>
      <c r="S131" s="26"/>
      <c r="T131" s="26"/>
      <c r="U131" s="26"/>
      <c r="V131" s="26"/>
      <c r="W131" s="27">
        <v>16.399999999999999</v>
      </c>
      <c r="X131" s="26">
        <f t="shared" si="18"/>
        <v>180.39999999999998</v>
      </c>
      <c r="Y131" s="283">
        <v>4</v>
      </c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5" t="b">
        <f t="shared" si="19"/>
        <v>0</v>
      </c>
      <c r="AM131" s="5">
        <v>25</v>
      </c>
      <c r="AN131" s="5">
        <f t="shared" si="20"/>
        <v>1</v>
      </c>
      <c r="AO131" s="5" t="b">
        <f>AND(A131&gt;=zakresy_produkcyjne!B$2,A131&lt;=zakresy_produkcyjne!B$3)</f>
        <v>1</v>
      </c>
      <c r="AP131" s="5" t="b">
        <f>AND(B131&gt;=zakresy_produkcyjne!C$2,B131&lt;=zakresy_produkcyjne!C$3)</f>
        <v>1</v>
      </c>
      <c r="AQ131" s="5" t="b">
        <f>AND(C131&gt;=zakresy_produkcyjne!D$2,C131&lt;=zakresy_produkcyjne!D$3)</f>
        <v>1</v>
      </c>
      <c r="AR131" s="5" t="b">
        <f>AND(D131&gt;=zakresy_produkcyjne!E$2,D131&lt;=zakresy_produkcyjne!E$3)</f>
        <v>1</v>
      </c>
      <c r="AS131" s="5" t="b">
        <f>AND(E131&gt;=zakresy_produkcyjne!F$2,E131&lt;=zakresy_produkcyjne!F$3)</f>
        <v>1</v>
      </c>
      <c r="AT131" s="5" t="b">
        <f>AND(F131&gt;=zakresy_produkcyjne!G$2,F131&lt;=zakresy_produkcyjne!G$3)</f>
        <v>1</v>
      </c>
      <c r="AU131" s="5" t="b">
        <f>AND(G131&gt;=zakresy_produkcyjne!H$2,G131&lt;=zakresy_produkcyjne!H$3)</f>
        <v>1</v>
      </c>
      <c r="AV131" s="5" t="b">
        <f>AND(O131&gt;=zakresy_produkcyjne!I$2,O131&lt;=zakresy_produkcyjne!I$3)</f>
        <v>0</v>
      </c>
      <c r="AW131" s="5" t="b">
        <f>AND(P131&gt;=zakresy_produkcyjne!J$2,P131&lt;=zakresy_produkcyjne!J$3)</f>
        <v>1</v>
      </c>
      <c r="AX131" s="5" t="b">
        <f>AND(Q131&gt;=zakresy_produkcyjne!K$2,Q131&lt;=zakresy_produkcyjne!K$3)</f>
        <v>1</v>
      </c>
      <c r="AY131" s="5" t="b">
        <f>AND(R131&gt;=zakresy_produkcyjne!L$2,R131&lt;=zakresy_produkcyjne!L$3)</f>
        <v>0</v>
      </c>
      <c r="AZ131" s="17" t="b">
        <f t="shared" si="21"/>
        <v>1</v>
      </c>
      <c r="BA131" s="17" t="b">
        <f t="shared" si="22"/>
        <v>0</v>
      </c>
      <c r="BB131" s="17" t="b">
        <f t="shared" si="23"/>
        <v>0</v>
      </c>
      <c r="BC131" s="5">
        <f>AO131*zakresy_produkcyjne!B$4+AP131*zakresy_produkcyjne!C$4+AQ131*zakresy_produkcyjne!D$4+AR131*zakresy_produkcyjne!E$4+AS131*zakresy_produkcyjne!F$4+AT131*zakresy_produkcyjne!G$4+AU131*zakresy_produkcyjne!H$4+AV131*zakresy_produkcyjne!I$4+AW131*zakresy_produkcyjne!J$4+AX131*zakresy_produkcyjne!K$4+AY131*zakresy_produkcyjne!L$4</f>
        <v>47</v>
      </c>
    </row>
    <row r="132" spans="1:55" ht="15" customHeight="1" x14ac:dyDescent="0.25">
      <c r="A132" s="26">
        <v>3.39</v>
      </c>
      <c r="B132" s="26">
        <v>2.62</v>
      </c>
      <c r="C132" s="26">
        <v>0.28999999999999998</v>
      </c>
      <c r="D132" s="26">
        <v>3.5999999999999997E-2</v>
      </c>
      <c r="E132" s="26">
        <v>0.51</v>
      </c>
      <c r="F132" s="26">
        <v>0.72</v>
      </c>
      <c r="G132" s="26">
        <v>0</v>
      </c>
      <c r="H132" s="26">
        <v>0.01</v>
      </c>
      <c r="I132" s="26">
        <v>4.2000000000000003E-2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830</v>
      </c>
      <c r="P132" s="26">
        <v>60</v>
      </c>
      <c r="Q132" s="26">
        <v>400</v>
      </c>
      <c r="R132" s="26">
        <v>32</v>
      </c>
      <c r="S132" s="26"/>
      <c r="T132" s="26"/>
      <c r="U132" s="26"/>
      <c r="V132" s="26"/>
      <c r="W132" s="27">
        <v>16.733333333333299</v>
      </c>
      <c r="X132" s="26">
        <f t="shared" si="18"/>
        <v>184.06666666666629</v>
      </c>
      <c r="Y132" s="283">
        <v>4</v>
      </c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5" t="b">
        <f t="shared" si="19"/>
        <v>0</v>
      </c>
      <c r="AM132" s="5">
        <v>25</v>
      </c>
      <c r="AN132" s="5">
        <f t="shared" si="20"/>
        <v>1</v>
      </c>
      <c r="AO132" s="5" t="b">
        <f>AND(A132&gt;=zakresy_produkcyjne!B$2,A132&lt;=zakresy_produkcyjne!B$3)</f>
        <v>1</v>
      </c>
      <c r="AP132" s="5" t="b">
        <f>AND(B132&gt;=zakresy_produkcyjne!C$2,B132&lt;=zakresy_produkcyjne!C$3)</f>
        <v>1</v>
      </c>
      <c r="AQ132" s="5" t="b">
        <f>AND(C132&gt;=zakresy_produkcyjne!D$2,C132&lt;=zakresy_produkcyjne!D$3)</f>
        <v>1</v>
      </c>
      <c r="AR132" s="5" t="b">
        <f>AND(D132&gt;=zakresy_produkcyjne!E$2,D132&lt;=zakresy_produkcyjne!E$3)</f>
        <v>1</v>
      </c>
      <c r="AS132" s="5" t="b">
        <f>AND(E132&gt;=zakresy_produkcyjne!F$2,E132&lt;=zakresy_produkcyjne!F$3)</f>
        <v>1</v>
      </c>
      <c r="AT132" s="5" t="b">
        <f>AND(F132&gt;=zakresy_produkcyjne!G$2,F132&lt;=zakresy_produkcyjne!G$3)</f>
        <v>1</v>
      </c>
      <c r="AU132" s="5" t="b">
        <f>AND(G132&gt;=zakresy_produkcyjne!H$2,G132&lt;=zakresy_produkcyjne!H$3)</f>
        <v>1</v>
      </c>
      <c r="AV132" s="5" t="b">
        <f>AND(O132&gt;=zakresy_produkcyjne!I$2,O132&lt;=zakresy_produkcyjne!I$3)</f>
        <v>0</v>
      </c>
      <c r="AW132" s="5" t="b">
        <f>AND(P132&gt;=zakresy_produkcyjne!J$2,P132&lt;=zakresy_produkcyjne!J$3)</f>
        <v>1</v>
      </c>
      <c r="AX132" s="5" t="b">
        <f>AND(Q132&gt;=zakresy_produkcyjne!K$2,Q132&lt;=zakresy_produkcyjne!K$3)</f>
        <v>1</v>
      </c>
      <c r="AY132" s="5" t="b">
        <f>AND(R132&gt;=zakresy_produkcyjne!L$2,R132&lt;=zakresy_produkcyjne!L$3)</f>
        <v>1</v>
      </c>
      <c r="AZ132" s="17" t="b">
        <f t="shared" si="21"/>
        <v>1</v>
      </c>
      <c r="BA132" s="17" t="b">
        <f t="shared" si="22"/>
        <v>0</v>
      </c>
      <c r="BB132" s="17" t="b">
        <f t="shared" si="23"/>
        <v>0</v>
      </c>
      <c r="BC132" s="5">
        <f>AO132*zakresy_produkcyjne!B$4+AP132*zakresy_produkcyjne!C$4+AQ132*zakresy_produkcyjne!D$4+AR132*zakresy_produkcyjne!E$4+AS132*zakresy_produkcyjne!F$4+AT132*zakresy_produkcyjne!G$4+AU132*zakresy_produkcyjne!H$4+AV132*zakresy_produkcyjne!I$4+AW132*zakresy_produkcyjne!J$4+AX132*zakresy_produkcyjne!K$4+AY132*zakresy_produkcyjne!L$4</f>
        <v>57</v>
      </c>
    </row>
    <row r="133" spans="1:55" ht="15" customHeight="1" x14ac:dyDescent="0.25">
      <c r="A133" s="26">
        <v>3.39</v>
      </c>
      <c r="B133" s="26">
        <v>2.62</v>
      </c>
      <c r="C133" s="26">
        <v>0.28999999999999998</v>
      </c>
      <c r="D133" s="26">
        <v>3.5999999999999997E-2</v>
      </c>
      <c r="E133" s="26">
        <v>0.51</v>
      </c>
      <c r="F133" s="26">
        <v>0.72</v>
      </c>
      <c r="G133" s="26">
        <v>0</v>
      </c>
      <c r="H133" s="26">
        <v>0.01</v>
      </c>
      <c r="I133" s="26">
        <v>4.2000000000000003E-2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830</v>
      </c>
      <c r="P133" s="26">
        <v>60</v>
      </c>
      <c r="Q133" s="26">
        <v>400</v>
      </c>
      <c r="R133" s="26">
        <v>64</v>
      </c>
      <c r="S133" s="26"/>
      <c r="T133" s="26"/>
      <c r="U133" s="26"/>
      <c r="V133" s="26"/>
      <c r="W133" s="27">
        <v>17.3</v>
      </c>
      <c r="X133" s="26">
        <f t="shared" si="18"/>
        <v>190.3</v>
      </c>
      <c r="Y133" s="283">
        <v>4</v>
      </c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5" t="b">
        <f t="shared" si="19"/>
        <v>0</v>
      </c>
      <c r="AM133" s="5">
        <v>25</v>
      </c>
      <c r="AN133" s="5">
        <f t="shared" si="20"/>
        <v>1</v>
      </c>
      <c r="AO133" s="5" t="b">
        <f>AND(A133&gt;=zakresy_produkcyjne!B$2,A133&lt;=zakresy_produkcyjne!B$3)</f>
        <v>1</v>
      </c>
      <c r="AP133" s="5" t="b">
        <f>AND(B133&gt;=zakresy_produkcyjne!C$2,B133&lt;=zakresy_produkcyjne!C$3)</f>
        <v>1</v>
      </c>
      <c r="AQ133" s="5" t="b">
        <f>AND(C133&gt;=zakresy_produkcyjne!D$2,C133&lt;=zakresy_produkcyjne!D$3)</f>
        <v>1</v>
      </c>
      <c r="AR133" s="5" t="b">
        <f>AND(D133&gt;=zakresy_produkcyjne!E$2,D133&lt;=zakresy_produkcyjne!E$3)</f>
        <v>1</v>
      </c>
      <c r="AS133" s="5" t="b">
        <f>AND(E133&gt;=zakresy_produkcyjne!F$2,E133&lt;=zakresy_produkcyjne!F$3)</f>
        <v>1</v>
      </c>
      <c r="AT133" s="5" t="b">
        <f>AND(F133&gt;=zakresy_produkcyjne!G$2,F133&lt;=zakresy_produkcyjne!G$3)</f>
        <v>1</v>
      </c>
      <c r="AU133" s="5" t="b">
        <f>AND(G133&gt;=zakresy_produkcyjne!H$2,G133&lt;=zakresy_produkcyjne!H$3)</f>
        <v>1</v>
      </c>
      <c r="AV133" s="5" t="b">
        <f>AND(O133&gt;=zakresy_produkcyjne!I$2,O133&lt;=zakresy_produkcyjne!I$3)</f>
        <v>0</v>
      </c>
      <c r="AW133" s="5" t="b">
        <f>AND(P133&gt;=zakresy_produkcyjne!J$2,P133&lt;=zakresy_produkcyjne!J$3)</f>
        <v>1</v>
      </c>
      <c r="AX133" s="5" t="b">
        <f>AND(Q133&gt;=zakresy_produkcyjne!K$2,Q133&lt;=zakresy_produkcyjne!K$3)</f>
        <v>1</v>
      </c>
      <c r="AY133" s="5" t="b">
        <f>AND(R133&gt;=zakresy_produkcyjne!L$2,R133&lt;=zakresy_produkcyjne!L$3)</f>
        <v>1</v>
      </c>
      <c r="AZ133" s="17" t="b">
        <f t="shared" si="21"/>
        <v>1</v>
      </c>
      <c r="BA133" s="17" t="b">
        <f t="shared" si="22"/>
        <v>0</v>
      </c>
      <c r="BB133" s="17" t="b">
        <f t="shared" si="23"/>
        <v>0</v>
      </c>
      <c r="BC133" s="5">
        <f>AO133*zakresy_produkcyjne!B$4+AP133*zakresy_produkcyjne!C$4+AQ133*zakresy_produkcyjne!D$4+AR133*zakresy_produkcyjne!E$4+AS133*zakresy_produkcyjne!F$4+AT133*zakresy_produkcyjne!G$4+AU133*zakresy_produkcyjne!H$4+AV133*zakresy_produkcyjne!I$4+AW133*zakresy_produkcyjne!J$4+AX133*zakresy_produkcyjne!K$4+AY133*zakresy_produkcyjne!L$4</f>
        <v>57</v>
      </c>
    </row>
    <row r="134" spans="1:55" ht="15" customHeight="1" x14ac:dyDescent="0.25">
      <c r="A134" s="26">
        <v>3.39</v>
      </c>
      <c r="B134" s="26">
        <v>2.62</v>
      </c>
      <c r="C134" s="26">
        <v>0.28999999999999998</v>
      </c>
      <c r="D134" s="26">
        <v>3.5999999999999997E-2</v>
      </c>
      <c r="E134" s="26">
        <v>0.51</v>
      </c>
      <c r="F134" s="26">
        <v>0.72</v>
      </c>
      <c r="G134" s="26">
        <v>0</v>
      </c>
      <c r="H134" s="26">
        <v>0.01</v>
      </c>
      <c r="I134" s="26">
        <v>4.2000000000000003E-2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860</v>
      </c>
      <c r="P134" s="26">
        <v>60</v>
      </c>
      <c r="Q134" s="26">
        <v>300</v>
      </c>
      <c r="R134" s="26">
        <v>8</v>
      </c>
      <c r="S134" s="26"/>
      <c r="T134" s="26"/>
      <c r="U134" s="26"/>
      <c r="V134" s="26"/>
      <c r="W134" s="27">
        <v>7.7333333333333298</v>
      </c>
      <c r="X134" s="26">
        <f t="shared" si="18"/>
        <v>85.066666666666634</v>
      </c>
      <c r="Y134" s="283">
        <v>4</v>
      </c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5" t="b">
        <f t="shared" si="19"/>
        <v>0</v>
      </c>
      <c r="AM134" s="5">
        <v>25</v>
      </c>
      <c r="AN134" s="5">
        <f t="shared" si="20"/>
        <v>1</v>
      </c>
      <c r="AO134" s="5" t="b">
        <f>AND(A134&gt;=zakresy_produkcyjne!B$2,A134&lt;=zakresy_produkcyjne!B$3)</f>
        <v>1</v>
      </c>
      <c r="AP134" s="5" t="b">
        <f>AND(B134&gt;=zakresy_produkcyjne!C$2,B134&lt;=zakresy_produkcyjne!C$3)</f>
        <v>1</v>
      </c>
      <c r="AQ134" s="5" t="b">
        <f>AND(C134&gt;=zakresy_produkcyjne!D$2,C134&lt;=zakresy_produkcyjne!D$3)</f>
        <v>1</v>
      </c>
      <c r="AR134" s="5" t="b">
        <f>AND(D134&gt;=zakresy_produkcyjne!E$2,D134&lt;=zakresy_produkcyjne!E$3)</f>
        <v>1</v>
      </c>
      <c r="AS134" s="5" t="b">
        <f>AND(E134&gt;=zakresy_produkcyjne!F$2,E134&lt;=zakresy_produkcyjne!F$3)</f>
        <v>1</v>
      </c>
      <c r="AT134" s="5" t="b">
        <f>AND(F134&gt;=zakresy_produkcyjne!G$2,F134&lt;=zakresy_produkcyjne!G$3)</f>
        <v>1</v>
      </c>
      <c r="AU134" s="5" t="b">
        <f>AND(G134&gt;=zakresy_produkcyjne!H$2,G134&lt;=zakresy_produkcyjne!H$3)</f>
        <v>1</v>
      </c>
      <c r="AV134" s="5" t="b">
        <f>AND(O134&gt;=zakresy_produkcyjne!I$2,O134&lt;=zakresy_produkcyjne!I$3)</f>
        <v>1</v>
      </c>
      <c r="AW134" s="5" t="b">
        <f>AND(P134&gt;=zakresy_produkcyjne!J$2,P134&lt;=zakresy_produkcyjne!J$3)</f>
        <v>1</v>
      </c>
      <c r="AX134" s="5" t="b">
        <f>AND(Q134&gt;=zakresy_produkcyjne!K$2,Q134&lt;=zakresy_produkcyjne!K$3)</f>
        <v>1</v>
      </c>
      <c r="AY134" s="5" t="b">
        <f>AND(R134&gt;=zakresy_produkcyjne!L$2,R134&lt;=zakresy_produkcyjne!L$3)</f>
        <v>0</v>
      </c>
      <c r="AZ134" s="17" t="b">
        <f t="shared" si="21"/>
        <v>1</v>
      </c>
      <c r="BA134" s="17" t="b">
        <f t="shared" si="22"/>
        <v>0</v>
      </c>
      <c r="BB134" s="17" t="b">
        <f t="shared" si="23"/>
        <v>0</v>
      </c>
      <c r="BC134" s="5">
        <f>AO134*zakresy_produkcyjne!B$4+AP134*zakresy_produkcyjne!C$4+AQ134*zakresy_produkcyjne!D$4+AR134*zakresy_produkcyjne!E$4+AS134*zakresy_produkcyjne!F$4+AT134*zakresy_produkcyjne!G$4+AU134*zakresy_produkcyjne!H$4+AV134*zakresy_produkcyjne!I$4+AW134*zakresy_produkcyjne!J$4+AX134*zakresy_produkcyjne!K$4+AY134*zakresy_produkcyjne!L$4</f>
        <v>56</v>
      </c>
    </row>
    <row r="135" spans="1:55" ht="15" customHeight="1" x14ac:dyDescent="0.25">
      <c r="A135" s="26">
        <v>3.39</v>
      </c>
      <c r="B135" s="26">
        <v>2.62</v>
      </c>
      <c r="C135" s="26">
        <v>0.28999999999999998</v>
      </c>
      <c r="D135" s="26">
        <v>3.5999999999999997E-2</v>
      </c>
      <c r="E135" s="26">
        <v>0.51</v>
      </c>
      <c r="F135" s="26">
        <v>0.72</v>
      </c>
      <c r="G135" s="26">
        <v>0</v>
      </c>
      <c r="H135" s="26">
        <v>0.01</v>
      </c>
      <c r="I135" s="26">
        <v>4.2000000000000003E-2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860</v>
      </c>
      <c r="P135" s="26">
        <v>60</v>
      </c>
      <c r="Q135" s="26">
        <v>300</v>
      </c>
      <c r="R135" s="26">
        <v>16</v>
      </c>
      <c r="S135" s="26"/>
      <c r="T135" s="26"/>
      <c r="U135" s="26"/>
      <c r="V135" s="26"/>
      <c r="W135" s="27">
        <v>8.1999999999999993</v>
      </c>
      <c r="X135" s="26">
        <f t="shared" si="18"/>
        <v>90.199999999999989</v>
      </c>
      <c r="Y135" s="283">
        <v>4</v>
      </c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5" t="b">
        <f t="shared" si="19"/>
        <v>0</v>
      </c>
      <c r="AM135" s="5">
        <v>25</v>
      </c>
      <c r="AN135" s="5">
        <f t="shared" si="20"/>
        <v>1</v>
      </c>
      <c r="AO135" s="5" t="b">
        <f>AND(A135&gt;=zakresy_produkcyjne!B$2,A135&lt;=zakresy_produkcyjne!B$3)</f>
        <v>1</v>
      </c>
      <c r="AP135" s="5" t="b">
        <f>AND(B135&gt;=zakresy_produkcyjne!C$2,B135&lt;=zakresy_produkcyjne!C$3)</f>
        <v>1</v>
      </c>
      <c r="AQ135" s="5" t="b">
        <f>AND(C135&gt;=zakresy_produkcyjne!D$2,C135&lt;=zakresy_produkcyjne!D$3)</f>
        <v>1</v>
      </c>
      <c r="AR135" s="5" t="b">
        <f>AND(D135&gt;=zakresy_produkcyjne!E$2,D135&lt;=zakresy_produkcyjne!E$3)</f>
        <v>1</v>
      </c>
      <c r="AS135" s="5" t="b">
        <f>AND(E135&gt;=zakresy_produkcyjne!F$2,E135&lt;=zakresy_produkcyjne!F$3)</f>
        <v>1</v>
      </c>
      <c r="AT135" s="5" t="b">
        <f>AND(F135&gt;=zakresy_produkcyjne!G$2,F135&lt;=zakresy_produkcyjne!G$3)</f>
        <v>1</v>
      </c>
      <c r="AU135" s="5" t="b">
        <f>AND(G135&gt;=zakresy_produkcyjne!H$2,G135&lt;=zakresy_produkcyjne!H$3)</f>
        <v>1</v>
      </c>
      <c r="AV135" s="5" t="b">
        <f>AND(O135&gt;=zakresy_produkcyjne!I$2,O135&lt;=zakresy_produkcyjne!I$3)</f>
        <v>1</v>
      </c>
      <c r="AW135" s="5" t="b">
        <f>AND(P135&gt;=zakresy_produkcyjne!J$2,P135&lt;=zakresy_produkcyjne!J$3)</f>
        <v>1</v>
      </c>
      <c r="AX135" s="5" t="b">
        <f>AND(Q135&gt;=zakresy_produkcyjne!K$2,Q135&lt;=zakresy_produkcyjne!K$3)</f>
        <v>1</v>
      </c>
      <c r="AY135" s="5" t="b">
        <f>AND(R135&gt;=zakresy_produkcyjne!L$2,R135&lt;=zakresy_produkcyjne!L$3)</f>
        <v>0</v>
      </c>
      <c r="AZ135" s="17" t="b">
        <f t="shared" si="21"/>
        <v>1</v>
      </c>
      <c r="BA135" s="17" t="b">
        <f t="shared" si="22"/>
        <v>0</v>
      </c>
      <c r="BB135" s="17" t="b">
        <f t="shared" si="23"/>
        <v>0</v>
      </c>
      <c r="BC135" s="5">
        <f>AO135*zakresy_produkcyjne!B$4+AP135*zakresy_produkcyjne!C$4+AQ135*zakresy_produkcyjne!D$4+AR135*zakresy_produkcyjne!E$4+AS135*zakresy_produkcyjne!F$4+AT135*zakresy_produkcyjne!G$4+AU135*zakresy_produkcyjne!H$4+AV135*zakresy_produkcyjne!I$4+AW135*zakresy_produkcyjne!J$4+AX135*zakresy_produkcyjne!K$4+AY135*zakresy_produkcyjne!L$4</f>
        <v>56</v>
      </c>
    </row>
    <row r="136" spans="1:55" ht="15" customHeight="1" x14ac:dyDescent="0.25">
      <c r="A136" s="26">
        <v>3.39</v>
      </c>
      <c r="B136" s="26">
        <v>2.62</v>
      </c>
      <c r="C136" s="26">
        <v>0.28999999999999998</v>
      </c>
      <c r="D136" s="26">
        <v>3.5999999999999997E-2</v>
      </c>
      <c r="E136" s="26">
        <v>0.51</v>
      </c>
      <c r="F136" s="26">
        <v>0.72</v>
      </c>
      <c r="G136" s="26">
        <v>0</v>
      </c>
      <c r="H136" s="26">
        <v>0.01</v>
      </c>
      <c r="I136" s="26">
        <v>4.2000000000000003E-2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860</v>
      </c>
      <c r="P136" s="26">
        <v>60</v>
      </c>
      <c r="Q136" s="26">
        <v>300</v>
      </c>
      <c r="R136" s="26">
        <v>32</v>
      </c>
      <c r="S136" s="26"/>
      <c r="T136" s="26"/>
      <c r="U136" s="26"/>
      <c r="V136" s="26"/>
      <c r="W136" s="27">
        <v>8.8000000000000007</v>
      </c>
      <c r="X136" s="26">
        <f t="shared" si="18"/>
        <v>96.800000000000011</v>
      </c>
      <c r="Y136" s="283">
        <v>4</v>
      </c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5" t="b">
        <f t="shared" si="19"/>
        <v>0</v>
      </c>
      <c r="AM136" s="5">
        <v>25</v>
      </c>
      <c r="AN136" s="5">
        <f t="shared" si="20"/>
        <v>1</v>
      </c>
      <c r="AO136" s="5" t="b">
        <f>AND(A136&gt;=zakresy_produkcyjne!B$2,A136&lt;=zakresy_produkcyjne!B$3)</f>
        <v>1</v>
      </c>
      <c r="AP136" s="5" t="b">
        <f>AND(B136&gt;=zakresy_produkcyjne!C$2,B136&lt;=zakresy_produkcyjne!C$3)</f>
        <v>1</v>
      </c>
      <c r="AQ136" s="5" t="b">
        <f>AND(C136&gt;=zakresy_produkcyjne!D$2,C136&lt;=zakresy_produkcyjne!D$3)</f>
        <v>1</v>
      </c>
      <c r="AR136" s="5" t="b">
        <f>AND(D136&gt;=zakresy_produkcyjne!E$2,D136&lt;=zakresy_produkcyjne!E$3)</f>
        <v>1</v>
      </c>
      <c r="AS136" s="5" t="b">
        <f>AND(E136&gt;=zakresy_produkcyjne!F$2,E136&lt;=zakresy_produkcyjne!F$3)</f>
        <v>1</v>
      </c>
      <c r="AT136" s="5" t="b">
        <f>AND(F136&gt;=zakresy_produkcyjne!G$2,F136&lt;=zakresy_produkcyjne!G$3)</f>
        <v>1</v>
      </c>
      <c r="AU136" s="5" t="b">
        <f>AND(G136&gt;=zakresy_produkcyjne!H$2,G136&lt;=zakresy_produkcyjne!H$3)</f>
        <v>1</v>
      </c>
      <c r="AV136" s="5" t="b">
        <f>AND(O136&gt;=zakresy_produkcyjne!I$2,O136&lt;=zakresy_produkcyjne!I$3)</f>
        <v>1</v>
      </c>
      <c r="AW136" s="5" t="b">
        <f>AND(P136&gt;=zakresy_produkcyjne!J$2,P136&lt;=zakresy_produkcyjne!J$3)</f>
        <v>1</v>
      </c>
      <c r="AX136" s="5" t="b">
        <f>AND(Q136&gt;=zakresy_produkcyjne!K$2,Q136&lt;=zakresy_produkcyjne!K$3)</f>
        <v>1</v>
      </c>
      <c r="AY136" s="5" t="b">
        <f>AND(R136&gt;=zakresy_produkcyjne!L$2,R136&lt;=zakresy_produkcyjne!L$3)</f>
        <v>1</v>
      </c>
      <c r="AZ136" s="17" t="b">
        <f t="shared" si="21"/>
        <v>1</v>
      </c>
      <c r="BA136" s="17" t="b">
        <f t="shared" si="22"/>
        <v>1</v>
      </c>
      <c r="BB136" s="17" t="b">
        <f t="shared" si="23"/>
        <v>1</v>
      </c>
      <c r="BC136" s="5">
        <f>AO136*zakresy_produkcyjne!B$4+AP136*zakresy_produkcyjne!C$4+AQ136*zakresy_produkcyjne!D$4+AR136*zakresy_produkcyjne!E$4+AS136*zakresy_produkcyjne!F$4+AT136*zakresy_produkcyjne!G$4+AU136*zakresy_produkcyjne!H$4+AV136*zakresy_produkcyjne!I$4+AW136*zakresy_produkcyjne!J$4+AX136*zakresy_produkcyjne!K$4+AY136*zakresy_produkcyjne!L$4</f>
        <v>66</v>
      </c>
    </row>
    <row r="137" spans="1:55" ht="15" customHeight="1" x14ac:dyDescent="0.25">
      <c r="A137" s="26">
        <v>3.39</v>
      </c>
      <c r="B137" s="26">
        <v>2.62</v>
      </c>
      <c r="C137" s="26">
        <v>0.28999999999999998</v>
      </c>
      <c r="D137" s="26">
        <v>3.5999999999999997E-2</v>
      </c>
      <c r="E137" s="26">
        <v>0.51</v>
      </c>
      <c r="F137" s="26">
        <v>0.72</v>
      </c>
      <c r="G137" s="26">
        <v>0</v>
      </c>
      <c r="H137" s="26">
        <v>0.01</v>
      </c>
      <c r="I137" s="26">
        <v>4.2000000000000003E-2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860</v>
      </c>
      <c r="P137" s="26">
        <v>60</v>
      </c>
      <c r="Q137" s="26">
        <v>300</v>
      </c>
      <c r="R137" s="26">
        <v>64</v>
      </c>
      <c r="S137" s="26"/>
      <c r="T137" s="26"/>
      <c r="U137" s="26"/>
      <c r="V137" s="26"/>
      <c r="W137" s="27">
        <v>9.1666666666666696</v>
      </c>
      <c r="X137" s="26">
        <f t="shared" si="18"/>
        <v>100.83333333333337</v>
      </c>
      <c r="Y137" s="283">
        <v>4</v>
      </c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5" t="b">
        <f t="shared" si="19"/>
        <v>0</v>
      </c>
      <c r="AM137" s="5">
        <v>25</v>
      </c>
      <c r="AN137" s="5">
        <f t="shared" si="20"/>
        <v>1</v>
      </c>
      <c r="AO137" s="5" t="b">
        <f>AND(A137&gt;=zakresy_produkcyjne!B$2,A137&lt;=zakresy_produkcyjne!B$3)</f>
        <v>1</v>
      </c>
      <c r="AP137" s="5" t="b">
        <f>AND(B137&gt;=zakresy_produkcyjne!C$2,B137&lt;=zakresy_produkcyjne!C$3)</f>
        <v>1</v>
      </c>
      <c r="AQ137" s="5" t="b">
        <f>AND(C137&gt;=zakresy_produkcyjne!D$2,C137&lt;=zakresy_produkcyjne!D$3)</f>
        <v>1</v>
      </c>
      <c r="AR137" s="5" t="b">
        <f>AND(D137&gt;=zakresy_produkcyjne!E$2,D137&lt;=zakresy_produkcyjne!E$3)</f>
        <v>1</v>
      </c>
      <c r="AS137" s="5" t="b">
        <f>AND(E137&gt;=zakresy_produkcyjne!F$2,E137&lt;=zakresy_produkcyjne!F$3)</f>
        <v>1</v>
      </c>
      <c r="AT137" s="5" t="b">
        <f>AND(F137&gt;=zakresy_produkcyjne!G$2,F137&lt;=zakresy_produkcyjne!G$3)</f>
        <v>1</v>
      </c>
      <c r="AU137" s="5" t="b">
        <f>AND(G137&gt;=zakresy_produkcyjne!H$2,G137&lt;=zakresy_produkcyjne!H$3)</f>
        <v>1</v>
      </c>
      <c r="AV137" s="5" t="b">
        <f>AND(O137&gt;=zakresy_produkcyjne!I$2,O137&lt;=zakresy_produkcyjne!I$3)</f>
        <v>1</v>
      </c>
      <c r="AW137" s="5" t="b">
        <f>AND(P137&gt;=zakresy_produkcyjne!J$2,P137&lt;=zakresy_produkcyjne!J$3)</f>
        <v>1</v>
      </c>
      <c r="AX137" s="5" t="b">
        <f>AND(Q137&gt;=zakresy_produkcyjne!K$2,Q137&lt;=zakresy_produkcyjne!K$3)</f>
        <v>1</v>
      </c>
      <c r="AY137" s="5" t="b">
        <f>AND(R137&gt;=zakresy_produkcyjne!L$2,R137&lt;=zakresy_produkcyjne!L$3)</f>
        <v>1</v>
      </c>
      <c r="AZ137" s="17" t="b">
        <f t="shared" si="21"/>
        <v>1</v>
      </c>
      <c r="BA137" s="17" t="b">
        <f t="shared" si="22"/>
        <v>1</v>
      </c>
      <c r="BB137" s="17" t="b">
        <f t="shared" si="23"/>
        <v>1</v>
      </c>
      <c r="BC137" s="5">
        <f>AO137*zakresy_produkcyjne!B$4+AP137*zakresy_produkcyjne!C$4+AQ137*zakresy_produkcyjne!D$4+AR137*zakresy_produkcyjne!E$4+AS137*zakresy_produkcyjne!F$4+AT137*zakresy_produkcyjne!G$4+AU137*zakresy_produkcyjne!H$4+AV137*zakresy_produkcyjne!I$4+AW137*zakresy_produkcyjne!J$4+AX137*zakresy_produkcyjne!K$4+AY137*zakresy_produkcyjne!L$4</f>
        <v>66</v>
      </c>
    </row>
    <row r="138" spans="1:55" ht="15" customHeight="1" x14ac:dyDescent="0.25">
      <c r="A138" s="26">
        <v>3.39</v>
      </c>
      <c r="B138" s="26">
        <v>2.62</v>
      </c>
      <c r="C138" s="26">
        <v>0.28999999999999998</v>
      </c>
      <c r="D138" s="26">
        <v>3.5999999999999997E-2</v>
      </c>
      <c r="E138" s="26">
        <v>0.51</v>
      </c>
      <c r="F138" s="26">
        <v>0.72</v>
      </c>
      <c r="G138" s="26">
        <v>0</v>
      </c>
      <c r="H138" s="26">
        <v>0.01</v>
      </c>
      <c r="I138" s="26">
        <v>4.2000000000000003E-2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860</v>
      </c>
      <c r="P138" s="26">
        <v>60</v>
      </c>
      <c r="Q138" s="26">
        <v>400</v>
      </c>
      <c r="R138" s="26">
        <v>8</v>
      </c>
      <c r="S138" s="26"/>
      <c r="T138" s="26"/>
      <c r="U138" s="26"/>
      <c r="V138" s="26"/>
      <c r="W138" s="27">
        <v>13.7</v>
      </c>
      <c r="X138" s="26">
        <f t="shared" si="18"/>
        <v>150.69999999999999</v>
      </c>
      <c r="Y138" s="283">
        <v>4</v>
      </c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5" t="b">
        <f t="shared" si="19"/>
        <v>0</v>
      </c>
      <c r="AM138" s="5">
        <v>25</v>
      </c>
      <c r="AN138" s="5">
        <f t="shared" si="20"/>
        <v>1</v>
      </c>
      <c r="AO138" s="5" t="b">
        <f>AND(A138&gt;=zakresy_produkcyjne!B$2,A138&lt;=zakresy_produkcyjne!B$3)</f>
        <v>1</v>
      </c>
      <c r="AP138" s="5" t="b">
        <f>AND(B138&gt;=zakresy_produkcyjne!C$2,B138&lt;=zakresy_produkcyjne!C$3)</f>
        <v>1</v>
      </c>
      <c r="AQ138" s="5" t="b">
        <f>AND(C138&gt;=zakresy_produkcyjne!D$2,C138&lt;=zakresy_produkcyjne!D$3)</f>
        <v>1</v>
      </c>
      <c r="AR138" s="5" t="b">
        <f>AND(D138&gt;=zakresy_produkcyjne!E$2,D138&lt;=zakresy_produkcyjne!E$3)</f>
        <v>1</v>
      </c>
      <c r="AS138" s="5" t="b">
        <f>AND(E138&gt;=zakresy_produkcyjne!F$2,E138&lt;=zakresy_produkcyjne!F$3)</f>
        <v>1</v>
      </c>
      <c r="AT138" s="5" t="b">
        <f>AND(F138&gt;=zakresy_produkcyjne!G$2,F138&lt;=zakresy_produkcyjne!G$3)</f>
        <v>1</v>
      </c>
      <c r="AU138" s="5" t="b">
        <f>AND(G138&gt;=zakresy_produkcyjne!H$2,G138&lt;=zakresy_produkcyjne!H$3)</f>
        <v>1</v>
      </c>
      <c r="AV138" s="5" t="b">
        <f>AND(O138&gt;=zakresy_produkcyjne!I$2,O138&lt;=zakresy_produkcyjne!I$3)</f>
        <v>1</v>
      </c>
      <c r="AW138" s="5" t="b">
        <f>AND(P138&gt;=zakresy_produkcyjne!J$2,P138&lt;=zakresy_produkcyjne!J$3)</f>
        <v>1</v>
      </c>
      <c r="AX138" s="5" t="b">
        <f>AND(Q138&gt;=zakresy_produkcyjne!K$2,Q138&lt;=zakresy_produkcyjne!K$3)</f>
        <v>1</v>
      </c>
      <c r="AY138" s="5" t="b">
        <f>AND(R138&gt;=zakresy_produkcyjne!L$2,R138&lt;=zakresy_produkcyjne!L$3)</f>
        <v>0</v>
      </c>
      <c r="AZ138" s="17" t="b">
        <f t="shared" si="21"/>
        <v>1</v>
      </c>
      <c r="BA138" s="17" t="b">
        <f t="shared" si="22"/>
        <v>0</v>
      </c>
      <c r="BB138" s="17" t="b">
        <f t="shared" si="23"/>
        <v>0</v>
      </c>
      <c r="BC138" s="5">
        <f>AO138*zakresy_produkcyjne!B$4+AP138*zakresy_produkcyjne!C$4+AQ138*zakresy_produkcyjne!D$4+AR138*zakresy_produkcyjne!E$4+AS138*zakresy_produkcyjne!F$4+AT138*zakresy_produkcyjne!G$4+AU138*zakresy_produkcyjne!H$4+AV138*zakresy_produkcyjne!I$4+AW138*zakresy_produkcyjne!J$4+AX138*zakresy_produkcyjne!K$4+AY138*zakresy_produkcyjne!L$4</f>
        <v>56</v>
      </c>
    </row>
    <row r="139" spans="1:55" ht="15" customHeight="1" x14ac:dyDescent="0.25">
      <c r="A139" s="26">
        <v>3.39</v>
      </c>
      <c r="B139" s="26">
        <v>2.62</v>
      </c>
      <c r="C139" s="26">
        <v>0.28999999999999998</v>
      </c>
      <c r="D139" s="26">
        <v>3.5999999999999997E-2</v>
      </c>
      <c r="E139" s="26">
        <v>0.51</v>
      </c>
      <c r="F139" s="26">
        <v>0.72</v>
      </c>
      <c r="G139" s="26">
        <v>0</v>
      </c>
      <c r="H139" s="26">
        <v>0.01</v>
      </c>
      <c r="I139" s="26">
        <v>4.2000000000000003E-2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860</v>
      </c>
      <c r="P139" s="26">
        <v>60</v>
      </c>
      <c r="Q139" s="26">
        <v>400</v>
      </c>
      <c r="R139" s="26">
        <v>16</v>
      </c>
      <c r="S139" s="26"/>
      <c r="T139" s="26"/>
      <c r="U139" s="26"/>
      <c r="V139" s="26"/>
      <c r="W139" s="27">
        <v>14.7</v>
      </c>
      <c r="X139" s="26">
        <f t="shared" si="18"/>
        <v>161.69999999999999</v>
      </c>
      <c r="Y139" s="283">
        <v>4</v>
      </c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5" t="b">
        <f t="shared" si="19"/>
        <v>0</v>
      </c>
      <c r="AM139" s="5">
        <v>25</v>
      </c>
      <c r="AN139" s="5">
        <f t="shared" si="20"/>
        <v>1</v>
      </c>
      <c r="AO139" s="5" t="b">
        <f>AND(A139&gt;=zakresy_produkcyjne!B$2,A139&lt;=zakresy_produkcyjne!B$3)</f>
        <v>1</v>
      </c>
      <c r="AP139" s="5" t="b">
        <f>AND(B139&gt;=zakresy_produkcyjne!C$2,B139&lt;=zakresy_produkcyjne!C$3)</f>
        <v>1</v>
      </c>
      <c r="AQ139" s="5" t="b">
        <f>AND(C139&gt;=zakresy_produkcyjne!D$2,C139&lt;=zakresy_produkcyjne!D$3)</f>
        <v>1</v>
      </c>
      <c r="AR139" s="5" t="b">
        <f>AND(D139&gt;=zakresy_produkcyjne!E$2,D139&lt;=zakresy_produkcyjne!E$3)</f>
        <v>1</v>
      </c>
      <c r="AS139" s="5" t="b">
        <f>AND(E139&gt;=zakresy_produkcyjne!F$2,E139&lt;=zakresy_produkcyjne!F$3)</f>
        <v>1</v>
      </c>
      <c r="AT139" s="5" t="b">
        <f>AND(F139&gt;=zakresy_produkcyjne!G$2,F139&lt;=zakresy_produkcyjne!G$3)</f>
        <v>1</v>
      </c>
      <c r="AU139" s="5" t="b">
        <f>AND(G139&gt;=zakresy_produkcyjne!H$2,G139&lt;=zakresy_produkcyjne!H$3)</f>
        <v>1</v>
      </c>
      <c r="AV139" s="5" t="b">
        <f>AND(O139&gt;=zakresy_produkcyjne!I$2,O139&lt;=zakresy_produkcyjne!I$3)</f>
        <v>1</v>
      </c>
      <c r="AW139" s="5" t="b">
        <f>AND(P139&gt;=zakresy_produkcyjne!J$2,P139&lt;=zakresy_produkcyjne!J$3)</f>
        <v>1</v>
      </c>
      <c r="AX139" s="5" t="b">
        <f>AND(Q139&gt;=zakresy_produkcyjne!K$2,Q139&lt;=zakresy_produkcyjne!K$3)</f>
        <v>1</v>
      </c>
      <c r="AY139" s="5" t="b">
        <f>AND(R139&gt;=zakresy_produkcyjne!L$2,R139&lt;=zakresy_produkcyjne!L$3)</f>
        <v>0</v>
      </c>
      <c r="AZ139" s="17" t="b">
        <f t="shared" si="21"/>
        <v>1</v>
      </c>
      <c r="BA139" s="17" t="b">
        <f t="shared" si="22"/>
        <v>0</v>
      </c>
      <c r="BB139" s="17" t="b">
        <f t="shared" si="23"/>
        <v>0</v>
      </c>
      <c r="BC139" s="5">
        <f>AO139*zakresy_produkcyjne!B$4+AP139*zakresy_produkcyjne!C$4+AQ139*zakresy_produkcyjne!D$4+AR139*zakresy_produkcyjne!E$4+AS139*zakresy_produkcyjne!F$4+AT139*zakresy_produkcyjne!G$4+AU139*zakresy_produkcyjne!H$4+AV139*zakresy_produkcyjne!I$4+AW139*zakresy_produkcyjne!J$4+AX139*zakresy_produkcyjne!K$4+AY139*zakresy_produkcyjne!L$4</f>
        <v>56</v>
      </c>
    </row>
    <row r="140" spans="1:55" ht="15" customHeight="1" x14ac:dyDescent="0.25">
      <c r="A140" s="26">
        <v>3.39</v>
      </c>
      <c r="B140" s="26">
        <v>2.62</v>
      </c>
      <c r="C140" s="26">
        <v>0.28999999999999998</v>
      </c>
      <c r="D140" s="26">
        <v>3.5999999999999997E-2</v>
      </c>
      <c r="E140" s="26">
        <v>0.51</v>
      </c>
      <c r="F140" s="26">
        <v>0.72</v>
      </c>
      <c r="G140" s="26">
        <v>0</v>
      </c>
      <c r="H140" s="26">
        <v>0.01</v>
      </c>
      <c r="I140" s="26">
        <v>4.2000000000000003E-2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860</v>
      </c>
      <c r="P140" s="26">
        <v>60</v>
      </c>
      <c r="Q140" s="26">
        <v>400</v>
      </c>
      <c r="R140" s="26">
        <v>32</v>
      </c>
      <c r="S140" s="26"/>
      <c r="T140" s="26"/>
      <c r="U140" s="26"/>
      <c r="V140" s="26"/>
      <c r="W140" s="27">
        <v>15.033333333333299</v>
      </c>
      <c r="X140" s="26">
        <f t="shared" si="18"/>
        <v>165.3666666666663</v>
      </c>
      <c r="Y140" s="283">
        <v>4</v>
      </c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5" t="b">
        <f t="shared" si="19"/>
        <v>0</v>
      </c>
      <c r="AM140" s="5">
        <v>25</v>
      </c>
      <c r="AN140" s="5">
        <f t="shared" si="20"/>
        <v>1</v>
      </c>
      <c r="AO140" s="5" t="b">
        <f>AND(A140&gt;=zakresy_produkcyjne!B$2,A140&lt;=zakresy_produkcyjne!B$3)</f>
        <v>1</v>
      </c>
      <c r="AP140" s="5" t="b">
        <f>AND(B140&gt;=zakresy_produkcyjne!C$2,B140&lt;=zakresy_produkcyjne!C$3)</f>
        <v>1</v>
      </c>
      <c r="AQ140" s="5" t="b">
        <f>AND(C140&gt;=zakresy_produkcyjne!D$2,C140&lt;=zakresy_produkcyjne!D$3)</f>
        <v>1</v>
      </c>
      <c r="AR140" s="5" t="b">
        <f>AND(D140&gt;=zakresy_produkcyjne!E$2,D140&lt;=zakresy_produkcyjne!E$3)</f>
        <v>1</v>
      </c>
      <c r="AS140" s="5" t="b">
        <f>AND(E140&gt;=zakresy_produkcyjne!F$2,E140&lt;=zakresy_produkcyjne!F$3)</f>
        <v>1</v>
      </c>
      <c r="AT140" s="5" t="b">
        <f>AND(F140&gt;=zakresy_produkcyjne!G$2,F140&lt;=zakresy_produkcyjne!G$3)</f>
        <v>1</v>
      </c>
      <c r="AU140" s="5" t="b">
        <f>AND(G140&gt;=zakresy_produkcyjne!H$2,G140&lt;=zakresy_produkcyjne!H$3)</f>
        <v>1</v>
      </c>
      <c r="AV140" s="5" t="b">
        <f>AND(O140&gt;=zakresy_produkcyjne!I$2,O140&lt;=zakresy_produkcyjne!I$3)</f>
        <v>1</v>
      </c>
      <c r="AW140" s="5" t="b">
        <f>AND(P140&gt;=zakresy_produkcyjne!J$2,P140&lt;=zakresy_produkcyjne!J$3)</f>
        <v>1</v>
      </c>
      <c r="AX140" s="5" t="b">
        <f>AND(Q140&gt;=zakresy_produkcyjne!K$2,Q140&lt;=zakresy_produkcyjne!K$3)</f>
        <v>1</v>
      </c>
      <c r="AY140" s="5" t="b">
        <f>AND(R140&gt;=zakresy_produkcyjne!L$2,R140&lt;=zakresy_produkcyjne!L$3)</f>
        <v>1</v>
      </c>
      <c r="AZ140" s="17" t="b">
        <f t="shared" si="21"/>
        <v>1</v>
      </c>
      <c r="BA140" s="17" t="b">
        <f t="shared" si="22"/>
        <v>1</v>
      </c>
      <c r="BB140" s="17" t="b">
        <f t="shared" si="23"/>
        <v>1</v>
      </c>
      <c r="BC140" s="5">
        <f>AO140*zakresy_produkcyjne!B$4+AP140*zakresy_produkcyjne!C$4+AQ140*zakresy_produkcyjne!D$4+AR140*zakresy_produkcyjne!E$4+AS140*zakresy_produkcyjne!F$4+AT140*zakresy_produkcyjne!G$4+AU140*zakresy_produkcyjne!H$4+AV140*zakresy_produkcyjne!I$4+AW140*zakresy_produkcyjne!J$4+AX140*zakresy_produkcyjne!K$4+AY140*zakresy_produkcyjne!L$4</f>
        <v>66</v>
      </c>
    </row>
    <row r="141" spans="1:55" ht="15" customHeight="1" x14ac:dyDescent="0.25">
      <c r="A141" s="26">
        <v>3.39</v>
      </c>
      <c r="B141" s="26">
        <v>2.62</v>
      </c>
      <c r="C141" s="26">
        <v>0.28999999999999998</v>
      </c>
      <c r="D141" s="26">
        <v>3.5999999999999997E-2</v>
      </c>
      <c r="E141" s="26">
        <v>0.51</v>
      </c>
      <c r="F141" s="26">
        <v>0.72</v>
      </c>
      <c r="G141" s="26">
        <v>0</v>
      </c>
      <c r="H141" s="26">
        <v>0.01</v>
      </c>
      <c r="I141" s="26">
        <v>4.2000000000000003E-2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860</v>
      </c>
      <c r="P141" s="26">
        <v>60</v>
      </c>
      <c r="Q141" s="26">
        <v>400</v>
      </c>
      <c r="R141" s="26">
        <v>64</v>
      </c>
      <c r="S141" s="26"/>
      <c r="T141" s="26"/>
      <c r="U141" s="26"/>
      <c r="V141" s="26"/>
      <c r="W141" s="27">
        <v>15.233333333333301</v>
      </c>
      <c r="X141" s="26">
        <f t="shared" si="18"/>
        <v>167.56666666666629</v>
      </c>
      <c r="Y141" s="283">
        <v>4</v>
      </c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5" t="b">
        <f t="shared" si="19"/>
        <v>0</v>
      </c>
      <c r="AM141" s="5">
        <v>25</v>
      </c>
      <c r="AN141" s="5">
        <f t="shared" si="20"/>
        <v>1</v>
      </c>
      <c r="AO141" s="5" t="b">
        <f>AND(A141&gt;=zakresy_produkcyjne!B$2,A141&lt;=zakresy_produkcyjne!B$3)</f>
        <v>1</v>
      </c>
      <c r="AP141" s="5" t="b">
        <f>AND(B141&gt;=zakresy_produkcyjne!C$2,B141&lt;=zakresy_produkcyjne!C$3)</f>
        <v>1</v>
      </c>
      <c r="AQ141" s="5" t="b">
        <f>AND(C141&gt;=zakresy_produkcyjne!D$2,C141&lt;=zakresy_produkcyjne!D$3)</f>
        <v>1</v>
      </c>
      <c r="AR141" s="5" t="b">
        <f>AND(D141&gt;=zakresy_produkcyjne!E$2,D141&lt;=zakresy_produkcyjne!E$3)</f>
        <v>1</v>
      </c>
      <c r="AS141" s="5" t="b">
        <f>AND(E141&gt;=zakresy_produkcyjne!F$2,E141&lt;=zakresy_produkcyjne!F$3)</f>
        <v>1</v>
      </c>
      <c r="AT141" s="5" t="b">
        <f>AND(F141&gt;=zakresy_produkcyjne!G$2,F141&lt;=zakresy_produkcyjne!G$3)</f>
        <v>1</v>
      </c>
      <c r="AU141" s="5" t="b">
        <f>AND(G141&gt;=zakresy_produkcyjne!H$2,G141&lt;=zakresy_produkcyjne!H$3)</f>
        <v>1</v>
      </c>
      <c r="AV141" s="5" t="b">
        <f>AND(O141&gt;=zakresy_produkcyjne!I$2,O141&lt;=zakresy_produkcyjne!I$3)</f>
        <v>1</v>
      </c>
      <c r="AW141" s="5" t="b">
        <f>AND(P141&gt;=zakresy_produkcyjne!J$2,P141&lt;=zakresy_produkcyjne!J$3)</f>
        <v>1</v>
      </c>
      <c r="AX141" s="5" t="b">
        <f>AND(Q141&gt;=zakresy_produkcyjne!K$2,Q141&lt;=zakresy_produkcyjne!K$3)</f>
        <v>1</v>
      </c>
      <c r="AY141" s="5" t="b">
        <f>AND(R141&gt;=zakresy_produkcyjne!L$2,R141&lt;=zakresy_produkcyjne!L$3)</f>
        <v>1</v>
      </c>
      <c r="AZ141" s="17" t="b">
        <f t="shared" si="21"/>
        <v>1</v>
      </c>
      <c r="BA141" s="17" t="b">
        <f t="shared" si="22"/>
        <v>1</v>
      </c>
      <c r="BB141" s="17" t="b">
        <f t="shared" si="23"/>
        <v>1</v>
      </c>
      <c r="BC141" s="5">
        <f>AO141*zakresy_produkcyjne!B$4+AP141*zakresy_produkcyjne!C$4+AQ141*zakresy_produkcyjne!D$4+AR141*zakresy_produkcyjne!E$4+AS141*zakresy_produkcyjne!F$4+AT141*zakresy_produkcyjne!G$4+AU141*zakresy_produkcyjne!H$4+AV141*zakresy_produkcyjne!I$4+AW141*zakresy_produkcyjne!J$4+AX141*zakresy_produkcyjne!K$4+AY141*zakresy_produkcyjne!L$4</f>
        <v>66</v>
      </c>
    </row>
    <row r="142" spans="1:55" ht="15" customHeight="1" x14ac:dyDescent="0.25">
      <c r="A142" s="26">
        <v>3.39</v>
      </c>
      <c r="B142" s="26">
        <v>2.62</v>
      </c>
      <c r="C142" s="26">
        <v>0.28999999999999998</v>
      </c>
      <c r="D142" s="26">
        <v>3.5999999999999997E-2</v>
      </c>
      <c r="E142" s="26">
        <v>0.51</v>
      </c>
      <c r="F142" s="26">
        <v>0.72</v>
      </c>
      <c r="G142" s="26">
        <v>0</v>
      </c>
      <c r="H142" s="26">
        <v>0.01</v>
      </c>
      <c r="I142" s="26">
        <v>4.2000000000000003E-2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900</v>
      </c>
      <c r="P142" s="26">
        <v>60</v>
      </c>
      <c r="Q142" s="26">
        <v>300</v>
      </c>
      <c r="R142" s="26">
        <v>8</v>
      </c>
      <c r="S142" s="26"/>
      <c r="T142" s="26"/>
      <c r="U142" s="26"/>
      <c r="V142" s="26"/>
      <c r="W142" s="27">
        <v>8.6</v>
      </c>
      <c r="X142" s="26">
        <f t="shared" si="18"/>
        <v>94.6</v>
      </c>
      <c r="Y142" s="283">
        <v>4</v>
      </c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5" t="b">
        <f t="shared" si="19"/>
        <v>0</v>
      </c>
      <c r="AM142" s="5">
        <v>25</v>
      </c>
      <c r="AN142" s="5">
        <f t="shared" si="20"/>
        <v>1</v>
      </c>
      <c r="AO142" s="5" t="b">
        <f>AND(A142&gt;=zakresy_produkcyjne!B$2,A142&lt;=zakresy_produkcyjne!B$3)</f>
        <v>1</v>
      </c>
      <c r="AP142" s="5" t="b">
        <f>AND(B142&gt;=zakresy_produkcyjne!C$2,B142&lt;=zakresy_produkcyjne!C$3)</f>
        <v>1</v>
      </c>
      <c r="AQ142" s="5" t="b">
        <f>AND(C142&gt;=zakresy_produkcyjne!D$2,C142&lt;=zakresy_produkcyjne!D$3)</f>
        <v>1</v>
      </c>
      <c r="AR142" s="5" t="b">
        <f>AND(D142&gt;=zakresy_produkcyjne!E$2,D142&lt;=zakresy_produkcyjne!E$3)</f>
        <v>1</v>
      </c>
      <c r="AS142" s="5" t="b">
        <f>AND(E142&gt;=zakresy_produkcyjne!F$2,E142&lt;=zakresy_produkcyjne!F$3)</f>
        <v>1</v>
      </c>
      <c r="AT142" s="5" t="b">
        <f>AND(F142&gt;=zakresy_produkcyjne!G$2,F142&lt;=zakresy_produkcyjne!G$3)</f>
        <v>1</v>
      </c>
      <c r="AU142" s="5" t="b">
        <f>AND(G142&gt;=zakresy_produkcyjne!H$2,G142&lt;=zakresy_produkcyjne!H$3)</f>
        <v>1</v>
      </c>
      <c r="AV142" s="5" t="b">
        <f>AND(O142&gt;=zakresy_produkcyjne!I$2,O142&lt;=zakresy_produkcyjne!I$3)</f>
        <v>1</v>
      </c>
      <c r="AW142" s="5" t="b">
        <f>AND(P142&gt;=zakresy_produkcyjne!J$2,P142&lt;=zakresy_produkcyjne!J$3)</f>
        <v>1</v>
      </c>
      <c r="AX142" s="5" t="b">
        <f>AND(Q142&gt;=zakresy_produkcyjne!K$2,Q142&lt;=zakresy_produkcyjne!K$3)</f>
        <v>1</v>
      </c>
      <c r="AY142" s="5" t="b">
        <f>AND(R142&gt;=zakresy_produkcyjne!L$2,R142&lt;=zakresy_produkcyjne!L$3)</f>
        <v>0</v>
      </c>
      <c r="AZ142" s="17" t="b">
        <f t="shared" si="21"/>
        <v>1</v>
      </c>
      <c r="BA142" s="17" t="b">
        <f t="shared" si="22"/>
        <v>0</v>
      </c>
      <c r="BB142" s="17" t="b">
        <f t="shared" si="23"/>
        <v>0</v>
      </c>
      <c r="BC142" s="5">
        <f>AO142*zakresy_produkcyjne!B$4+AP142*zakresy_produkcyjne!C$4+AQ142*zakresy_produkcyjne!D$4+AR142*zakresy_produkcyjne!E$4+AS142*zakresy_produkcyjne!F$4+AT142*zakresy_produkcyjne!G$4+AU142*zakresy_produkcyjne!H$4+AV142*zakresy_produkcyjne!I$4+AW142*zakresy_produkcyjne!J$4+AX142*zakresy_produkcyjne!K$4+AY142*zakresy_produkcyjne!L$4</f>
        <v>56</v>
      </c>
    </row>
    <row r="143" spans="1:55" ht="15" customHeight="1" x14ac:dyDescent="0.25">
      <c r="A143" s="26">
        <v>3.39</v>
      </c>
      <c r="B143" s="26">
        <v>2.62</v>
      </c>
      <c r="C143" s="26">
        <v>0.28999999999999998</v>
      </c>
      <c r="D143" s="26">
        <v>3.5999999999999997E-2</v>
      </c>
      <c r="E143" s="26">
        <v>0.51</v>
      </c>
      <c r="F143" s="26">
        <v>0.72</v>
      </c>
      <c r="G143" s="26">
        <v>0</v>
      </c>
      <c r="H143" s="26">
        <v>0.01</v>
      </c>
      <c r="I143" s="26">
        <v>4.2000000000000003E-2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900</v>
      </c>
      <c r="P143" s="26">
        <v>60</v>
      </c>
      <c r="Q143" s="26">
        <v>300</v>
      </c>
      <c r="R143" s="26">
        <v>16</v>
      </c>
      <c r="S143" s="26"/>
      <c r="T143" s="26"/>
      <c r="U143" s="26"/>
      <c r="V143" s="26"/>
      <c r="W143" s="27">
        <v>9.1</v>
      </c>
      <c r="X143" s="26">
        <f t="shared" si="18"/>
        <v>100.1</v>
      </c>
      <c r="Y143" s="283">
        <v>4</v>
      </c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5" t="b">
        <f t="shared" si="19"/>
        <v>0</v>
      </c>
      <c r="AM143" s="5">
        <v>25</v>
      </c>
      <c r="AN143" s="5">
        <f t="shared" si="20"/>
        <v>1</v>
      </c>
      <c r="AO143" s="5" t="b">
        <f>AND(A143&gt;=zakresy_produkcyjne!B$2,A143&lt;=zakresy_produkcyjne!B$3)</f>
        <v>1</v>
      </c>
      <c r="AP143" s="5" t="b">
        <f>AND(B143&gt;=zakresy_produkcyjne!C$2,B143&lt;=zakresy_produkcyjne!C$3)</f>
        <v>1</v>
      </c>
      <c r="AQ143" s="5" t="b">
        <f>AND(C143&gt;=zakresy_produkcyjne!D$2,C143&lt;=zakresy_produkcyjne!D$3)</f>
        <v>1</v>
      </c>
      <c r="AR143" s="5" t="b">
        <f>AND(D143&gt;=zakresy_produkcyjne!E$2,D143&lt;=zakresy_produkcyjne!E$3)</f>
        <v>1</v>
      </c>
      <c r="AS143" s="5" t="b">
        <f>AND(E143&gt;=zakresy_produkcyjne!F$2,E143&lt;=zakresy_produkcyjne!F$3)</f>
        <v>1</v>
      </c>
      <c r="AT143" s="5" t="b">
        <f>AND(F143&gt;=zakresy_produkcyjne!G$2,F143&lt;=zakresy_produkcyjne!G$3)</f>
        <v>1</v>
      </c>
      <c r="AU143" s="5" t="b">
        <f>AND(G143&gt;=zakresy_produkcyjne!H$2,G143&lt;=zakresy_produkcyjne!H$3)</f>
        <v>1</v>
      </c>
      <c r="AV143" s="5" t="b">
        <f>AND(O143&gt;=zakresy_produkcyjne!I$2,O143&lt;=zakresy_produkcyjne!I$3)</f>
        <v>1</v>
      </c>
      <c r="AW143" s="5" t="b">
        <f>AND(P143&gt;=zakresy_produkcyjne!J$2,P143&lt;=zakresy_produkcyjne!J$3)</f>
        <v>1</v>
      </c>
      <c r="AX143" s="5" t="b">
        <f>AND(Q143&gt;=zakresy_produkcyjne!K$2,Q143&lt;=zakresy_produkcyjne!K$3)</f>
        <v>1</v>
      </c>
      <c r="AY143" s="5" t="b">
        <f>AND(R143&gt;=zakresy_produkcyjne!L$2,R143&lt;=zakresy_produkcyjne!L$3)</f>
        <v>0</v>
      </c>
      <c r="AZ143" s="17" t="b">
        <f t="shared" si="21"/>
        <v>1</v>
      </c>
      <c r="BA143" s="17" t="b">
        <f t="shared" si="22"/>
        <v>0</v>
      </c>
      <c r="BB143" s="17" t="b">
        <f t="shared" si="23"/>
        <v>0</v>
      </c>
      <c r="BC143" s="5">
        <f>AO143*zakresy_produkcyjne!B$4+AP143*zakresy_produkcyjne!C$4+AQ143*zakresy_produkcyjne!D$4+AR143*zakresy_produkcyjne!E$4+AS143*zakresy_produkcyjne!F$4+AT143*zakresy_produkcyjne!G$4+AU143*zakresy_produkcyjne!H$4+AV143*zakresy_produkcyjne!I$4+AW143*zakresy_produkcyjne!J$4+AX143*zakresy_produkcyjne!K$4+AY143*zakresy_produkcyjne!L$4</f>
        <v>56</v>
      </c>
    </row>
    <row r="144" spans="1:55" ht="15" customHeight="1" x14ac:dyDescent="0.25">
      <c r="A144" s="26">
        <v>3.39</v>
      </c>
      <c r="B144" s="26">
        <v>2.62</v>
      </c>
      <c r="C144" s="26">
        <v>0.28999999999999998</v>
      </c>
      <c r="D144" s="26">
        <v>3.5999999999999997E-2</v>
      </c>
      <c r="E144" s="26">
        <v>0.51</v>
      </c>
      <c r="F144" s="26">
        <v>0.72</v>
      </c>
      <c r="G144" s="26">
        <v>0</v>
      </c>
      <c r="H144" s="26">
        <v>0.01</v>
      </c>
      <c r="I144" s="26">
        <v>4.2000000000000003E-2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900</v>
      </c>
      <c r="P144" s="26">
        <v>60</v>
      </c>
      <c r="Q144" s="26">
        <v>300</v>
      </c>
      <c r="R144" s="26">
        <v>32</v>
      </c>
      <c r="S144" s="26"/>
      <c r="T144" s="26"/>
      <c r="U144" s="26"/>
      <c r="V144" s="26"/>
      <c r="W144" s="27">
        <v>9.3666666666666707</v>
      </c>
      <c r="X144" s="26">
        <f t="shared" si="18"/>
        <v>103.03333333333337</v>
      </c>
      <c r="Y144" s="283">
        <v>4</v>
      </c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5" t="b">
        <f t="shared" si="19"/>
        <v>0</v>
      </c>
      <c r="AM144" s="5">
        <v>25</v>
      </c>
      <c r="AN144" s="5">
        <f t="shared" si="20"/>
        <v>1</v>
      </c>
      <c r="AO144" s="5" t="b">
        <f>AND(A144&gt;=zakresy_produkcyjne!B$2,A144&lt;=zakresy_produkcyjne!B$3)</f>
        <v>1</v>
      </c>
      <c r="AP144" s="5" t="b">
        <f>AND(B144&gt;=zakresy_produkcyjne!C$2,B144&lt;=zakresy_produkcyjne!C$3)</f>
        <v>1</v>
      </c>
      <c r="AQ144" s="5" t="b">
        <f>AND(C144&gt;=zakresy_produkcyjne!D$2,C144&lt;=zakresy_produkcyjne!D$3)</f>
        <v>1</v>
      </c>
      <c r="AR144" s="5" t="b">
        <f>AND(D144&gt;=zakresy_produkcyjne!E$2,D144&lt;=zakresy_produkcyjne!E$3)</f>
        <v>1</v>
      </c>
      <c r="AS144" s="5" t="b">
        <f>AND(E144&gt;=zakresy_produkcyjne!F$2,E144&lt;=zakresy_produkcyjne!F$3)</f>
        <v>1</v>
      </c>
      <c r="AT144" s="5" t="b">
        <f>AND(F144&gt;=zakresy_produkcyjne!G$2,F144&lt;=zakresy_produkcyjne!G$3)</f>
        <v>1</v>
      </c>
      <c r="AU144" s="5" t="b">
        <f>AND(G144&gt;=zakresy_produkcyjne!H$2,G144&lt;=zakresy_produkcyjne!H$3)</f>
        <v>1</v>
      </c>
      <c r="AV144" s="5" t="b">
        <f>AND(O144&gt;=zakresy_produkcyjne!I$2,O144&lt;=zakresy_produkcyjne!I$3)</f>
        <v>1</v>
      </c>
      <c r="AW144" s="5" t="b">
        <f>AND(P144&gt;=zakresy_produkcyjne!J$2,P144&lt;=zakresy_produkcyjne!J$3)</f>
        <v>1</v>
      </c>
      <c r="AX144" s="5" t="b">
        <f>AND(Q144&gt;=zakresy_produkcyjne!K$2,Q144&lt;=zakresy_produkcyjne!K$3)</f>
        <v>1</v>
      </c>
      <c r="AY144" s="5" t="b">
        <f>AND(R144&gt;=zakresy_produkcyjne!L$2,R144&lt;=zakresy_produkcyjne!L$3)</f>
        <v>1</v>
      </c>
      <c r="AZ144" s="17" t="b">
        <f t="shared" si="21"/>
        <v>1</v>
      </c>
      <c r="BA144" s="17" t="b">
        <f t="shared" si="22"/>
        <v>1</v>
      </c>
      <c r="BB144" s="17" t="b">
        <f t="shared" si="23"/>
        <v>1</v>
      </c>
      <c r="BC144" s="5">
        <f>AO144*zakresy_produkcyjne!B$4+AP144*zakresy_produkcyjne!C$4+AQ144*zakresy_produkcyjne!D$4+AR144*zakresy_produkcyjne!E$4+AS144*zakresy_produkcyjne!F$4+AT144*zakresy_produkcyjne!G$4+AU144*zakresy_produkcyjne!H$4+AV144*zakresy_produkcyjne!I$4+AW144*zakresy_produkcyjne!J$4+AX144*zakresy_produkcyjne!K$4+AY144*zakresy_produkcyjne!L$4</f>
        <v>66</v>
      </c>
    </row>
    <row r="145" spans="1:55" ht="15" customHeight="1" x14ac:dyDescent="0.25">
      <c r="A145" s="26">
        <v>3.39</v>
      </c>
      <c r="B145" s="26">
        <v>2.62</v>
      </c>
      <c r="C145" s="26">
        <v>0.28999999999999998</v>
      </c>
      <c r="D145" s="26">
        <v>3.5999999999999997E-2</v>
      </c>
      <c r="E145" s="26">
        <v>0.51</v>
      </c>
      <c r="F145" s="26">
        <v>0.72</v>
      </c>
      <c r="G145" s="26">
        <v>0</v>
      </c>
      <c r="H145" s="26">
        <v>0.01</v>
      </c>
      <c r="I145" s="26">
        <v>4.2000000000000003E-2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900</v>
      </c>
      <c r="P145" s="26">
        <v>60</v>
      </c>
      <c r="Q145" s="26">
        <v>300</v>
      </c>
      <c r="R145" s="26">
        <v>64</v>
      </c>
      <c r="S145" s="26"/>
      <c r="T145" s="26"/>
      <c r="U145" s="26"/>
      <c r="V145" s="26"/>
      <c r="W145" s="27">
        <v>9.6666666666666696</v>
      </c>
      <c r="X145" s="26">
        <f t="shared" si="18"/>
        <v>106.33333333333337</v>
      </c>
      <c r="Y145" s="283">
        <v>4</v>
      </c>
      <c r="Z145" s="29"/>
      <c r="AA145" s="29"/>
      <c r="AB145" s="29"/>
      <c r="AC145" s="29"/>
      <c r="AD145" s="29">
        <v>1</v>
      </c>
      <c r="AE145" s="29"/>
      <c r="AF145" s="29"/>
      <c r="AG145" s="29"/>
      <c r="AH145" s="29"/>
      <c r="AI145" s="29"/>
      <c r="AJ145" s="29"/>
      <c r="AK145" s="29"/>
      <c r="AL145" s="5" t="b">
        <f t="shared" si="19"/>
        <v>0</v>
      </c>
      <c r="AM145" s="5">
        <v>25</v>
      </c>
      <c r="AN145" s="5">
        <f t="shared" si="20"/>
        <v>1</v>
      </c>
      <c r="AO145" s="5" t="b">
        <f>AND(A145&gt;=zakresy_produkcyjne!B$2,A145&lt;=zakresy_produkcyjne!B$3)</f>
        <v>1</v>
      </c>
      <c r="AP145" s="5" t="b">
        <f>AND(B145&gt;=zakresy_produkcyjne!C$2,B145&lt;=zakresy_produkcyjne!C$3)</f>
        <v>1</v>
      </c>
      <c r="AQ145" s="5" t="b">
        <f>AND(C145&gt;=zakresy_produkcyjne!D$2,C145&lt;=zakresy_produkcyjne!D$3)</f>
        <v>1</v>
      </c>
      <c r="AR145" s="5" t="b">
        <f>AND(D145&gt;=zakresy_produkcyjne!E$2,D145&lt;=zakresy_produkcyjne!E$3)</f>
        <v>1</v>
      </c>
      <c r="AS145" s="5" t="b">
        <f>AND(E145&gt;=zakresy_produkcyjne!F$2,E145&lt;=zakresy_produkcyjne!F$3)</f>
        <v>1</v>
      </c>
      <c r="AT145" s="5" t="b">
        <f>AND(F145&gt;=zakresy_produkcyjne!G$2,F145&lt;=zakresy_produkcyjne!G$3)</f>
        <v>1</v>
      </c>
      <c r="AU145" s="5" t="b">
        <f>AND(G145&gt;=zakresy_produkcyjne!H$2,G145&lt;=zakresy_produkcyjne!H$3)</f>
        <v>1</v>
      </c>
      <c r="AV145" s="5" t="b">
        <f>AND(O145&gt;=zakresy_produkcyjne!I$2,O145&lt;=zakresy_produkcyjne!I$3)</f>
        <v>1</v>
      </c>
      <c r="AW145" s="5" t="b">
        <f>AND(P145&gt;=zakresy_produkcyjne!J$2,P145&lt;=zakresy_produkcyjne!J$3)</f>
        <v>1</v>
      </c>
      <c r="AX145" s="5" t="b">
        <f>AND(Q145&gt;=zakresy_produkcyjne!K$2,Q145&lt;=zakresy_produkcyjne!K$3)</f>
        <v>1</v>
      </c>
      <c r="AY145" s="5" t="b">
        <f>AND(R145&gt;=zakresy_produkcyjne!L$2,R145&lt;=zakresy_produkcyjne!L$3)</f>
        <v>1</v>
      </c>
      <c r="AZ145" s="17" t="b">
        <f t="shared" si="21"/>
        <v>1</v>
      </c>
      <c r="BA145" s="17" t="b">
        <f t="shared" si="22"/>
        <v>1</v>
      </c>
      <c r="BB145" s="17" t="b">
        <f t="shared" si="23"/>
        <v>1</v>
      </c>
      <c r="BC145" s="5">
        <f>AO145*zakresy_produkcyjne!B$4+AP145*zakresy_produkcyjne!C$4+AQ145*zakresy_produkcyjne!D$4+AR145*zakresy_produkcyjne!E$4+AS145*zakresy_produkcyjne!F$4+AT145*zakresy_produkcyjne!G$4+AU145*zakresy_produkcyjne!H$4+AV145*zakresy_produkcyjne!I$4+AW145*zakresy_produkcyjne!J$4+AX145*zakresy_produkcyjne!K$4+AY145*zakresy_produkcyjne!L$4</f>
        <v>66</v>
      </c>
    </row>
    <row r="146" spans="1:55" ht="15" customHeight="1" x14ac:dyDescent="0.25">
      <c r="A146" s="26">
        <v>3.39</v>
      </c>
      <c r="B146" s="26">
        <v>2.62</v>
      </c>
      <c r="C146" s="26">
        <v>0.28999999999999998</v>
      </c>
      <c r="D146" s="26">
        <v>3.5999999999999997E-2</v>
      </c>
      <c r="E146" s="26">
        <v>0.51</v>
      </c>
      <c r="F146" s="26">
        <v>0.72</v>
      </c>
      <c r="G146" s="26">
        <v>0</v>
      </c>
      <c r="H146" s="26">
        <v>0.01</v>
      </c>
      <c r="I146" s="26">
        <v>4.2000000000000003E-2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900</v>
      </c>
      <c r="P146" s="26">
        <v>60</v>
      </c>
      <c r="Q146" s="26">
        <v>400</v>
      </c>
      <c r="R146" s="26">
        <v>8</v>
      </c>
      <c r="S146" s="26"/>
      <c r="T146" s="26"/>
      <c r="U146" s="26"/>
      <c r="V146" s="26"/>
      <c r="W146" s="27">
        <v>12.4333333333333</v>
      </c>
      <c r="X146" s="26">
        <f t="shared" si="18"/>
        <v>136.76666666666631</v>
      </c>
      <c r="Y146" s="283">
        <v>4</v>
      </c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5" t="b">
        <f t="shared" si="19"/>
        <v>0</v>
      </c>
      <c r="AM146" s="5">
        <v>25</v>
      </c>
      <c r="AN146" s="5">
        <f t="shared" si="20"/>
        <v>1</v>
      </c>
      <c r="AO146" s="5" t="b">
        <f>AND(A146&gt;=zakresy_produkcyjne!B$2,A146&lt;=zakresy_produkcyjne!B$3)</f>
        <v>1</v>
      </c>
      <c r="AP146" s="5" t="b">
        <f>AND(B146&gt;=zakresy_produkcyjne!C$2,B146&lt;=zakresy_produkcyjne!C$3)</f>
        <v>1</v>
      </c>
      <c r="AQ146" s="5" t="b">
        <f>AND(C146&gt;=zakresy_produkcyjne!D$2,C146&lt;=zakresy_produkcyjne!D$3)</f>
        <v>1</v>
      </c>
      <c r="AR146" s="5" t="b">
        <f>AND(D146&gt;=zakresy_produkcyjne!E$2,D146&lt;=zakresy_produkcyjne!E$3)</f>
        <v>1</v>
      </c>
      <c r="AS146" s="5" t="b">
        <f>AND(E146&gt;=zakresy_produkcyjne!F$2,E146&lt;=zakresy_produkcyjne!F$3)</f>
        <v>1</v>
      </c>
      <c r="AT146" s="5" t="b">
        <f>AND(F146&gt;=zakresy_produkcyjne!G$2,F146&lt;=zakresy_produkcyjne!G$3)</f>
        <v>1</v>
      </c>
      <c r="AU146" s="5" t="b">
        <f>AND(G146&gt;=zakresy_produkcyjne!H$2,G146&lt;=zakresy_produkcyjne!H$3)</f>
        <v>1</v>
      </c>
      <c r="AV146" s="5" t="b">
        <f>AND(O146&gt;=zakresy_produkcyjne!I$2,O146&lt;=zakresy_produkcyjne!I$3)</f>
        <v>1</v>
      </c>
      <c r="AW146" s="5" t="b">
        <f>AND(P146&gt;=zakresy_produkcyjne!J$2,P146&lt;=zakresy_produkcyjne!J$3)</f>
        <v>1</v>
      </c>
      <c r="AX146" s="5" t="b">
        <f>AND(Q146&gt;=zakresy_produkcyjne!K$2,Q146&lt;=zakresy_produkcyjne!K$3)</f>
        <v>1</v>
      </c>
      <c r="AY146" s="5" t="b">
        <f>AND(R146&gt;=zakresy_produkcyjne!L$2,R146&lt;=zakresy_produkcyjne!L$3)</f>
        <v>0</v>
      </c>
      <c r="AZ146" s="17" t="b">
        <f t="shared" si="21"/>
        <v>1</v>
      </c>
      <c r="BA146" s="17" t="b">
        <f t="shared" si="22"/>
        <v>0</v>
      </c>
      <c r="BB146" s="17" t="b">
        <f t="shared" si="23"/>
        <v>0</v>
      </c>
      <c r="BC146" s="5">
        <f>AO146*zakresy_produkcyjne!B$4+AP146*zakresy_produkcyjne!C$4+AQ146*zakresy_produkcyjne!D$4+AR146*zakresy_produkcyjne!E$4+AS146*zakresy_produkcyjne!F$4+AT146*zakresy_produkcyjne!G$4+AU146*zakresy_produkcyjne!H$4+AV146*zakresy_produkcyjne!I$4+AW146*zakresy_produkcyjne!J$4+AX146*zakresy_produkcyjne!K$4+AY146*zakresy_produkcyjne!L$4</f>
        <v>56</v>
      </c>
    </row>
    <row r="147" spans="1:55" ht="15" customHeight="1" x14ac:dyDescent="0.25">
      <c r="A147" s="26">
        <v>3.39</v>
      </c>
      <c r="B147" s="26">
        <v>2.62</v>
      </c>
      <c r="C147" s="26">
        <v>0.28999999999999998</v>
      </c>
      <c r="D147" s="26">
        <v>3.5999999999999997E-2</v>
      </c>
      <c r="E147" s="26">
        <v>0.51</v>
      </c>
      <c r="F147" s="26">
        <v>0.72</v>
      </c>
      <c r="G147" s="26">
        <v>0</v>
      </c>
      <c r="H147" s="26">
        <v>0.01</v>
      </c>
      <c r="I147" s="26">
        <v>4.2000000000000003E-2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900</v>
      </c>
      <c r="P147" s="26">
        <v>60</v>
      </c>
      <c r="Q147" s="26">
        <v>400</v>
      </c>
      <c r="R147" s="26">
        <v>16</v>
      </c>
      <c r="S147" s="26"/>
      <c r="T147" s="26"/>
      <c r="U147" s="26"/>
      <c r="V147" s="26"/>
      <c r="W147" s="27">
        <v>12.9</v>
      </c>
      <c r="X147" s="26">
        <f t="shared" si="18"/>
        <v>141.9</v>
      </c>
      <c r="Y147" s="283">
        <v>4</v>
      </c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5" t="b">
        <f t="shared" si="19"/>
        <v>0</v>
      </c>
      <c r="AM147" s="5">
        <v>25</v>
      </c>
      <c r="AN147" s="5">
        <f t="shared" si="20"/>
        <v>1</v>
      </c>
      <c r="AO147" s="5" t="b">
        <f>AND(A147&gt;=zakresy_produkcyjne!B$2,A147&lt;=zakresy_produkcyjne!B$3)</f>
        <v>1</v>
      </c>
      <c r="AP147" s="5" t="b">
        <f>AND(B147&gt;=zakresy_produkcyjne!C$2,B147&lt;=zakresy_produkcyjne!C$3)</f>
        <v>1</v>
      </c>
      <c r="AQ147" s="5" t="b">
        <f>AND(C147&gt;=zakresy_produkcyjne!D$2,C147&lt;=zakresy_produkcyjne!D$3)</f>
        <v>1</v>
      </c>
      <c r="AR147" s="5" t="b">
        <f>AND(D147&gt;=zakresy_produkcyjne!E$2,D147&lt;=zakresy_produkcyjne!E$3)</f>
        <v>1</v>
      </c>
      <c r="AS147" s="5" t="b">
        <f>AND(E147&gt;=zakresy_produkcyjne!F$2,E147&lt;=zakresy_produkcyjne!F$3)</f>
        <v>1</v>
      </c>
      <c r="AT147" s="5" t="b">
        <f>AND(F147&gt;=zakresy_produkcyjne!G$2,F147&lt;=zakresy_produkcyjne!G$3)</f>
        <v>1</v>
      </c>
      <c r="AU147" s="5" t="b">
        <f>AND(G147&gt;=zakresy_produkcyjne!H$2,G147&lt;=zakresy_produkcyjne!H$3)</f>
        <v>1</v>
      </c>
      <c r="AV147" s="5" t="b">
        <f>AND(O147&gt;=zakresy_produkcyjne!I$2,O147&lt;=zakresy_produkcyjne!I$3)</f>
        <v>1</v>
      </c>
      <c r="AW147" s="5" t="b">
        <f>AND(P147&gt;=zakresy_produkcyjne!J$2,P147&lt;=zakresy_produkcyjne!J$3)</f>
        <v>1</v>
      </c>
      <c r="AX147" s="5" t="b">
        <f>AND(Q147&gt;=zakresy_produkcyjne!K$2,Q147&lt;=zakresy_produkcyjne!K$3)</f>
        <v>1</v>
      </c>
      <c r="AY147" s="5" t="b">
        <f>AND(R147&gt;=zakresy_produkcyjne!L$2,R147&lt;=zakresy_produkcyjne!L$3)</f>
        <v>0</v>
      </c>
      <c r="AZ147" s="17" t="b">
        <f t="shared" si="21"/>
        <v>1</v>
      </c>
      <c r="BA147" s="17" t="b">
        <f t="shared" si="22"/>
        <v>0</v>
      </c>
      <c r="BB147" s="17" t="b">
        <f t="shared" si="23"/>
        <v>0</v>
      </c>
      <c r="BC147" s="5">
        <f>AO147*zakresy_produkcyjne!B$4+AP147*zakresy_produkcyjne!C$4+AQ147*zakresy_produkcyjne!D$4+AR147*zakresy_produkcyjne!E$4+AS147*zakresy_produkcyjne!F$4+AT147*zakresy_produkcyjne!G$4+AU147*zakresy_produkcyjne!H$4+AV147*zakresy_produkcyjne!I$4+AW147*zakresy_produkcyjne!J$4+AX147*zakresy_produkcyjne!K$4+AY147*zakresy_produkcyjne!L$4</f>
        <v>56</v>
      </c>
    </row>
    <row r="148" spans="1:55" ht="15" customHeight="1" x14ac:dyDescent="0.25">
      <c r="A148" s="26">
        <v>3.39</v>
      </c>
      <c r="B148" s="26">
        <v>2.62</v>
      </c>
      <c r="C148" s="26">
        <v>0.28999999999999998</v>
      </c>
      <c r="D148" s="26">
        <v>3.5999999999999997E-2</v>
      </c>
      <c r="E148" s="26">
        <v>0.51</v>
      </c>
      <c r="F148" s="26">
        <v>0.72</v>
      </c>
      <c r="G148" s="26">
        <v>0</v>
      </c>
      <c r="H148" s="26">
        <v>0.01</v>
      </c>
      <c r="I148" s="26">
        <v>4.2000000000000003E-2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900</v>
      </c>
      <c r="P148" s="26">
        <v>60</v>
      </c>
      <c r="Q148" s="26">
        <v>400</v>
      </c>
      <c r="R148" s="26">
        <v>32</v>
      </c>
      <c r="S148" s="26"/>
      <c r="T148" s="26"/>
      <c r="U148" s="26"/>
      <c r="V148" s="26"/>
      <c r="W148" s="27">
        <v>13.966666666666701</v>
      </c>
      <c r="X148" s="26">
        <f t="shared" si="18"/>
        <v>153.6333333333337</v>
      </c>
      <c r="Y148" s="283">
        <v>4</v>
      </c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5" t="b">
        <f t="shared" si="19"/>
        <v>0</v>
      </c>
      <c r="AM148" s="5">
        <v>25</v>
      </c>
      <c r="AN148" s="5">
        <f t="shared" si="20"/>
        <v>1</v>
      </c>
      <c r="AO148" s="5" t="b">
        <f>AND(A148&gt;=zakresy_produkcyjne!B$2,A148&lt;=zakresy_produkcyjne!B$3)</f>
        <v>1</v>
      </c>
      <c r="AP148" s="5" t="b">
        <f>AND(B148&gt;=zakresy_produkcyjne!C$2,B148&lt;=zakresy_produkcyjne!C$3)</f>
        <v>1</v>
      </c>
      <c r="AQ148" s="5" t="b">
        <f>AND(C148&gt;=zakresy_produkcyjne!D$2,C148&lt;=zakresy_produkcyjne!D$3)</f>
        <v>1</v>
      </c>
      <c r="AR148" s="5" t="b">
        <f>AND(D148&gt;=zakresy_produkcyjne!E$2,D148&lt;=zakresy_produkcyjne!E$3)</f>
        <v>1</v>
      </c>
      <c r="AS148" s="5" t="b">
        <f>AND(E148&gt;=zakresy_produkcyjne!F$2,E148&lt;=zakresy_produkcyjne!F$3)</f>
        <v>1</v>
      </c>
      <c r="AT148" s="5" t="b">
        <f>AND(F148&gt;=zakresy_produkcyjne!G$2,F148&lt;=zakresy_produkcyjne!G$3)</f>
        <v>1</v>
      </c>
      <c r="AU148" s="5" t="b">
        <f>AND(G148&gt;=zakresy_produkcyjne!H$2,G148&lt;=zakresy_produkcyjne!H$3)</f>
        <v>1</v>
      </c>
      <c r="AV148" s="5" t="b">
        <f>AND(O148&gt;=zakresy_produkcyjne!I$2,O148&lt;=zakresy_produkcyjne!I$3)</f>
        <v>1</v>
      </c>
      <c r="AW148" s="5" t="b">
        <f>AND(P148&gt;=zakresy_produkcyjne!J$2,P148&lt;=zakresy_produkcyjne!J$3)</f>
        <v>1</v>
      </c>
      <c r="AX148" s="5" t="b">
        <f>AND(Q148&gt;=zakresy_produkcyjne!K$2,Q148&lt;=zakresy_produkcyjne!K$3)</f>
        <v>1</v>
      </c>
      <c r="AY148" s="5" t="b">
        <f>AND(R148&gt;=zakresy_produkcyjne!L$2,R148&lt;=zakresy_produkcyjne!L$3)</f>
        <v>1</v>
      </c>
      <c r="AZ148" s="17" t="b">
        <f t="shared" si="21"/>
        <v>1</v>
      </c>
      <c r="BA148" s="17" t="b">
        <f t="shared" si="22"/>
        <v>1</v>
      </c>
      <c r="BB148" s="17" t="b">
        <f t="shared" si="23"/>
        <v>1</v>
      </c>
      <c r="BC148" s="5">
        <f>AO148*zakresy_produkcyjne!B$4+AP148*zakresy_produkcyjne!C$4+AQ148*zakresy_produkcyjne!D$4+AR148*zakresy_produkcyjne!E$4+AS148*zakresy_produkcyjne!F$4+AT148*zakresy_produkcyjne!G$4+AU148*zakresy_produkcyjne!H$4+AV148*zakresy_produkcyjne!I$4+AW148*zakresy_produkcyjne!J$4+AX148*zakresy_produkcyjne!K$4+AY148*zakresy_produkcyjne!L$4</f>
        <v>66</v>
      </c>
    </row>
    <row r="149" spans="1:55" ht="15" customHeight="1" x14ac:dyDescent="0.25">
      <c r="A149" s="26">
        <v>3.39</v>
      </c>
      <c r="B149" s="26">
        <v>2.62</v>
      </c>
      <c r="C149" s="26">
        <v>0.28999999999999998</v>
      </c>
      <c r="D149" s="26">
        <v>3.5999999999999997E-2</v>
      </c>
      <c r="E149" s="26">
        <v>0.51</v>
      </c>
      <c r="F149" s="26">
        <v>0.72</v>
      </c>
      <c r="G149" s="26">
        <v>0</v>
      </c>
      <c r="H149" s="26">
        <v>0.01</v>
      </c>
      <c r="I149" s="26">
        <v>4.2000000000000003E-2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900</v>
      </c>
      <c r="P149" s="26">
        <v>60</v>
      </c>
      <c r="Q149" s="26">
        <v>400</v>
      </c>
      <c r="R149" s="26">
        <v>64</v>
      </c>
      <c r="S149" s="26"/>
      <c r="T149" s="26"/>
      <c r="U149" s="26"/>
      <c r="V149" s="26"/>
      <c r="W149" s="27">
        <v>13.9</v>
      </c>
      <c r="X149" s="26">
        <f t="shared" si="18"/>
        <v>152.9</v>
      </c>
      <c r="Y149" s="283">
        <v>4</v>
      </c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5" t="b">
        <f t="shared" si="19"/>
        <v>0</v>
      </c>
      <c r="AM149" s="5">
        <v>25</v>
      </c>
      <c r="AN149" s="5">
        <f t="shared" si="20"/>
        <v>1</v>
      </c>
      <c r="AO149" s="5" t="b">
        <f>AND(A149&gt;=zakresy_produkcyjne!B$2,A149&lt;=zakresy_produkcyjne!B$3)</f>
        <v>1</v>
      </c>
      <c r="AP149" s="5" t="b">
        <f>AND(B149&gt;=zakresy_produkcyjne!C$2,B149&lt;=zakresy_produkcyjne!C$3)</f>
        <v>1</v>
      </c>
      <c r="AQ149" s="5" t="b">
        <f>AND(C149&gt;=zakresy_produkcyjne!D$2,C149&lt;=zakresy_produkcyjne!D$3)</f>
        <v>1</v>
      </c>
      <c r="AR149" s="5" t="b">
        <f>AND(D149&gt;=zakresy_produkcyjne!E$2,D149&lt;=zakresy_produkcyjne!E$3)</f>
        <v>1</v>
      </c>
      <c r="AS149" s="5" t="b">
        <f>AND(E149&gt;=zakresy_produkcyjne!F$2,E149&lt;=zakresy_produkcyjne!F$3)</f>
        <v>1</v>
      </c>
      <c r="AT149" s="5" t="b">
        <f>AND(F149&gt;=zakresy_produkcyjne!G$2,F149&lt;=zakresy_produkcyjne!G$3)</f>
        <v>1</v>
      </c>
      <c r="AU149" s="5" t="b">
        <f>AND(G149&gt;=zakresy_produkcyjne!H$2,G149&lt;=zakresy_produkcyjne!H$3)</f>
        <v>1</v>
      </c>
      <c r="AV149" s="5" t="b">
        <f>AND(O149&gt;=zakresy_produkcyjne!I$2,O149&lt;=zakresy_produkcyjne!I$3)</f>
        <v>1</v>
      </c>
      <c r="AW149" s="5" t="b">
        <f>AND(P149&gt;=zakresy_produkcyjne!J$2,P149&lt;=zakresy_produkcyjne!J$3)</f>
        <v>1</v>
      </c>
      <c r="AX149" s="5" t="b">
        <f>AND(Q149&gt;=zakresy_produkcyjne!K$2,Q149&lt;=zakresy_produkcyjne!K$3)</f>
        <v>1</v>
      </c>
      <c r="AY149" s="5" t="b">
        <f>AND(R149&gt;=zakresy_produkcyjne!L$2,R149&lt;=zakresy_produkcyjne!L$3)</f>
        <v>1</v>
      </c>
      <c r="AZ149" s="17" t="b">
        <f t="shared" si="21"/>
        <v>1</v>
      </c>
      <c r="BA149" s="17" t="b">
        <f t="shared" si="22"/>
        <v>1</v>
      </c>
      <c r="BB149" s="17" t="b">
        <f t="shared" si="23"/>
        <v>1</v>
      </c>
      <c r="BC149" s="5">
        <f>AO149*zakresy_produkcyjne!B$4+AP149*zakresy_produkcyjne!C$4+AQ149*zakresy_produkcyjne!D$4+AR149*zakresy_produkcyjne!E$4+AS149*zakresy_produkcyjne!F$4+AT149*zakresy_produkcyjne!G$4+AU149*zakresy_produkcyjne!H$4+AV149*zakresy_produkcyjne!I$4+AW149*zakresy_produkcyjne!J$4+AX149*zakresy_produkcyjne!K$4+AY149*zakresy_produkcyjne!L$4</f>
        <v>66</v>
      </c>
    </row>
    <row r="150" spans="1:55" ht="15" customHeight="1" x14ac:dyDescent="0.25">
      <c r="A150" s="26">
        <v>3.39</v>
      </c>
      <c r="B150" s="26">
        <v>2.62</v>
      </c>
      <c r="C150" s="26">
        <v>0.28999999999999998</v>
      </c>
      <c r="D150" s="26">
        <v>3.5999999999999997E-2</v>
      </c>
      <c r="E150" s="26">
        <v>0.51</v>
      </c>
      <c r="F150" s="26">
        <v>0.72</v>
      </c>
      <c r="G150" s="26">
        <v>0</v>
      </c>
      <c r="H150" s="26">
        <v>0.01</v>
      </c>
      <c r="I150" s="26">
        <v>4.2000000000000003E-2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910</v>
      </c>
      <c r="P150" s="26">
        <v>90</v>
      </c>
      <c r="Q150" s="26">
        <v>300</v>
      </c>
      <c r="R150" s="26">
        <v>8</v>
      </c>
      <c r="S150" s="26"/>
      <c r="T150" s="26"/>
      <c r="U150" s="26"/>
      <c r="V150" s="26"/>
      <c r="W150" s="27">
        <v>11.366666666666699</v>
      </c>
      <c r="X150" s="26">
        <f t="shared" ref="X150:X181" si="24">11*W150</f>
        <v>125.03333333333369</v>
      </c>
      <c r="Y150" s="283">
        <v>4</v>
      </c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5" t="b">
        <f t="shared" ref="AL150:AL173" si="25">NOT(OR(ISBLANK(S150),ISBLANK(T150),ISBLANK(U150),ISBLANK(V150),AND(ISBLANK(W150),ISBLANK(X150))))</f>
        <v>0</v>
      </c>
      <c r="AM150" s="5">
        <v>25</v>
      </c>
      <c r="AN150" s="5">
        <f t="shared" ref="AN150:AN181" si="26">IF(AM150&lt;=30,1,IF(AM150&lt;=60,2,IF(AM150&lt;=100,3,"bd")))</f>
        <v>1</v>
      </c>
      <c r="AO150" s="5" t="b">
        <f>AND(A150&gt;=zakresy_produkcyjne!B$2,A150&lt;=zakresy_produkcyjne!B$3)</f>
        <v>1</v>
      </c>
      <c r="AP150" s="5" t="b">
        <f>AND(B150&gt;=zakresy_produkcyjne!C$2,B150&lt;=zakresy_produkcyjne!C$3)</f>
        <v>1</v>
      </c>
      <c r="AQ150" s="5" t="b">
        <f>AND(C150&gt;=zakresy_produkcyjne!D$2,C150&lt;=zakresy_produkcyjne!D$3)</f>
        <v>1</v>
      </c>
      <c r="AR150" s="5" t="b">
        <f>AND(D150&gt;=zakresy_produkcyjne!E$2,D150&lt;=zakresy_produkcyjne!E$3)</f>
        <v>1</v>
      </c>
      <c r="AS150" s="5" t="b">
        <f>AND(E150&gt;=zakresy_produkcyjne!F$2,E150&lt;=zakresy_produkcyjne!F$3)</f>
        <v>1</v>
      </c>
      <c r="AT150" s="5" t="b">
        <f>AND(F150&gt;=zakresy_produkcyjne!G$2,F150&lt;=zakresy_produkcyjne!G$3)</f>
        <v>1</v>
      </c>
      <c r="AU150" s="5" t="b">
        <f>AND(G150&gt;=zakresy_produkcyjne!H$2,G150&lt;=zakresy_produkcyjne!H$3)</f>
        <v>1</v>
      </c>
      <c r="AV150" s="5" t="b">
        <f>AND(O150&gt;=zakresy_produkcyjne!I$2,O150&lt;=zakresy_produkcyjne!I$3)</f>
        <v>1</v>
      </c>
      <c r="AW150" s="5" t="b">
        <f>AND(P150&gt;=zakresy_produkcyjne!J$2,P150&lt;=zakresy_produkcyjne!J$3)</f>
        <v>1</v>
      </c>
      <c r="AX150" s="5" t="b">
        <f>AND(Q150&gt;=zakresy_produkcyjne!K$2,Q150&lt;=zakresy_produkcyjne!K$3)</f>
        <v>1</v>
      </c>
      <c r="AY150" s="5" t="b">
        <f>AND(R150&gt;=zakresy_produkcyjne!L$2,R150&lt;=zakresy_produkcyjne!L$3)</f>
        <v>0</v>
      </c>
      <c r="AZ150" s="17" t="b">
        <f t="shared" ref="AZ150:AZ173" si="27">AND(AO150:AU150)</f>
        <v>1</v>
      </c>
      <c r="BA150" s="17" t="b">
        <f t="shared" ref="BA150:BA173" si="28">AND(AV150:AY150)</f>
        <v>0</v>
      </c>
      <c r="BB150" s="17" t="b">
        <f t="shared" ref="BB150:BB181" si="29">AND(AZ150:BA150)</f>
        <v>0</v>
      </c>
      <c r="BC150" s="5">
        <f>AO150*zakresy_produkcyjne!B$4+AP150*zakresy_produkcyjne!C$4+AQ150*zakresy_produkcyjne!D$4+AR150*zakresy_produkcyjne!E$4+AS150*zakresy_produkcyjne!F$4+AT150*zakresy_produkcyjne!G$4+AU150*zakresy_produkcyjne!H$4+AV150*zakresy_produkcyjne!I$4+AW150*zakresy_produkcyjne!J$4+AX150*zakresy_produkcyjne!K$4+AY150*zakresy_produkcyjne!L$4</f>
        <v>56</v>
      </c>
    </row>
    <row r="151" spans="1:55" ht="15" customHeight="1" x14ac:dyDescent="0.25">
      <c r="A151" s="26">
        <v>3.39</v>
      </c>
      <c r="B151" s="26">
        <v>2.62</v>
      </c>
      <c r="C151" s="26">
        <v>0.28999999999999998</v>
      </c>
      <c r="D151" s="26">
        <v>3.5999999999999997E-2</v>
      </c>
      <c r="E151" s="26">
        <v>0.51</v>
      </c>
      <c r="F151" s="26">
        <v>0.72</v>
      </c>
      <c r="G151" s="26">
        <v>0</v>
      </c>
      <c r="H151" s="26">
        <v>0.01</v>
      </c>
      <c r="I151" s="26">
        <v>4.2000000000000003E-2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910</v>
      </c>
      <c r="P151" s="26">
        <v>90</v>
      </c>
      <c r="Q151" s="26">
        <v>300</v>
      </c>
      <c r="R151" s="26">
        <v>16</v>
      </c>
      <c r="S151" s="26"/>
      <c r="T151" s="26"/>
      <c r="U151" s="26"/>
      <c r="V151" s="26"/>
      <c r="W151" s="27">
        <v>11.733333333333301</v>
      </c>
      <c r="X151" s="26">
        <f t="shared" si="24"/>
        <v>129.06666666666629</v>
      </c>
      <c r="Y151" s="283">
        <v>4</v>
      </c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5" t="b">
        <f t="shared" si="25"/>
        <v>0</v>
      </c>
      <c r="AM151" s="5">
        <v>25</v>
      </c>
      <c r="AN151" s="5">
        <f t="shared" si="26"/>
        <v>1</v>
      </c>
      <c r="AO151" s="5" t="b">
        <f>AND(A151&gt;=zakresy_produkcyjne!B$2,A151&lt;=zakresy_produkcyjne!B$3)</f>
        <v>1</v>
      </c>
      <c r="AP151" s="5" t="b">
        <f>AND(B151&gt;=zakresy_produkcyjne!C$2,B151&lt;=zakresy_produkcyjne!C$3)</f>
        <v>1</v>
      </c>
      <c r="AQ151" s="5" t="b">
        <f>AND(C151&gt;=zakresy_produkcyjne!D$2,C151&lt;=zakresy_produkcyjne!D$3)</f>
        <v>1</v>
      </c>
      <c r="AR151" s="5" t="b">
        <f>AND(D151&gt;=zakresy_produkcyjne!E$2,D151&lt;=zakresy_produkcyjne!E$3)</f>
        <v>1</v>
      </c>
      <c r="AS151" s="5" t="b">
        <f>AND(E151&gt;=zakresy_produkcyjne!F$2,E151&lt;=zakresy_produkcyjne!F$3)</f>
        <v>1</v>
      </c>
      <c r="AT151" s="5" t="b">
        <f>AND(F151&gt;=zakresy_produkcyjne!G$2,F151&lt;=zakresy_produkcyjne!G$3)</f>
        <v>1</v>
      </c>
      <c r="AU151" s="5" t="b">
        <f>AND(G151&gt;=zakresy_produkcyjne!H$2,G151&lt;=zakresy_produkcyjne!H$3)</f>
        <v>1</v>
      </c>
      <c r="AV151" s="5" t="b">
        <f>AND(O151&gt;=zakresy_produkcyjne!I$2,O151&lt;=zakresy_produkcyjne!I$3)</f>
        <v>1</v>
      </c>
      <c r="AW151" s="5" t="b">
        <f>AND(P151&gt;=zakresy_produkcyjne!J$2,P151&lt;=zakresy_produkcyjne!J$3)</f>
        <v>1</v>
      </c>
      <c r="AX151" s="5" t="b">
        <f>AND(Q151&gt;=zakresy_produkcyjne!K$2,Q151&lt;=zakresy_produkcyjne!K$3)</f>
        <v>1</v>
      </c>
      <c r="AY151" s="5" t="b">
        <f>AND(R151&gt;=zakresy_produkcyjne!L$2,R151&lt;=zakresy_produkcyjne!L$3)</f>
        <v>0</v>
      </c>
      <c r="AZ151" s="17" t="b">
        <f t="shared" si="27"/>
        <v>1</v>
      </c>
      <c r="BA151" s="17" t="b">
        <f t="shared" si="28"/>
        <v>0</v>
      </c>
      <c r="BB151" s="17" t="b">
        <f t="shared" si="29"/>
        <v>0</v>
      </c>
      <c r="BC151" s="5">
        <f>AO151*zakresy_produkcyjne!B$4+AP151*zakresy_produkcyjne!C$4+AQ151*zakresy_produkcyjne!D$4+AR151*zakresy_produkcyjne!E$4+AS151*zakresy_produkcyjne!F$4+AT151*zakresy_produkcyjne!G$4+AU151*zakresy_produkcyjne!H$4+AV151*zakresy_produkcyjne!I$4+AW151*zakresy_produkcyjne!J$4+AX151*zakresy_produkcyjne!K$4+AY151*zakresy_produkcyjne!L$4</f>
        <v>56</v>
      </c>
    </row>
    <row r="152" spans="1:55" ht="15" customHeight="1" x14ac:dyDescent="0.25">
      <c r="A152" s="26">
        <v>3.39</v>
      </c>
      <c r="B152" s="26">
        <v>2.62</v>
      </c>
      <c r="C152" s="26">
        <v>0.28999999999999998</v>
      </c>
      <c r="D152" s="26">
        <v>3.5999999999999997E-2</v>
      </c>
      <c r="E152" s="26">
        <v>0.51</v>
      </c>
      <c r="F152" s="26">
        <v>0.72</v>
      </c>
      <c r="G152" s="26">
        <v>0</v>
      </c>
      <c r="H152" s="26">
        <v>0.01</v>
      </c>
      <c r="I152" s="26">
        <v>4.2000000000000003E-2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910</v>
      </c>
      <c r="P152" s="26">
        <v>90</v>
      </c>
      <c r="Q152" s="26">
        <v>300</v>
      </c>
      <c r="R152" s="26">
        <v>32</v>
      </c>
      <c r="S152" s="26"/>
      <c r="T152" s="26"/>
      <c r="U152" s="26"/>
      <c r="V152" s="26"/>
      <c r="W152" s="27">
        <v>12.1</v>
      </c>
      <c r="X152" s="26">
        <f t="shared" si="24"/>
        <v>133.1</v>
      </c>
      <c r="Y152" s="283">
        <v>4</v>
      </c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5" t="b">
        <f t="shared" si="25"/>
        <v>0</v>
      </c>
      <c r="AM152" s="5">
        <v>25</v>
      </c>
      <c r="AN152" s="5">
        <f t="shared" si="26"/>
        <v>1</v>
      </c>
      <c r="AO152" s="5" t="b">
        <f>AND(A152&gt;=zakresy_produkcyjne!B$2,A152&lt;=zakresy_produkcyjne!B$3)</f>
        <v>1</v>
      </c>
      <c r="AP152" s="5" t="b">
        <f>AND(B152&gt;=zakresy_produkcyjne!C$2,B152&lt;=zakresy_produkcyjne!C$3)</f>
        <v>1</v>
      </c>
      <c r="AQ152" s="5" t="b">
        <f>AND(C152&gt;=zakresy_produkcyjne!D$2,C152&lt;=zakresy_produkcyjne!D$3)</f>
        <v>1</v>
      </c>
      <c r="AR152" s="5" t="b">
        <f>AND(D152&gt;=zakresy_produkcyjne!E$2,D152&lt;=zakresy_produkcyjne!E$3)</f>
        <v>1</v>
      </c>
      <c r="AS152" s="5" t="b">
        <f>AND(E152&gt;=zakresy_produkcyjne!F$2,E152&lt;=zakresy_produkcyjne!F$3)</f>
        <v>1</v>
      </c>
      <c r="AT152" s="5" t="b">
        <f>AND(F152&gt;=zakresy_produkcyjne!G$2,F152&lt;=zakresy_produkcyjne!G$3)</f>
        <v>1</v>
      </c>
      <c r="AU152" s="5" t="b">
        <f>AND(G152&gt;=zakresy_produkcyjne!H$2,G152&lt;=zakresy_produkcyjne!H$3)</f>
        <v>1</v>
      </c>
      <c r="AV152" s="5" t="b">
        <f>AND(O152&gt;=zakresy_produkcyjne!I$2,O152&lt;=zakresy_produkcyjne!I$3)</f>
        <v>1</v>
      </c>
      <c r="AW152" s="5" t="b">
        <f>AND(P152&gt;=zakresy_produkcyjne!J$2,P152&lt;=zakresy_produkcyjne!J$3)</f>
        <v>1</v>
      </c>
      <c r="AX152" s="5" t="b">
        <f>AND(Q152&gt;=zakresy_produkcyjne!K$2,Q152&lt;=zakresy_produkcyjne!K$3)</f>
        <v>1</v>
      </c>
      <c r="AY152" s="5" t="b">
        <f>AND(R152&gt;=zakresy_produkcyjne!L$2,R152&lt;=zakresy_produkcyjne!L$3)</f>
        <v>1</v>
      </c>
      <c r="AZ152" s="17" t="b">
        <f t="shared" si="27"/>
        <v>1</v>
      </c>
      <c r="BA152" s="17" t="b">
        <f t="shared" si="28"/>
        <v>1</v>
      </c>
      <c r="BB152" s="17" t="b">
        <f t="shared" si="29"/>
        <v>1</v>
      </c>
      <c r="BC152" s="5">
        <f>AO152*zakresy_produkcyjne!B$4+AP152*zakresy_produkcyjne!C$4+AQ152*zakresy_produkcyjne!D$4+AR152*zakresy_produkcyjne!E$4+AS152*zakresy_produkcyjne!F$4+AT152*zakresy_produkcyjne!G$4+AU152*zakresy_produkcyjne!H$4+AV152*zakresy_produkcyjne!I$4+AW152*zakresy_produkcyjne!J$4+AX152*zakresy_produkcyjne!K$4+AY152*zakresy_produkcyjne!L$4</f>
        <v>66</v>
      </c>
    </row>
    <row r="153" spans="1:55" ht="15" customHeight="1" x14ac:dyDescent="0.25">
      <c r="A153" s="26">
        <v>3.39</v>
      </c>
      <c r="B153" s="26">
        <v>2.62</v>
      </c>
      <c r="C153" s="26">
        <v>0.28999999999999998</v>
      </c>
      <c r="D153" s="26">
        <v>3.5999999999999997E-2</v>
      </c>
      <c r="E153" s="26">
        <v>0.51</v>
      </c>
      <c r="F153" s="26">
        <v>0.72</v>
      </c>
      <c r="G153" s="26">
        <v>0</v>
      </c>
      <c r="H153" s="26">
        <v>0.01</v>
      </c>
      <c r="I153" s="26">
        <v>4.2000000000000003E-2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910</v>
      </c>
      <c r="P153" s="26">
        <v>90</v>
      </c>
      <c r="Q153" s="26">
        <v>300</v>
      </c>
      <c r="R153" s="26">
        <v>64</v>
      </c>
      <c r="S153" s="26"/>
      <c r="T153" s="26"/>
      <c r="U153" s="26"/>
      <c r="V153" s="26"/>
      <c r="W153" s="27">
        <v>11.3333333333333</v>
      </c>
      <c r="X153" s="26">
        <f t="shared" si="24"/>
        <v>124.6666666666663</v>
      </c>
      <c r="Y153" s="283">
        <v>4</v>
      </c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5" t="b">
        <f t="shared" si="25"/>
        <v>0</v>
      </c>
      <c r="AM153" s="5">
        <v>25</v>
      </c>
      <c r="AN153" s="5">
        <f t="shared" si="26"/>
        <v>1</v>
      </c>
      <c r="AO153" s="5" t="b">
        <f>AND(A153&gt;=zakresy_produkcyjne!B$2,A153&lt;=zakresy_produkcyjne!B$3)</f>
        <v>1</v>
      </c>
      <c r="AP153" s="5" t="b">
        <f>AND(B153&gt;=zakresy_produkcyjne!C$2,B153&lt;=zakresy_produkcyjne!C$3)</f>
        <v>1</v>
      </c>
      <c r="AQ153" s="5" t="b">
        <f>AND(C153&gt;=zakresy_produkcyjne!D$2,C153&lt;=zakresy_produkcyjne!D$3)</f>
        <v>1</v>
      </c>
      <c r="AR153" s="5" t="b">
        <f>AND(D153&gt;=zakresy_produkcyjne!E$2,D153&lt;=zakresy_produkcyjne!E$3)</f>
        <v>1</v>
      </c>
      <c r="AS153" s="5" t="b">
        <f>AND(E153&gt;=zakresy_produkcyjne!F$2,E153&lt;=zakresy_produkcyjne!F$3)</f>
        <v>1</v>
      </c>
      <c r="AT153" s="5" t="b">
        <f>AND(F153&gt;=zakresy_produkcyjne!G$2,F153&lt;=zakresy_produkcyjne!G$3)</f>
        <v>1</v>
      </c>
      <c r="AU153" s="5" t="b">
        <f>AND(G153&gt;=zakresy_produkcyjne!H$2,G153&lt;=zakresy_produkcyjne!H$3)</f>
        <v>1</v>
      </c>
      <c r="AV153" s="5" t="b">
        <f>AND(O153&gt;=zakresy_produkcyjne!I$2,O153&lt;=zakresy_produkcyjne!I$3)</f>
        <v>1</v>
      </c>
      <c r="AW153" s="5" t="b">
        <f>AND(P153&gt;=zakresy_produkcyjne!J$2,P153&lt;=zakresy_produkcyjne!J$3)</f>
        <v>1</v>
      </c>
      <c r="AX153" s="5" t="b">
        <f>AND(Q153&gt;=zakresy_produkcyjne!K$2,Q153&lt;=zakresy_produkcyjne!K$3)</f>
        <v>1</v>
      </c>
      <c r="AY153" s="5" t="b">
        <f>AND(R153&gt;=zakresy_produkcyjne!L$2,R153&lt;=zakresy_produkcyjne!L$3)</f>
        <v>1</v>
      </c>
      <c r="AZ153" s="17" t="b">
        <f t="shared" si="27"/>
        <v>1</v>
      </c>
      <c r="BA153" s="17" t="b">
        <f t="shared" si="28"/>
        <v>1</v>
      </c>
      <c r="BB153" s="17" t="b">
        <f t="shared" si="29"/>
        <v>1</v>
      </c>
      <c r="BC153" s="5">
        <f>AO153*zakresy_produkcyjne!B$4+AP153*zakresy_produkcyjne!C$4+AQ153*zakresy_produkcyjne!D$4+AR153*zakresy_produkcyjne!E$4+AS153*zakresy_produkcyjne!F$4+AT153*zakresy_produkcyjne!G$4+AU153*zakresy_produkcyjne!H$4+AV153*zakresy_produkcyjne!I$4+AW153*zakresy_produkcyjne!J$4+AX153*zakresy_produkcyjne!K$4+AY153*zakresy_produkcyjne!L$4</f>
        <v>66</v>
      </c>
    </row>
    <row r="154" spans="1:55" ht="15" customHeight="1" x14ac:dyDescent="0.25">
      <c r="A154" s="26">
        <v>3.39</v>
      </c>
      <c r="B154" s="26">
        <v>2.62</v>
      </c>
      <c r="C154" s="26">
        <v>0.28999999999999998</v>
      </c>
      <c r="D154" s="26">
        <v>3.5999999999999997E-2</v>
      </c>
      <c r="E154" s="26">
        <v>0.51</v>
      </c>
      <c r="F154" s="26">
        <v>0.72</v>
      </c>
      <c r="G154" s="26">
        <v>0</v>
      </c>
      <c r="H154" s="26">
        <v>0.01</v>
      </c>
      <c r="I154" s="26">
        <v>4.2000000000000003E-2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910</v>
      </c>
      <c r="P154" s="26">
        <v>90</v>
      </c>
      <c r="Q154" s="26">
        <v>400</v>
      </c>
      <c r="R154" s="26">
        <v>8</v>
      </c>
      <c r="S154" s="26"/>
      <c r="T154" s="26"/>
      <c r="U154" s="26"/>
      <c r="V154" s="26"/>
      <c r="W154" s="27">
        <v>19.033333333333299</v>
      </c>
      <c r="X154" s="26">
        <f t="shared" si="24"/>
        <v>209.3666666666663</v>
      </c>
      <c r="Y154" s="283">
        <v>4</v>
      </c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5" t="b">
        <f t="shared" si="25"/>
        <v>0</v>
      </c>
      <c r="AM154" s="5">
        <v>25</v>
      </c>
      <c r="AN154" s="5">
        <f t="shared" si="26"/>
        <v>1</v>
      </c>
      <c r="AO154" s="5" t="b">
        <f>AND(A154&gt;=zakresy_produkcyjne!B$2,A154&lt;=zakresy_produkcyjne!B$3)</f>
        <v>1</v>
      </c>
      <c r="AP154" s="5" t="b">
        <f>AND(B154&gt;=zakresy_produkcyjne!C$2,B154&lt;=zakresy_produkcyjne!C$3)</f>
        <v>1</v>
      </c>
      <c r="AQ154" s="5" t="b">
        <f>AND(C154&gt;=zakresy_produkcyjne!D$2,C154&lt;=zakresy_produkcyjne!D$3)</f>
        <v>1</v>
      </c>
      <c r="AR154" s="5" t="b">
        <f>AND(D154&gt;=zakresy_produkcyjne!E$2,D154&lt;=zakresy_produkcyjne!E$3)</f>
        <v>1</v>
      </c>
      <c r="AS154" s="5" t="b">
        <f>AND(E154&gt;=zakresy_produkcyjne!F$2,E154&lt;=zakresy_produkcyjne!F$3)</f>
        <v>1</v>
      </c>
      <c r="AT154" s="5" t="b">
        <f>AND(F154&gt;=zakresy_produkcyjne!G$2,F154&lt;=zakresy_produkcyjne!G$3)</f>
        <v>1</v>
      </c>
      <c r="AU154" s="5" t="b">
        <f>AND(G154&gt;=zakresy_produkcyjne!H$2,G154&lt;=zakresy_produkcyjne!H$3)</f>
        <v>1</v>
      </c>
      <c r="AV154" s="5" t="b">
        <f>AND(O154&gt;=zakresy_produkcyjne!I$2,O154&lt;=zakresy_produkcyjne!I$3)</f>
        <v>1</v>
      </c>
      <c r="AW154" s="5" t="b">
        <f>AND(P154&gt;=zakresy_produkcyjne!J$2,P154&lt;=zakresy_produkcyjne!J$3)</f>
        <v>1</v>
      </c>
      <c r="AX154" s="5" t="b">
        <f>AND(Q154&gt;=zakresy_produkcyjne!K$2,Q154&lt;=zakresy_produkcyjne!K$3)</f>
        <v>1</v>
      </c>
      <c r="AY154" s="5" t="b">
        <f>AND(R154&gt;=zakresy_produkcyjne!L$2,R154&lt;=zakresy_produkcyjne!L$3)</f>
        <v>0</v>
      </c>
      <c r="AZ154" s="17" t="b">
        <f t="shared" si="27"/>
        <v>1</v>
      </c>
      <c r="BA154" s="17" t="b">
        <f t="shared" si="28"/>
        <v>0</v>
      </c>
      <c r="BB154" s="17" t="b">
        <f t="shared" si="29"/>
        <v>0</v>
      </c>
      <c r="BC154" s="5">
        <f>AO154*zakresy_produkcyjne!B$4+AP154*zakresy_produkcyjne!C$4+AQ154*zakresy_produkcyjne!D$4+AR154*zakresy_produkcyjne!E$4+AS154*zakresy_produkcyjne!F$4+AT154*zakresy_produkcyjne!G$4+AU154*zakresy_produkcyjne!H$4+AV154*zakresy_produkcyjne!I$4+AW154*zakresy_produkcyjne!J$4+AX154*zakresy_produkcyjne!K$4+AY154*zakresy_produkcyjne!L$4</f>
        <v>56</v>
      </c>
    </row>
    <row r="155" spans="1:55" ht="15" customHeight="1" x14ac:dyDescent="0.25">
      <c r="A155" s="26">
        <v>3.39</v>
      </c>
      <c r="B155" s="26">
        <v>2.62</v>
      </c>
      <c r="C155" s="26">
        <v>0.28999999999999998</v>
      </c>
      <c r="D155" s="26">
        <v>3.5999999999999997E-2</v>
      </c>
      <c r="E155" s="26">
        <v>0.51</v>
      </c>
      <c r="F155" s="26">
        <v>0.72</v>
      </c>
      <c r="G155" s="26">
        <v>0</v>
      </c>
      <c r="H155" s="26">
        <v>0.01</v>
      </c>
      <c r="I155" s="26">
        <v>4.2000000000000003E-2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910</v>
      </c>
      <c r="P155" s="26">
        <v>90</v>
      </c>
      <c r="Q155" s="26">
        <v>400</v>
      </c>
      <c r="R155" s="26">
        <v>16</v>
      </c>
      <c r="S155" s="26"/>
      <c r="T155" s="26"/>
      <c r="U155" s="26"/>
      <c r="V155" s="26"/>
      <c r="W155" s="27">
        <v>19.266666666666701</v>
      </c>
      <c r="X155" s="26">
        <f t="shared" si="24"/>
        <v>211.93333333333371</v>
      </c>
      <c r="Y155" s="283">
        <v>4</v>
      </c>
      <c r="Z155" s="29"/>
      <c r="AA155" s="29"/>
      <c r="AB155" s="29"/>
      <c r="AC155" s="29"/>
      <c r="AD155" s="29">
        <v>1</v>
      </c>
      <c r="AE155" s="29"/>
      <c r="AF155" s="29"/>
      <c r="AG155" s="29"/>
      <c r="AH155" s="29"/>
      <c r="AI155" s="29"/>
      <c r="AJ155" s="29"/>
      <c r="AK155" s="29"/>
      <c r="AL155" s="5" t="b">
        <f t="shared" si="25"/>
        <v>0</v>
      </c>
      <c r="AM155" s="5">
        <v>25</v>
      </c>
      <c r="AN155" s="5">
        <f t="shared" si="26"/>
        <v>1</v>
      </c>
      <c r="AO155" s="5" t="b">
        <f>AND(A155&gt;=zakresy_produkcyjne!B$2,A155&lt;=zakresy_produkcyjne!B$3)</f>
        <v>1</v>
      </c>
      <c r="AP155" s="5" t="b">
        <f>AND(B155&gt;=zakresy_produkcyjne!C$2,B155&lt;=zakresy_produkcyjne!C$3)</f>
        <v>1</v>
      </c>
      <c r="AQ155" s="5" t="b">
        <f>AND(C155&gt;=zakresy_produkcyjne!D$2,C155&lt;=zakresy_produkcyjne!D$3)</f>
        <v>1</v>
      </c>
      <c r="AR155" s="5" t="b">
        <f>AND(D155&gt;=zakresy_produkcyjne!E$2,D155&lt;=zakresy_produkcyjne!E$3)</f>
        <v>1</v>
      </c>
      <c r="AS155" s="5" t="b">
        <f>AND(E155&gt;=zakresy_produkcyjne!F$2,E155&lt;=zakresy_produkcyjne!F$3)</f>
        <v>1</v>
      </c>
      <c r="AT155" s="5" t="b">
        <f>AND(F155&gt;=zakresy_produkcyjne!G$2,F155&lt;=zakresy_produkcyjne!G$3)</f>
        <v>1</v>
      </c>
      <c r="AU155" s="5" t="b">
        <f>AND(G155&gt;=zakresy_produkcyjne!H$2,G155&lt;=zakresy_produkcyjne!H$3)</f>
        <v>1</v>
      </c>
      <c r="AV155" s="5" t="b">
        <f>AND(O155&gt;=zakresy_produkcyjne!I$2,O155&lt;=zakresy_produkcyjne!I$3)</f>
        <v>1</v>
      </c>
      <c r="AW155" s="5" t="b">
        <f>AND(P155&gt;=zakresy_produkcyjne!J$2,P155&lt;=zakresy_produkcyjne!J$3)</f>
        <v>1</v>
      </c>
      <c r="AX155" s="5" t="b">
        <f>AND(Q155&gt;=zakresy_produkcyjne!K$2,Q155&lt;=zakresy_produkcyjne!K$3)</f>
        <v>1</v>
      </c>
      <c r="AY155" s="5" t="b">
        <f>AND(R155&gt;=zakresy_produkcyjne!L$2,R155&lt;=zakresy_produkcyjne!L$3)</f>
        <v>0</v>
      </c>
      <c r="AZ155" s="17" t="b">
        <f t="shared" si="27"/>
        <v>1</v>
      </c>
      <c r="BA155" s="17" t="b">
        <f t="shared" si="28"/>
        <v>0</v>
      </c>
      <c r="BB155" s="17" t="b">
        <f t="shared" si="29"/>
        <v>0</v>
      </c>
      <c r="BC155" s="5">
        <f>AO155*zakresy_produkcyjne!B$4+AP155*zakresy_produkcyjne!C$4+AQ155*zakresy_produkcyjne!D$4+AR155*zakresy_produkcyjne!E$4+AS155*zakresy_produkcyjne!F$4+AT155*zakresy_produkcyjne!G$4+AU155*zakresy_produkcyjne!H$4+AV155*zakresy_produkcyjne!I$4+AW155*zakresy_produkcyjne!J$4+AX155*zakresy_produkcyjne!K$4+AY155*zakresy_produkcyjne!L$4</f>
        <v>56</v>
      </c>
    </row>
    <row r="156" spans="1:55" ht="15" customHeight="1" x14ac:dyDescent="0.25">
      <c r="A156" s="26">
        <v>3.39</v>
      </c>
      <c r="B156" s="26">
        <v>2.62</v>
      </c>
      <c r="C156" s="26">
        <v>0.28999999999999998</v>
      </c>
      <c r="D156" s="26">
        <v>3.5999999999999997E-2</v>
      </c>
      <c r="E156" s="26">
        <v>0.51</v>
      </c>
      <c r="F156" s="26">
        <v>0.72</v>
      </c>
      <c r="G156" s="26">
        <v>0</v>
      </c>
      <c r="H156" s="26">
        <v>0.01</v>
      </c>
      <c r="I156" s="26">
        <v>4.2000000000000003E-2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910</v>
      </c>
      <c r="P156" s="26">
        <v>90</v>
      </c>
      <c r="Q156" s="26">
        <v>400</v>
      </c>
      <c r="R156" s="26">
        <v>32</v>
      </c>
      <c r="S156" s="26"/>
      <c r="T156" s="26"/>
      <c r="U156" s="26"/>
      <c r="V156" s="26"/>
      <c r="W156" s="27">
        <v>19.7</v>
      </c>
      <c r="X156" s="26">
        <f t="shared" si="24"/>
        <v>216.7</v>
      </c>
      <c r="Y156" s="283">
        <v>4</v>
      </c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5" t="b">
        <f t="shared" si="25"/>
        <v>0</v>
      </c>
      <c r="AM156" s="5">
        <v>25</v>
      </c>
      <c r="AN156" s="5">
        <f t="shared" si="26"/>
        <v>1</v>
      </c>
      <c r="AO156" s="5" t="b">
        <f>AND(A156&gt;=zakresy_produkcyjne!B$2,A156&lt;=zakresy_produkcyjne!B$3)</f>
        <v>1</v>
      </c>
      <c r="AP156" s="5" t="b">
        <f>AND(B156&gt;=zakresy_produkcyjne!C$2,B156&lt;=zakresy_produkcyjne!C$3)</f>
        <v>1</v>
      </c>
      <c r="AQ156" s="5" t="b">
        <f>AND(C156&gt;=zakresy_produkcyjne!D$2,C156&lt;=zakresy_produkcyjne!D$3)</f>
        <v>1</v>
      </c>
      <c r="AR156" s="5" t="b">
        <f>AND(D156&gt;=zakresy_produkcyjne!E$2,D156&lt;=zakresy_produkcyjne!E$3)</f>
        <v>1</v>
      </c>
      <c r="AS156" s="5" t="b">
        <f>AND(E156&gt;=zakresy_produkcyjne!F$2,E156&lt;=zakresy_produkcyjne!F$3)</f>
        <v>1</v>
      </c>
      <c r="AT156" s="5" t="b">
        <f>AND(F156&gt;=zakresy_produkcyjne!G$2,F156&lt;=zakresy_produkcyjne!G$3)</f>
        <v>1</v>
      </c>
      <c r="AU156" s="5" t="b">
        <f>AND(G156&gt;=zakresy_produkcyjne!H$2,G156&lt;=zakresy_produkcyjne!H$3)</f>
        <v>1</v>
      </c>
      <c r="AV156" s="5" t="b">
        <f>AND(O156&gt;=zakresy_produkcyjne!I$2,O156&lt;=zakresy_produkcyjne!I$3)</f>
        <v>1</v>
      </c>
      <c r="AW156" s="5" t="b">
        <f>AND(P156&gt;=zakresy_produkcyjne!J$2,P156&lt;=zakresy_produkcyjne!J$3)</f>
        <v>1</v>
      </c>
      <c r="AX156" s="5" t="b">
        <f>AND(Q156&gt;=zakresy_produkcyjne!K$2,Q156&lt;=zakresy_produkcyjne!K$3)</f>
        <v>1</v>
      </c>
      <c r="AY156" s="5" t="b">
        <f>AND(R156&gt;=zakresy_produkcyjne!L$2,R156&lt;=zakresy_produkcyjne!L$3)</f>
        <v>1</v>
      </c>
      <c r="AZ156" s="17" t="b">
        <f t="shared" si="27"/>
        <v>1</v>
      </c>
      <c r="BA156" s="17" t="b">
        <f t="shared" si="28"/>
        <v>1</v>
      </c>
      <c r="BB156" s="17" t="b">
        <f t="shared" si="29"/>
        <v>1</v>
      </c>
      <c r="BC156" s="5">
        <f>AO156*zakresy_produkcyjne!B$4+AP156*zakresy_produkcyjne!C$4+AQ156*zakresy_produkcyjne!D$4+AR156*zakresy_produkcyjne!E$4+AS156*zakresy_produkcyjne!F$4+AT156*zakresy_produkcyjne!G$4+AU156*zakresy_produkcyjne!H$4+AV156*zakresy_produkcyjne!I$4+AW156*zakresy_produkcyjne!J$4+AX156*zakresy_produkcyjne!K$4+AY156*zakresy_produkcyjne!L$4</f>
        <v>66</v>
      </c>
    </row>
    <row r="157" spans="1:55" ht="15" customHeight="1" x14ac:dyDescent="0.25">
      <c r="A157" s="26">
        <v>3.39</v>
      </c>
      <c r="B157" s="26">
        <v>2.62</v>
      </c>
      <c r="C157" s="26">
        <v>0.28999999999999998</v>
      </c>
      <c r="D157" s="26">
        <v>3.5999999999999997E-2</v>
      </c>
      <c r="E157" s="26">
        <v>0.51</v>
      </c>
      <c r="F157" s="26">
        <v>0.72</v>
      </c>
      <c r="G157" s="26">
        <v>0</v>
      </c>
      <c r="H157" s="26">
        <v>0.01</v>
      </c>
      <c r="I157" s="26">
        <v>4.2000000000000003E-2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910</v>
      </c>
      <c r="P157" s="26">
        <v>90</v>
      </c>
      <c r="Q157" s="26">
        <v>400</v>
      </c>
      <c r="R157" s="26">
        <v>64</v>
      </c>
      <c r="S157" s="26"/>
      <c r="T157" s="26"/>
      <c r="U157" s="26"/>
      <c r="V157" s="26"/>
      <c r="W157" s="27">
        <v>19.033333333333299</v>
      </c>
      <c r="X157" s="26">
        <f t="shared" si="24"/>
        <v>209.3666666666663</v>
      </c>
      <c r="Y157" s="283">
        <v>4</v>
      </c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5" t="b">
        <f t="shared" si="25"/>
        <v>0</v>
      </c>
      <c r="AM157" s="5">
        <v>25</v>
      </c>
      <c r="AN157" s="5">
        <f t="shared" si="26"/>
        <v>1</v>
      </c>
      <c r="AO157" s="5" t="b">
        <f>AND(A157&gt;=zakresy_produkcyjne!B$2,A157&lt;=zakresy_produkcyjne!B$3)</f>
        <v>1</v>
      </c>
      <c r="AP157" s="5" t="b">
        <f>AND(B157&gt;=zakresy_produkcyjne!C$2,B157&lt;=zakresy_produkcyjne!C$3)</f>
        <v>1</v>
      </c>
      <c r="AQ157" s="5" t="b">
        <f>AND(C157&gt;=zakresy_produkcyjne!D$2,C157&lt;=zakresy_produkcyjne!D$3)</f>
        <v>1</v>
      </c>
      <c r="AR157" s="5" t="b">
        <f>AND(D157&gt;=zakresy_produkcyjne!E$2,D157&lt;=zakresy_produkcyjne!E$3)</f>
        <v>1</v>
      </c>
      <c r="AS157" s="5" t="b">
        <f>AND(E157&gt;=zakresy_produkcyjne!F$2,E157&lt;=zakresy_produkcyjne!F$3)</f>
        <v>1</v>
      </c>
      <c r="AT157" s="5" t="b">
        <f>AND(F157&gt;=zakresy_produkcyjne!G$2,F157&lt;=zakresy_produkcyjne!G$3)</f>
        <v>1</v>
      </c>
      <c r="AU157" s="5" t="b">
        <f>AND(G157&gt;=zakresy_produkcyjne!H$2,G157&lt;=zakresy_produkcyjne!H$3)</f>
        <v>1</v>
      </c>
      <c r="AV157" s="5" t="b">
        <f>AND(O157&gt;=zakresy_produkcyjne!I$2,O157&lt;=zakresy_produkcyjne!I$3)</f>
        <v>1</v>
      </c>
      <c r="AW157" s="5" t="b">
        <f>AND(P157&gt;=zakresy_produkcyjne!J$2,P157&lt;=zakresy_produkcyjne!J$3)</f>
        <v>1</v>
      </c>
      <c r="AX157" s="5" t="b">
        <f>AND(Q157&gt;=zakresy_produkcyjne!K$2,Q157&lt;=zakresy_produkcyjne!K$3)</f>
        <v>1</v>
      </c>
      <c r="AY157" s="5" t="b">
        <f>AND(R157&gt;=zakresy_produkcyjne!L$2,R157&lt;=zakresy_produkcyjne!L$3)</f>
        <v>1</v>
      </c>
      <c r="AZ157" s="17" t="b">
        <f t="shared" si="27"/>
        <v>1</v>
      </c>
      <c r="BA157" s="17" t="b">
        <f t="shared" si="28"/>
        <v>1</v>
      </c>
      <c r="BB157" s="17" t="b">
        <f t="shared" si="29"/>
        <v>1</v>
      </c>
      <c r="BC157" s="5">
        <f>AO157*zakresy_produkcyjne!B$4+AP157*zakresy_produkcyjne!C$4+AQ157*zakresy_produkcyjne!D$4+AR157*zakresy_produkcyjne!E$4+AS157*zakresy_produkcyjne!F$4+AT157*zakresy_produkcyjne!G$4+AU157*zakresy_produkcyjne!H$4+AV157*zakresy_produkcyjne!I$4+AW157*zakresy_produkcyjne!J$4+AX157*zakresy_produkcyjne!K$4+AY157*zakresy_produkcyjne!L$4</f>
        <v>66</v>
      </c>
    </row>
    <row r="158" spans="1:55" ht="15" customHeight="1" x14ac:dyDescent="0.25">
      <c r="A158" s="26">
        <v>3.39</v>
      </c>
      <c r="B158" s="26">
        <v>2.62</v>
      </c>
      <c r="C158" s="26">
        <v>0.28999999999999998</v>
      </c>
      <c r="D158" s="26">
        <v>3.5999999999999997E-2</v>
      </c>
      <c r="E158" s="26">
        <v>0.51</v>
      </c>
      <c r="F158" s="26">
        <v>0.72</v>
      </c>
      <c r="G158" s="26">
        <v>0</v>
      </c>
      <c r="H158" s="26">
        <v>0.01</v>
      </c>
      <c r="I158" s="26">
        <v>4.2000000000000003E-2</v>
      </c>
      <c r="J158" s="26">
        <v>0</v>
      </c>
      <c r="K158" s="26">
        <v>0</v>
      </c>
      <c r="L158" s="26">
        <v>0</v>
      </c>
      <c r="M158" s="26">
        <v>0</v>
      </c>
      <c r="N158" s="26">
        <v>0</v>
      </c>
      <c r="O158" s="26">
        <v>920</v>
      </c>
      <c r="P158" s="26">
        <v>90</v>
      </c>
      <c r="Q158" s="26">
        <v>300</v>
      </c>
      <c r="R158" s="26">
        <v>8</v>
      </c>
      <c r="S158" s="26"/>
      <c r="T158" s="26"/>
      <c r="U158" s="26"/>
      <c r="V158" s="26"/>
      <c r="W158" s="27">
        <v>11.1</v>
      </c>
      <c r="X158" s="26">
        <f t="shared" si="24"/>
        <v>122.1</v>
      </c>
      <c r="Y158" s="283">
        <v>4</v>
      </c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5" t="b">
        <f t="shared" si="25"/>
        <v>0</v>
      </c>
      <c r="AM158" s="5">
        <v>25</v>
      </c>
      <c r="AN158" s="5">
        <f t="shared" si="26"/>
        <v>1</v>
      </c>
      <c r="AO158" s="5" t="b">
        <f>AND(A158&gt;=zakresy_produkcyjne!B$2,A158&lt;=zakresy_produkcyjne!B$3)</f>
        <v>1</v>
      </c>
      <c r="AP158" s="5" t="b">
        <f>AND(B158&gt;=zakresy_produkcyjne!C$2,B158&lt;=zakresy_produkcyjne!C$3)</f>
        <v>1</v>
      </c>
      <c r="AQ158" s="5" t="b">
        <f>AND(C158&gt;=zakresy_produkcyjne!D$2,C158&lt;=zakresy_produkcyjne!D$3)</f>
        <v>1</v>
      </c>
      <c r="AR158" s="5" t="b">
        <f>AND(D158&gt;=zakresy_produkcyjne!E$2,D158&lt;=zakresy_produkcyjne!E$3)</f>
        <v>1</v>
      </c>
      <c r="AS158" s="5" t="b">
        <f>AND(E158&gt;=zakresy_produkcyjne!F$2,E158&lt;=zakresy_produkcyjne!F$3)</f>
        <v>1</v>
      </c>
      <c r="AT158" s="5" t="b">
        <f>AND(F158&gt;=zakresy_produkcyjne!G$2,F158&lt;=zakresy_produkcyjne!G$3)</f>
        <v>1</v>
      </c>
      <c r="AU158" s="5" t="b">
        <f>AND(G158&gt;=zakresy_produkcyjne!H$2,G158&lt;=zakresy_produkcyjne!H$3)</f>
        <v>1</v>
      </c>
      <c r="AV158" s="5" t="b">
        <f>AND(O158&gt;=zakresy_produkcyjne!I$2,O158&lt;=zakresy_produkcyjne!I$3)</f>
        <v>1</v>
      </c>
      <c r="AW158" s="5" t="b">
        <f>AND(P158&gt;=zakresy_produkcyjne!J$2,P158&lt;=zakresy_produkcyjne!J$3)</f>
        <v>1</v>
      </c>
      <c r="AX158" s="5" t="b">
        <f>AND(Q158&gt;=zakresy_produkcyjne!K$2,Q158&lt;=zakresy_produkcyjne!K$3)</f>
        <v>1</v>
      </c>
      <c r="AY158" s="5" t="b">
        <f>AND(R158&gt;=zakresy_produkcyjne!L$2,R158&lt;=zakresy_produkcyjne!L$3)</f>
        <v>0</v>
      </c>
      <c r="AZ158" s="17" t="b">
        <f t="shared" si="27"/>
        <v>1</v>
      </c>
      <c r="BA158" s="17" t="b">
        <f t="shared" si="28"/>
        <v>0</v>
      </c>
      <c r="BB158" s="17" t="b">
        <f t="shared" si="29"/>
        <v>0</v>
      </c>
      <c r="BC158" s="5">
        <f>AO158*zakresy_produkcyjne!B$4+AP158*zakresy_produkcyjne!C$4+AQ158*zakresy_produkcyjne!D$4+AR158*zakresy_produkcyjne!E$4+AS158*zakresy_produkcyjne!F$4+AT158*zakresy_produkcyjne!G$4+AU158*zakresy_produkcyjne!H$4+AV158*zakresy_produkcyjne!I$4+AW158*zakresy_produkcyjne!J$4+AX158*zakresy_produkcyjne!K$4+AY158*zakresy_produkcyjne!L$4</f>
        <v>56</v>
      </c>
    </row>
    <row r="159" spans="1:55" ht="15" customHeight="1" x14ac:dyDescent="0.25">
      <c r="A159" s="26">
        <v>3.39</v>
      </c>
      <c r="B159" s="26">
        <v>2.62</v>
      </c>
      <c r="C159" s="26">
        <v>0.28999999999999998</v>
      </c>
      <c r="D159" s="26">
        <v>3.5999999999999997E-2</v>
      </c>
      <c r="E159" s="26">
        <v>0.51</v>
      </c>
      <c r="F159" s="26">
        <v>0.72</v>
      </c>
      <c r="G159" s="26">
        <v>0</v>
      </c>
      <c r="H159" s="26">
        <v>0.01</v>
      </c>
      <c r="I159" s="26">
        <v>4.2000000000000003E-2</v>
      </c>
      <c r="J159" s="26">
        <v>0</v>
      </c>
      <c r="K159" s="26">
        <v>0</v>
      </c>
      <c r="L159" s="26">
        <v>0</v>
      </c>
      <c r="M159" s="26">
        <v>0</v>
      </c>
      <c r="N159" s="26">
        <v>0</v>
      </c>
      <c r="O159" s="26">
        <v>920</v>
      </c>
      <c r="P159" s="26">
        <v>90</v>
      </c>
      <c r="Q159" s="26">
        <v>300</v>
      </c>
      <c r="R159" s="26">
        <v>16</v>
      </c>
      <c r="S159" s="26"/>
      <c r="T159" s="26"/>
      <c r="U159" s="26"/>
      <c r="V159" s="26"/>
      <c r="W159" s="27">
        <v>11.8333333333333</v>
      </c>
      <c r="X159" s="26">
        <f t="shared" si="24"/>
        <v>130.16666666666629</v>
      </c>
      <c r="Y159" s="283">
        <v>4</v>
      </c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5" t="b">
        <f t="shared" si="25"/>
        <v>0</v>
      </c>
      <c r="AM159" s="5">
        <v>25</v>
      </c>
      <c r="AN159" s="5">
        <f t="shared" si="26"/>
        <v>1</v>
      </c>
      <c r="AO159" s="5" t="b">
        <f>AND(A159&gt;=zakresy_produkcyjne!B$2,A159&lt;=zakresy_produkcyjne!B$3)</f>
        <v>1</v>
      </c>
      <c r="AP159" s="5" t="b">
        <f>AND(B159&gt;=zakresy_produkcyjne!C$2,B159&lt;=zakresy_produkcyjne!C$3)</f>
        <v>1</v>
      </c>
      <c r="AQ159" s="5" t="b">
        <f>AND(C159&gt;=zakresy_produkcyjne!D$2,C159&lt;=zakresy_produkcyjne!D$3)</f>
        <v>1</v>
      </c>
      <c r="AR159" s="5" t="b">
        <f>AND(D159&gt;=zakresy_produkcyjne!E$2,D159&lt;=zakresy_produkcyjne!E$3)</f>
        <v>1</v>
      </c>
      <c r="AS159" s="5" t="b">
        <f>AND(E159&gt;=zakresy_produkcyjne!F$2,E159&lt;=zakresy_produkcyjne!F$3)</f>
        <v>1</v>
      </c>
      <c r="AT159" s="5" t="b">
        <f>AND(F159&gt;=zakresy_produkcyjne!G$2,F159&lt;=zakresy_produkcyjne!G$3)</f>
        <v>1</v>
      </c>
      <c r="AU159" s="5" t="b">
        <f>AND(G159&gt;=zakresy_produkcyjne!H$2,G159&lt;=zakresy_produkcyjne!H$3)</f>
        <v>1</v>
      </c>
      <c r="AV159" s="5" t="b">
        <f>AND(O159&gt;=zakresy_produkcyjne!I$2,O159&lt;=zakresy_produkcyjne!I$3)</f>
        <v>1</v>
      </c>
      <c r="AW159" s="5" t="b">
        <f>AND(P159&gt;=zakresy_produkcyjne!J$2,P159&lt;=zakresy_produkcyjne!J$3)</f>
        <v>1</v>
      </c>
      <c r="AX159" s="5" t="b">
        <f>AND(Q159&gt;=zakresy_produkcyjne!K$2,Q159&lt;=zakresy_produkcyjne!K$3)</f>
        <v>1</v>
      </c>
      <c r="AY159" s="5" t="b">
        <f>AND(R159&gt;=zakresy_produkcyjne!L$2,R159&lt;=zakresy_produkcyjne!L$3)</f>
        <v>0</v>
      </c>
      <c r="AZ159" s="17" t="b">
        <f t="shared" si="27"/>
        <v>1</v>
      </c>
      <c r="BA159" s="17" t="b">
        <f t="shared" si="28"/>
        <v>0</v>
      </c>
      <c r="BB159" s="17" t="b">
        <f t="shared" si="29"/>
        <v>0</v>
      </c>
      <c r="BC159" s="5">
        <f>AO159*zakresy_produkcyjne!B$4+AP159*zakresy_produkcyjne!C$4+AQ159*zakresy_produkcyjne!D$4+AR159*zakresy_produkcyjne!E$4+AS159*zakresy_produkcyjne!F$4+AT159*zakresy_produkcyjne!G$4+AU159*zakresy_produkcyjne!H$4+AV159*zakresy_produkcyjne!I$4+AW159*zakresy_produkcyjne!J$4+AX159*zakresy_produkcyjne!K$4+AY159*zakresy_produkcyjne!L$4</f>
        <v>56</v>
      </c>
    </row>
    <row r="160" spans="1:55" ht="15" customHeight="1" x14ac:dyDescent="0.25">
      <c r="A160" s="26">
        <v>3.39</v>
      </c>
      <c r="B160" s="26">
        <v>2.62</v>
      </c>
      <c r="C160" s="26">
        <v>0.28999999999999998</v>
      </c>
      <c r="D160" s="26">
        <v>3.5999999999999997E-2</v>
      </c>
      <c r="E160" s="26">
        <v>0.51</v>
      </c>
      <c r="F160" s="26">
        <v>0.72</v>
      </c>
      <c r="G160" s="26">
        <v>0</v>
      </c>
      <c r="H160" s="26">
        <v>0.01</v>
      </c>
      <c r="I160" s="26">
        <v>4.2000000000000003E-2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920</v>
      </c>
      <c r="P160" s="26">
        <v>90</v>
      </c>
      <c r="Q160" s="26">
        <v>300</v>
      </c>
      <c r="R160" s="26">
        <v>32</v>
      </c>
      <c r="S160" s="26"/>
      <c r="T160" s="26"/>
      <c r="U160" s="26"/>
      <c r="V160" s="26"/>
      <c r="W160" s="27">
        <v>12.0666666666667</v>
      </c>
      <c r="X160" s="26">
        <f t="shared" si="24"/>
        <v>132.73333333333369</v>
      </c>
      <c r="Y160" s="283">
        <v>4</v>
      </c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5" t="b">
        <f t="shared" si="25"/>
        <v>0</v>
      </c>
      <c r="AM160" s="5">
        <v>25</v>
      </c>
      <c r="AN160" s="5">
        <f t="shared" si="26"/>
        <v>1</v>
      </c>
      <c r="AO160" s="5" t="b">
        <f>AND(A160&gt;=zakresy_produkcyjne!B$2,A160&lt;=zakresy_produkcyjne!B$3)</f>
        <v>1</v>
      </c>
      <c r="AP160" s="5" t="b">
        <f>AND(B160&gt;=zakresy_produkcyjne!C$2,B160&lt;=zakresy_produkcyjne!C$3)</f>
        <v>1</v>
      </c>
      <c r="AQ160" s="5" t="b">
        <f>AND(C160&gt;=zakresy_produkcyjne!D$2,C160&lt;=zakresy_produkcyjne!D$3)</f>
        <v>1</v>
      </c>
      <c r="AR160" s="5" t="b">
        <f>AND(D160&gt;=zakresy_produkcyjne!E$2,D160&lt;=zakresy_produkcyjne!E$3)</f>
        <v>1</v>
      </c>
      <c r="AS160" s="5" t="b">
        <f>AND(E160&gt;=zakresy_produkcyjne!F$2,E160&lt;=zakresy_produkcyjne!F$3)</f>
        <v>1</v>
      </c>
      <c r="AT160" s="5" t="b">
        <f>AND(F160&gt;=zakresy_produkcyjne!G$2,F160&lt;=zakresy_produkcyjne!G$3)</f>
        <v>1</v>
      </c>
      <c r="AU160" s="5" t="b">
        <f>AND(G160&gt;=zakresy_produkcyjne!H$2,G160&lt;=zakresy_produkcyjne!H$3)</f>
        <v>1</v>
      </c>
      <c r="AV160" s="5" t="b">
        <f>AND(O160&gt;=zakresy_produkcyjne!I$2,O160&lt;=zakresy_produkcyjne!I$3)</f>
        <v>1</v>
      </c>
      <c r="AW160" s="5" t="b">
        <f>AND(P160&gt;=zakresy_produkcyjne!J$2,P160&lt;=zakresy_produkcyjne!J$3)</f>
        <v>1</v>
      </c>
      <c r="AX160" s="5" t="b">
        <f>AND(Q160&gt;=zakresy_produkcyjne!K$2,Q160&lt;=zakresy_produkcyjne!K$3)</f>
        <v>1</v>
      </c>
      <c r="AY160" s="5" t="b">
        <f>AND(R160&gt;=zakresy_produkcyjne!L$2,R160&lt;=zakresy_produkcyjne!L$3)</f>
        <v>1</v>
      </c>
      <c r="AZ160" s="17" t="b">
        <f t="shared" si="27"/>
        <v>1</v>
      </c>
      <c r="BA160" s="17" t="b">
        <f t="shared" si="28"/>
        <v>1</v>
      </c>
      <c r="BB160" s="17" t="b">
        <f t="shared" si="29"/>
        <v>1</v>
      </c>
      <c r="BC160" s="5">
        <f>AO160*zakresy_produkcyjne!B$4+AP160*zakresy_produkcyjne!C$4+AQ160*zakresy_produkcyjne!D$4+AR160*zakresy_produkcyjne!E$4+AS160*zakresy_produkcyjne!F$4+AT160*zakresy_produkcyjne!G$4+AU160*zakresy_produkcyjne!H$4+AV160*zakresy_produkcyjne!I$4+AW160*zakresy_produkcyjne!J$4+AX160*zakresy_produkcyjne!K$4+AY160*zakresy_produkcyjne!L$4</f>
        <v>66</v>
      </c>
    </row>
    <row r="161" spans="1:61" ht="15" customHeight="1" x14ac:dyDescent="0.25">
      <c r="A161" s="26">
        <v>3.39</v>
      </c>
      <c r="B161" s="26">
        <v>2.62</v>
      </c>
      <c r="C161" s="26">
        <v>0.28999999999999998</v>
      </c>
      <c r="D161" s="26">
        <v>3.5999999999999997E-2</v>
      </c>
      <c r="E161" s="26">
        <v>0.51</v>
      </c>
      <c r="F161" s="26">
        <v>0.72</v>
      </c>
      <c r="G161" s="26">
        <v>0</v>
      </c>
      <c r="H161" s="26">
        <v>0.01</v>
      </c>
      <c r="I161" s="26">
        <v>4.2000000000000003E-2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920</v>
      </c>
      <c r="P161" s="26">
        <v>90</v>
      </c>
      <c r="Q161" s="26">
        <v>300</v>
      </c>
      <c r="R161" s="26">
        <v>64</v>
      </c>
      <c r="S161" s="26"/>
      <c r="T161" s="26"/>
      <c r="U161" s="26"/>
      <c r="V161" s="26"/>
      <c r="W161" s="27">
        <v>12.466666666666701</v>
      </c>
      <c r="X161" s="26">
        <f t="shared" si="24"/>
        <v>137.1333333333337</v>
      </c>
      <c r="Y161" s="283">
        <v>4</v>
      </c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5" t="b">
        <f t="shared" si="25"/>
        <v>0</v>
      </c>
      <c r="AM161" s="5">
        <v>25</v>
      </c>
      <c r="AN161" s="5">
        <f t="shared" si="26"/>
        <v>1</v>
      </c>
      <c r="AO161" s="5" t="b">
        <f>AND(A161&gt;=zakresy_produkcyjne!B$2,A161&lt;=zakresy_produkcyjne!B$3)</f>
        <v>1</v>
      </c>
      <c r="AP161" s="5" t="b">
        <f>AND(B161&gt;=zakresy_produkcyjne!C$2,B161&lt;=zakresy_produkcyjne!C$3)</f>
        <v>1</v>
      </c>
      <c r="AQ161" s="5" t="b">
        <f>AND(C161&gt;=zakresy_produkcyjne!D$2,C161&lt;=zakresy_produkcyjne!D$3)</f>
        <v>1</v>
      </c>
      <c r="AR161" s="5" t="b">
        <f>AND(D161&gt;=zakresy_produkcyjne!E$2,D161&lt;=zakresy_produkcyjne!E$3)</f>
        <v>1</v>
      </c>
      <c r="AS161" s="5" t="b">
        <f>AND(E161&gt;=zakresy_produkcyjne!F$2,E161&lt;=zakresy_produkcyjne!F$3)</f>
        <v>1</v>
      </c>
      <c r="AT161" s="5" t="b">
        <f>AND(F161&gt;=zakresy_produkcyjne!G$2,F161&lt;=zakresy_produkcyjne!G$3)</f>
        <v>1</v>
      </c>
      <c r="AU161" s="5" t="b">
        <f>AND(G161&gt;=zakresy_produkcyjne!H$2,G161&lt;=zakresy_produkcyjne!H$3)</f>
        <v>1</v>
      </c>
      <c r="AV161" s="5" t="b">
        <f>AND(O161&gt;=zakresy_produkcyjne!I$2,O161&lt;=zakresy_produkcyjne!I$3)</f>
        <v>1</v>
      </c>
      <c r="AW161" s="5" t="b">
        <f>AND(P161&gt;=zakresy_produkcyjne!J$2,P161&lt;=zakresy_produkcyjne!J$3)</f>
        <v>1</v>
      </c>
      <c r="AX161" s="5" t="b">
        <f>AND(Q161&gt;=zakresy_produkcyjne!K$2,Q161&lt;=zakresy_produkcyjne!K$3)</f>
        <v>1</v>
      </c>
      <c r="AY161" s="5" t="b">
        <f>AND(R161&gt;=zakresy_produkcyjne!L$2,R161&lt;=zakresy_produkcyjne!L$3)</f>
        <v>1</v>
      </c>
      <c r="AZ161" s="17" t="b">
        <f t="shared" si="27"/>
        <v>1</v>
      </c>
      <c r="BA161" s="17" t="b">
        <f t="shared" si="28"/>
        <v>1</v>
      </c>
      <c r="BB161" s="17" t="b">
        <f t="shared" si="29"/>
        <v>1</v>
      </c>
      <c r="BC161" s="5">
        <f>AO161*zakresy_produkcyjne!B$4+AP161*zakresy_produkcyjne!C$4+AQ161*zakresy_produkcyjne!D$4+AR161*zakresy_produkcyjne!E$4+AS161*zakresy_produkcyjne!F$4+AT161*zakresy_produkcyjne!G$4+AU161*zakresy_produkcyjne!H$4+AV161*zakresy_produkcyjne!I$4+AW161*zakresy_produkcyjne!J$4+AX161*zakresy_produkcyjne!K$4+AY161*zakresy_produkcyjne!L$4</f>
        <v>66</v>
      </c>
    </row>
    <row r="162" spans="1:61" ht="15" customHeight="1" x14ac:dyDescent="0.25">
      <c r="A162" s="26">
        <v>3.39</v>
      </c>
      <c r="B162" s="26">
        <v>2.62</v>
      </c>
      <c r="C162" s="26">
        <v>0.28999999999999998</v>
      </c>
      <c r="D162" s="26">
        <v>3.5999999999999997E-2</v>
      </c>
      <c r="E162" s="26">
        <v>0.51</v>
      </c>
      <c r="F162" s="26">
        <v>0.72</v>
      </c>
      <c r="G162" s="26">
        <v>0</v>
      </c>
      <c r="H162" s="26">
        <v>0.01</v>
      </c>
      <c r="I162" s="26">
        <v>4.2000000000000003E-2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920</v>
      </c>
      <c r="P162" s="26">
        <v>90</v>
      </c>
      <c r="Q162" s="26">
        <v>400</v>
      </c>
      <c r="R162" s="26">
        <v>8</v>
      </c>
      <c r="S162" s="26"/>
      <c r="T162" s="26"/>
      <c r="U162" s="26"/>
      <c r="V162" s="26"/>
      <c r="W162" s="27">
        <v>16.233333333333299</v>
      </c>
      <c r="X162" s="26">
        <f t="shared" si="24"/>
        <v>178.56666666666629</v>
      </c>
      <c r="Y162" s="283">
        <v>4</v>
      </c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5" t="b">
        <f t="shared" si="25"/>
        <v>0</v>
      </c>
      <c r="AM162" s="5">
        <v>25</v>
      </c>
      <c r="AN162" s="5">
        <f t="shared" si="26"/>
        <v>1</v>
      </c>
      <c r="AO162" s="5" t="b">
        <f>AND(A162&gt;=zakresy_produkcyjne!B$2,A162&lt;=zakresy_produkcyjne!B$3)</f>
        <v>1</v>
      </c>
      <c r="AP162" s="5" t="b">
        <f>AND(B162&gt;=zakresy_produkcyjne!C$2,B162&lt;=zakresy_produkcyjne!C$3)</f>
        <v>1</v>
      </c>
      <c r="AQ162" s="5" t="b">
        <f>AND(C162&gt;=zakresy_produkcyjne!D$2,C162&lt;=zakresy_produkcyjne!D$3)</f>
        <v>1</v>
      </c>
      <c r="AR162" s="5" t="b">
        <f>AND(D162&gt;=zakresy_produkcyjne!E$2,D162&lt;=zakresy_produkcyjne!E$3)</f>
        <v>1</v>
      </c>
      <c r="AS162" s="5" t="b">
        <f>AND(E162&gt;=zakresy_produkcyjne!F$2,E162&lt;=zakresy_produkcyjne!F$3)</f>
        <v>1</v>
      </c>
      <c r="AT162" s="5" t="b">
        <f>AND(F162&gt;=zakresy_produkcyjne!G$2,F162&lt;=zakresy_produkcyjne!G$3)</f>
        <v>1</v>
      </c>
      <c r="AU162" s="5" t="b">
        <f>AND(G162&gt;=zakresy_produkcyjne!H$2,G162&lt;=zakresy_produkcyjne!H$3)</f>
        <v>1</v>
      </c>
      <c r="AV162" s="5" t="b">
        <f>AND(O162&gt;=zakresy_produkcyjne!I$2,O162&lt;=zakresy_produkcyjne!I$3)</f>
        <v>1</v>
      </c>
      <c r="AW162" s="5" t="b">
        <f>AND(P162&gt;=zakresy_produkcyjne!J$2,P162&lt;=zakresy_produkcyjne!J$3)</f>
        <v>1</v>
      </c>
      <c r="AX162" s="5" t="b">
        <f>AND(Q162&gt;=zakresy_produkcyjne!K$2,Q162&lt;=zakresy_produkcyjne!K$3)</f>
        <v>1</v>
      </c>
      <c r="AY162" s="5" t="b">
        <f>AND(R162&gt;=zakresy_produkcyjne!L$2,R162&lt;=zakresy_produkcyjne!L$3)</f>
        <v>0</v>
      </c>
      <c r="AZ162" s="17" t="b">
        <f t="shared" si="27"/>
        <v>1</v>
      </c>
      <c r="BA162" s="17" t="b">
        <f t="shared" si="28"/>
        <v>0</v>
      </c>
      <c r="BB162" s="17" t="b">
        <f t="shared" si="29"/>
        <v>0</v>
      </c>
      <c r="BC162" s="5">
        <f>AO162*zakresy_produkcyjne!B$4+AP162*zakresy_produkcyjne!C$4+AQ162*zakresy_produkcyjne!D$4+AR162*zakresy_produkcyjne!E$4+AS162*zakresy_produkcyjne!F$4+AT162*zakresy_produkcyjne!G$4+AU162*zakresy_produkcyjne!H$4+AV162*zakresy_produkcyjne!I$4+AW162*zakresy_produkcyjne!J$4+AX162*zakresy_produkcyjne!K$4+AY162*zakresy_produkcyjne!L$4</f>
        <v>56</v>
      </c>
    </row>
    <row r="163" spans="1:61" ht="15" customHeight="1" x14ac:dyDescent="0.25">
      <c r="A163" s="26">
        <v>3.39</v>
      </c>
      <c r="B163" s="26">
        <v>2.62</v>
      </c>
      <c r="C163" s="26">
        <v>0.28999999999999998</v>
      </c>
      <c r="D163" s="26">
        <v>3.5999999999999997E-2</v>
      </c>
      <c r="E163" s="26">
        <v>0.51</v>
      </c>
      <c r="F163" s="26">
        <v>0.72</v>
      </c>
      <c r="G163" s="26">
        <v>0</v>
      </c>
      <c r="H163" s="26">
        <v>0.01</v>
      </c>
      <c r="I163" s="26">
        <v>4.2000000000000003E-2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920</v>
      </c>
      <c r="P163" s="26">
        <v>90</v>
      </c>
      <c r="Q163" s="26">
        <v>400</v>
      </c>
      <c r="R163" s="26">
        <v>16</v>
      </c>
      <c r="S163" s="26"/>
      <c r="T163" s="26"/>
      <c r="U163" s="26"/>
      <c r="V163" s="26"/>
      <c r="W163" s="27">
        <v>17.066666666666698</v>
      </c>
      <c r="X163" s="26">
        <f t="shared" si="24"/>
        <v>187.73333333333369</v>
      </c>
      <c r="Y163" s="283">
        <v>4</v>
      </c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5" t="b">
        <f t="shared" si="25"/>
        <v>0</v>
      </c>
      <c r="AM163" s="5">
        <v>25</v>
      </c>
      <c r="AN163" s="5">
        <f t="shared" si="26"/>
        <v>1</v>
      </c>
      <c r="AO163" s="5" t="b">
        <f>AND(A163&gt;=zakresy_produkcyjne!B$2,A163&lt;=zakresy_produkcyjne!B$3)</f>
        <v>1</v>
      </c>
      <c r="AP163" s="5" t="b">
        <f>AND(B163&gt;=zakresy_produkcyjne!C$2,B163&lt;=zakresy_produkcyjne!C$3)</f>
        <v>1</v>
      </c>
      <c r="AQ163" s="5" t="b">
        <f>AND(C163&gt;=zakresy_produkcyjne!D$2,C163&lt;=zakresy_produkcyjne!D$3)</f>
        <v>1</v>
      </c>
      <c r="AR163" s="5" t="b">
        <f>AND(D163&gt;=zakresy_produkcyjne!E$2,D163&lt;=zakresy_produkcyjne!E$3)</f>
        <v>1</v>
      </c>
      <c r="AS163" s="5" t="b">
        <f>AND(E163&gt;=zakresy_produkcyjne!F$2,E163&lt;=zakresy_produkcyjne!F$3)</f>
        <v>1</v>
      </c>
      <c r="AT163" s="5" t="b">
        <f>AND(F163&gt;=zakresy_produkcyjne!G$2,F163&lt;=zakresy_produkcyjne!G$3)</f>
        <v>1</v>
      </c>
      <c r="AU163" s="5" t="b">
        <f>AND(G163&gt;=zakresy_produkcyjne!H$2,G163&lt;=zakresy_produkcyjne!H$3)</f>
        <v>1</v>
      </c>
      <c r="AV163" s="5" t="b">
        <f>AND(O163&gt;=zakresy_produkcyjne!I$2,O163&lt;=zakresy_produkcyjne!I$3)</f>
        <v>1</v>
      </c>
      <c r="AW163" s="5" t="b">
        <f>AND(P163&gt;=zakresy_produkcyjne!J$2,P163&lt;=zakresy_produkcyjne!J$3)</f>
        <v>1</v>
      </c>
      <c r="AX163" s="5" t="b">
        <f>AND(Q163&gt;=zakresy_produkcyjne!K$2,Q163&lt;=zakresy_produkcyjne!K$3)</f>
        <v>1</v>
      </c>
      <c r="AY163" s="5" t="b">
        <f>AND(R163&gt;=zakresy_produkcyjne!L$2,R163&lt;=zakresy_produkcyjne!L$3)</f>
        <v>0</v>
      </c>
      <c r="AZ163" s="17" t="b">
        <f t="shared" si="27"/>
        <v>1</v>
      </c>
      <c r="BA163" s="17" t="b">
        <f t="shared" si="28"/>
        <v>0</v>
      </c>
      <c r="BB163" s="17" t="b">
        <f t="shared" si="29"/>
        <v>0</v>
      </c>
      <c r="BC163" s="5">
        <f>AO163*zakresy_produkcyjne!B$4+AP163*zakresy_produkcyjne!C$4+AQ163*zakresy_produkcyjne!D$4+AR163*zakresy_produkcyjne!E$4+AS163*zakresy_produkcyjne!F$4+AT163*zakresy_produkcyjne!G$4+AU163*zakresy_produkcyjne!H$4+AV163*zakresy_produkcyjne!I$4+AW163*zakresy_produkcyjne!J$4+AX163*zakresy_produkcyjne!K$4+AY163*zakresy_produkcyjne!L$4</f>
        <v>56</v>
      </c>
    </row>
    <row r="164" spans="1:61" ht="15" customHeight="1" x14ac:dyDescent="0.25">
      <c r="A164" s="26">
        <v>3.39</v>
      </c>
      <c r="B164" s="26">
        <v>2.62</v>
      </c>
      <c r="C164" s="26">
        <v>0.28999999999999998</v>
      </c>
      <c r="D164" s="26">
        <v>3.5999999999999997E-2</v>
      </c>
      <c r="E164" s="26">
        <v>0.51</v>
      </c>
      <c r="F164" s="26">
        <v>0.72</v>
      </c>
      <c r="G164" s="26">
        <v>0</v>
      </c>
      <c r="H164" s="26">
        <v>0.01</v>
      </c>
      <c r="I164" s="26">
        <v>4.2000000000000003E-2</v>
      </c>
      <c r="J164" s="26">
        <v>0</v>
      </c>
      <c r="K164" s="26">
        <v>0</v>
      </c>
      <c r="L164" s="26">
        <v>0</v>
      </c>
      <c r="M164" s="26">
        <v>0</v>
      </c>
      <c r="N164" s="26">
        <v>0</v>
      </c>
      <c r="O164" s="26">
        <v>920</v>
      </c>
      <c r="P164" s="26">
        <v>90</v>
      </c>
      <c r="Q164" s="26">
        <v>400</v>
      </c>
      <c r="R164" s="26">
        <v>32</v>
      </c>
      <c r="S164" s="26"/>
      <c r="T164" s="26"/>
      <c r="U164" s="26"/>
      <c r="V164" s="26"/>
      <c r="W164" s="27">
        <v>17.633333333333301</v>
      </c>
      <c r="X164" s="26">
        <f t="shared" si="24"/>
        <v>193.9666666666663</v>
      </c>
      <c r="Y164" s="283">
        <v>4</v>
      </c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5" t="b">
        <f t="shared" si="25"/>
        <v>0</v>
      </c>
      <c r="AM164" s="5">
        <v>25</v>
      </c>
      <c r="AN164" s="5">
        <f t="shared" si="26"/>
        <v>1</v>
      </c>
      <c r="AO164" s="5" t="b">
        <f>AND(A164&gt;=zakresy_produkcyjne!B$2,A164&lt;=zakresy_produkcyjne!B$3)</f>
        <v>1</v>
      </c>
      <c r="AP164" s="5" t="b">
        <f>AND(B164&gt;=zakresy_produkcyjne!C$2,B164&lt;=zakresy_produkcyjne!C$3)</f>
        <v>1</v>
      </c>
      <c r="AQ164" s="5" t="b">
        <f>AND(C164&gt;=zakresy_produkcyjne!D$2,C164&lt;=zakresy_produkcyjne!D$3)</f>
        <v>1</v>
      </c>
      <c r="AR164" s="5" t="b">
        <f>AND(D164&gt;=zakresy_produkcyjne!E$2,D164&lt;=zakresy_produkcyjne!E$3)</f>
        <v>1</v>
      </c>
      <c r="AS164" s="5" t="b">
        <f>AND(E164&gt;=zakresy_produkcyjne!F$2,E164&lt;=zakresy_produkcyjne!F$3)</f>
        <v>1</v>
      </c>
      <c r="AT164" s="5" t="b">
        <f>AND(F164&gt;=zakresy_produkcyjne!G$2,F164&lt;=zakresy_produkcyjne!G$3)</f>
        <v>1</v>
      </c>
      <c r="AU164" s="5" t="b">
        <f>AND(G164&gt;=zakresy_produkcyjne!H$2,G164&lt;=zakresy_produkcyjne!H$3)</f>
        <v>1</v>
      </c>
      <c r="AV164" s="5" t="b">
        <f>AND(O164&gt;=zakresy_produkcyjne!I$2,O164&lt;=zakresy_produkcyjne!I$3)</f>
        <v>1</v>
      </c>
      <c r="AW164" s="5" t="b">
        <f>AND(P164&gt;=zakresy_produkcyjne!J$2,P164&lt;=zakresy_produkcyjne!J$3)</f>
        <v>1</v>
      </c>
      <c r="AX164" s="5" t="b">
        <f>AND(Q164&gt;=zakresy_produkcyjne!K$2,Q164&lt;=zakresy_produkcyjne!K$3)</f>
        <v>1</v>
      </c>
      <c r="AY164" s="5" t="b">
        <f>AND(R164&gt;=zakresy_produkcyjne!L$2,R164&lt;=zakresy_produkcyjne!L$3)</f>
        <v>1</v>
      </c>
      <c r="AZ164" s="17" t="b">
        <f t="shared" si="27"/>
        <v>1</v>
      </c>
      <c r="BA164" s="17" t="b">
        <f t="shared" si="28"/>
        <v>1</v>
      </c>
      <c r="BB164" s="17" t="b">
        <f t="shared" si="29"/>
        <v>1</v>
      </c>
      <c r="BC164" s="5">
        <f>AO164*zakresy_produkcyjne!B$4+AP164*zakresy_produkcyjne!C$4+AQ164*zakresy_produkcyjne!D$4+AR164*zakresy_produkcyjne!E$4+AS164*zakresy_produkcyjne!F$4+AT164*zakresy_produkcyjne!G$4+AU164*zakresy_produkcyjne!H$4+AV164*zakresy_produkcyjne!I$4+AW164*zakresy_produkcyjne!J$4+AX164*zakresy_produkcyjne!K$4+AY164*zakresy_produkcyjne!L$4</f>
        <v>66</v>
      </c>
    </row>
    <row r="165" spans="1:61" ht="15" customHeight="1" x14ac:dyDescent="0.25">
      <c r="A165" s="26">
        <v>3.39</v>
      </c>
      <c r="B165" s="26">
        <v>2.62</v>
      </c>
      <c r="C165" s="26">
        <v>0.28999999999999998</v>
      </c>
      <c r="D165" s="26">
        <v>3.5999999999999997E-2</v>
      </c>
      <c r="E165" s="26">
        <v>0.51</v>
      </c>
      <c r="F165" s="26">
        <v>0.72</v>
      </c>
      <c r="G165" s="26">
        <v>0</v>
      </c>
      <c r="H165" s="26">
        <v>0.01</v>
      </c>
      <c r="I165" s="26">
        <v>4.2000000000000003E-2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920</v>
      </c>
      <c r="P165" s="26">
        <v>90</v>
      </c>
      <c r="Q165" s="26">
        <v>400</v>
      </c>
      <c r="R165" s="26">
        <v>64</v>
      </c>
      <c r="S165" s="26"/>
      <c r="T165" s="26"/>
      <c r="U165" s="26"/>
      <c r="V165" s="26"/>
      <c r="W165" s="27">
        <v>17.866666666666699</v>
      </c>
      <c r="X165" s="26">
        <f t="shared" si="24"/>
        <v>196.5333333333337</v>
      </c>
      <c r="Y165" s="283">
        <v>4</v>
      </c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5" t="b">
        <f t="shared" si="25"/>
        <v>0</v>
      </c>
      <c r="AM165" s="5">
        <v>25</v>
      </c>
      <c r="AN165" s="5">
        <f t="shared" si="26"/>
        <v>1</v>
      </c>
      <c r="AO165" s="5" t="b">
        <f>AND(A165&gt;=zakresy_produkcyjne!B$2,A165&lt;=zakresy_produkcyjne!B$3)</f>
        <v>1</v>
      </c>
      <c r="AP165" s="5" t="b">
        <f>AND(B165&gt;=zakresy_produkcyjne!C$2,B165&lt;=zakresy_produkcyjne!C$3)</f>
        <v>1</v>
      </c>
      <c r="AQ165" s="5" t="b">
        <f>AND(C165&gt;=zakresy_produkcyjne!D$2,C165&lt;=zakresy_produkcyjne!D$3)</f>
        <v>1</v>
      </c>
      <c r="AR165" s="5" t="b">
        <f>AND(D165&gt;=zakresy_produkcyjne!E$2,D165&lt;=zakresy_produkcyjne!E$3)</f>
        <v>1</v>
      </c>
      <c r="AS165" s="5" t="b">
        <f>AND(E165&gt;=zakresy_produkcyjne!F$2,E165&lt;=zakresy_produkcyjne!F$3)</f>
        <v>1</v>
      </c>
      <c r="AT165" s="5" t="b">
        <f>AND(F165&gt;=zakresy_produkcyjne!G$2,F165&lt;=zakresy_produkcyjne!G$3)</f>
        <v>1</v>
      </c>
      <c r="AU165" s="5" t="b">
        <f>AND(G165&gt;=zakresy_produkcyjne!H$2,G165&lt;=zakresy_produkcyjne!H$3)</f>
        <v>1</v>
      </c>
      <c r="AV165" s="5" t="b">
        <f>AND(O165&gt;=zakresy_produkcyjne!I$2,O165&lt;=zakresy_produkcyjne!I$3)</f>
        <v>1</v>
      </c>
      <c r="AW165" s="5" t="b">
        <f>AND(P165&gt;=zakresy_produkcyjne!J$2,P165&lt;=zakresy_produkcyjne!J$3)</f>
        <v>1</v>
      </c>
      <c r="AX165" s="5" t="b">
        <f>AND(Q165&gt;=zakresy_produkcyjne!K$2,Q165&lt;=zakresy_produkcyjne!K$3)</f>
        <v>1</v>
      </c>
      <c r="AY165" s="5" t="b">
        <f>AND(R165&gt;=zakresy_produkcyjne!L$2,R165&lt;=zakresy_produkcyjne!L$3)</f>
        <v>1</v>
      </c>
      <c r="AZ165" s="17" t="b">
        <f t="shared" si="27"/>
        <v>1</v>
      </c>
      <c r="BA165" s="17" t="b">
        <f t="shared" si="28"/>
        <v>1</v>
      </c>
      <c r="BB165" s="17" t="b">
        <f t="shared" si="29"/>
        <v>1</v>
      </c>
      <c r="BC165" s="5">
        <f>AO165*zakresy_produkcyjne!B$4+AP165*zakresy_produkcyjne!C$4+AQ165*zakresy_produkcyjne!D$4+AR165*zakresy_produkcyjne!E$4+AS165*zakresy_produkcyjne!F$4+AT165*zakresy_produkcyjne!G$4+AU165*zakresy_produkcyjne!H$4+AV165*zakresy_produkcyjne!I$4+AW165*zakresy_produkcyjne!J$4+AX165*zakresy_produkcyjne!K$4+AY165*zakresy_produkcyjne!L$4</f>
        <v>66</v>
      </c>
    </row>
    <row r="166" spans="1:61" ht="15" customHeight="1" x14ac:dyDescent="0.25">
      <c r="A166" s="26">
        <v>3.39</v>
      </c>
      <c r="B166" s="26">
        <v>2.62</v>
      </c>
      <c r="C166" s="26">
        <v>0.28999999999999998</v>
      </c>
      <c r="D166" s="26">
        <v>3.5999999999999997E-2</v>
      </c>
      <c r="E166" s="26">
        <v>0.51</v>
      </c>
      <c r="F166" s="26">
        <v>0.72</v>
      </c>
      <c r="G166" s="26">
        <v>0</v>
      </c>
      <c r="H166" s="26">
        <v>0.01</v>
      </c>
      <c r="I166" s="26">
        <v>4.2000000000000003E-2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933</v>
      </c>
      <c r="P166" s="26">
        <v>90</v>
      </c>
      <c r="Q166" s="26">
        <v>300</v>
      </c>
      <c r="R166" s="26">
        <v>8</v>
      </c>
      <c r="S166" s="26"/>
      <c r="T166" s="26"/>
      <c r="U166" s="26"/>
      <c r="V166" s="26"/>
      <c r="W166" s="27">
        <v>10.8</v>
      </c>
      <c r="X166" s="26">
        <f t="shared" si="24"/>
        <v>118.80000000000001</v>
      </c>
      <c r="Y166" s="283">
        <v>4</v>
      </c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5" t="b">
        <f t="shared" si="25"/>
        <v>0</v>
      </c>
      <c r="AM166" s="5">
        <v>25</v>
      </c>
      <c r="AN166" s="5">
        <f t="shared" si="26"/>
        <v>1</v>
      </c>
      <c r="AO166" s="5" t="b">
        <f>AND(A166&gt;=zakresy_produkcyjne!B$2,A166&lt;=zakresy_produkcyjne!B$3)</f>
        <v>1</v>
      </c>
      <c r="AP166" s="5" t="b">
        <f>AND(B166&gt;=zakresy_produkcyjne!C$2,B166&lt;=zakresy_produkcyjne!C$3)</f>
        <v>1</v>
      </c>
      <c r="AQ166" s="5" t="b">
        <f>AND(C166&gt;=zakresy_produkcyjne!D$2,C166&lt;=zakresy_produkcyjne!D$3)</f>
        <v>1</v>
      </c>
      <c r="AR166" s="5" t="b">
        <f>AND(D166&gt;=zakresy_produkcyjne!E$2,D166&lt;=zakresy_produkcyjne!E$3)</f>
        <v>1</v>
      </c>
      <c r="AS166" s="5" t="b">
        <f>AND(E166&gt;=zakresy_produkcyjne!F$2,E166&lt;=zakresy_produkcyjne!F$3)</f>
        <v>1</v>
      </c>
      <c r="AT166" s="5" t="b">
        <f>AND(F166&gt;=zakresy_produkcyjne!G$2,F166&lt;=zakresy_produkcyjne!G$3)</f>
        <v>1</v>
      </c>
      <c r="AU166" s="5" t="b">
        <f>AND(G166&gt;=zakresy_produkcyjne!H$2,G166&lt;=zakresy_produkcyjne!H$3)</f>
        <v>1</v>
      </c>
      <c r="AV166" s="5" t="b">
        <f>AND(O166&gt;=zakresy_produkcyjne!I$2,O166&lt;=zakresy_produkcyjne!I$3)</f>
        <v>1</v>
      </c>
      <c r="AW166" s="5" t="b">
        <f>AND(P166&gt;=zakresy_produkcyjne!J$2,P166&lt;=zakresy_produkcyjne!J$3)</f>
        <v>1</v>
      </c>
      <c r="AX166" s="5" t="b">
        <f>AND(Q166&gt;=zakresy_produkcyjne!K$2,Q166&lt;=zakresy_produkcyjne!K$3)</f>
        <v>1</v>
      </c>
      <c r="AY166" s="5" t="b">
        <f>AND(R166&gt;=zakresy_produkcyjne!L$2,R166&lt;=zakresy_produkcyjne!L$3)</f>
        <v>0</v>
      </c>
      <c r="AZ166" s="17" t="b">
        <f t="shared" si="27"/>
        <v>1</v>
      </c>
      <c r="BA166" s="17" t="b">
        <f t="shared" si="28"/>
        <v>0</v>
      </c>
      <c r="BB166" s="17" t="b">
        <f t="shared" si="29"/>
        <v>0</v>
      </c>
      <c r="BC166" s="5">
        <f>AO166*zakresy_produkcyjne!B$4+AP166*zakresy_produkcyjne!C$4+AQ166*zakresy_produkcyjne!D$4+AR166*zakresy_produkcyjne!E$4+AS166*zakresy_produkcyjne!F$4+AT166*zakresy_produkcyjne!G$4+AU166*zakresy_produkcyjne!H$4+AV166*zakresy_produkcyjne!I$4+AW166*zakresy_produkcyjne!J$4+AX166*zakresy_produkcyjne!K$4+AY166*zakresy_produkcyjne!L$4</f>
        <v>56</v>
      </c>
    </row>
    <row r="167" spans="1:61" ht="15" customHeight="1" x14ac:dyDescent="0.25">
      <c r="A167" s="26">
        <v>3.39</v>
      </c>
      <c r="B167" s="26">
        <v>2.62</v>
      </c>
      <c r="C167" s="26">
        <v>0.28999999999999998</v>
      </c>
      <c r="D167" s="26">
        <v>3.5999999999999997E-2</v>
      </c>
      <c r="E167" s="26">
        <v>0.51</v>
      </c>
      <c r="F167" s="26">
        <v>0.72</v>
      </c>
      <c r="G167" s="26">
        <v>0</v>
      </c>
      <c r="H167" s="26">
        <v>0.01</v>
      </c>
      <c r="I167" s="26">
        <v>4.2000000000000003E-2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933</v>
      </c>
      <c r="P167" s="26">
        <v>90</v>
      </c>
      <c r="Q167" s="26">
        <v>300</v>
      </c>
      <c r="R167" s="26">
        <v>16</v>
      </c>
      <c r="S167" s="26"/>
      <c r="T167" s="26"/>
      <c r="U167" s="26"/>
      <c r="V167" s="26"/>
      <c r="W167" s="27">
        <v>11.733333333333301</v>
      </c>
      <c r="X167" s="26">
        <f t="shared" si="24"/>
        <v>129.06666666666629</v>
      </c>
      <c r="Y167" s="283">
        <v>4</v>
      </c>
      <c r="Z167" s="29"/>
      <c r="AA167" s="29"/>
      <c r="AB167" s="29"/>
      <c r="AC167" s="29"/>
      <c r="AD167" s="29">
        <v>1</v>
      </c>
      <c r="AE167" s="29"/>
      <c r="AF167" s="29"/>
      <c r="AG167" s="29"/>
      <c r="AH167" s="29"/>
      <c r="AI167" s="29"/>
      <c r="AJ167" s="29"/>
      <c r="AK167" s="29"/>
      <c r="AL167" s="5" t="b">
        <f t="shared" si="25"/>
        <v>0</v>
      </c>
      <c r="AM167" s="5">
        <v>25</v>
      </c>
      <c r="AN167" s="5">
        <f t="shared" si="26"/>
        <v>1</v>
      </c>
      <c r="AO167" s="5" t="b">
        <f>AND(A167&gt;=zakresy_produkcyjne!B$2,A167&lt;=zakresy_produkcyjne!B$3)</f>
        <v>1</v>
      </c>
      <c r="AP167" s="5" t="b">
        <f>AND(B167&gt;=zakresy_produkcyjne!C$2,B167&lt;=zakresy_produkcyjne!C$3)</f>
        <v>1</v>
      </c>
      <c r="AQ167" s="5" t="b">
        <f>AND(C167&gt;=zakresy_produkcyjne!D$2,C167&lt;=zakresy_produkcyjne!D$3)</f>
        <v>1</v>
      </c>
      <c r="AR167" s="5" t="b">
        <f>AND(D167&gt;=zakresy_produkcyjne!E$2,D167&lt;=zakresy_produkcyjne!E$3)</f>
        <v>1</v>
      </c>
      <c r="AS167" s="5" t="b">
        <f>AND(E167&gt;=zakresy_produkcyjne!F$2,E167&lt;=zakresy_produkcyjne!F$3)</f>
        <v>1</v>
      </c>
      <c r="AT167" s="5" t="b">
        <f>AND(F167&gt;=zakresy_produkcyjne!G$2,F167&lt;=zakresy_produkcyjne!G$3)</f>
        <v>1</v>
      </c>
      <c r="AU167" s="5" t="b">
        <f>AND(G167&gt;=zakresy_produkcyjne!H$2,G167&lt;=zakresy_produkcyjne!H$3)</f>
        <v>1</v>
      </c>
      <c r="AV167" s="5" t="b">
        <f>AND(O167&gt;=zakresy_produkcyjne!I$2,O167&lt;=zakresy_produkcyjne!I$3)</f>
        <v>1</v>
      </c>
      <c r="AW167" s="5" t="b">
        <f>AND(P167&gt;=zakresy_produkcyjne!J$2,P167&lt;=zakresy_produkcyjne!J$3)</f>
        <v>1</v>
      </c>
      <c r="AX167" s="5" t="b">
        <f>AND(Q167&gt;=zakresy_produkcyjne!K$2,Q167&lt;=zakresy_produkcyjne!K$3)</f>
        <v>1</v>
      </c>
      <c r="AY167" s="5" t="b">
        <f>AND(R167&gt;=zakresy_produkcyjne!L$2,R167&lt;=zakresy_produkcyjne!L$3)</f>
        <v>0</v>
      </c>
      <c r="AZ167" s="17" t="b">
        <f t="shared" si="27"/>
        <v>1</v>
      </c>
      <c r="BA167" s="17" t="b">
        <f t="shared" si="28"/>
        <v>0</v>
      </c>
      <c r="BB167" s="17" t="b">
        <f t="shared" si="29"/>
        <v>0</v>
      </c>
      <c r="BC167" s="5">
        <f>AO167*zakresy_produkcyjne!B$4+AP167*zakresy_produkcyjne!C$4+AQ167*zakresy_produkcyjne!D$4+AR167*zakresy_produkcyjne!E$4+AS167*zakresy_produkcyjne!F$4+AT167*zakresy_produkcyjne!G$4+AU167*zakresy_produkcyjne!H$4+AV167*zakresy_produkcyjne!I$4+AW167*zakresy_produkcyjne!J$4+AX167*zakresy_produkcyjne!K$4+AY167*zakresy_produkcyjne!L$4</f>
        <v>56</v>
      </c>
    </row>
    <row r="168" spans="1:61" ht="15" customHeight="1" x14ac:dyDescent="0.25">
      <c r="A168" s="26">
        <v>3.39</v>
      </c>
      <c r="B168" s="26">
        <v>2.62</v>
      </c>
      <c r="C168" s="26">
        <v>0.28999999999999998</v>
      </c>
      <c r="D168" s="26">
        <v>3.5999999999999997E-2</v>
      </c>
      <c r="E168" s="26">
        <v>0.51</v>
      </c>
      <c r="F168" s="26">
        <v>0.72</v>
      </c>
      <c r="G168" s="26">
        <v>0</v>
      </c>
      <c r="H168" s="26">
        <v>0.01</v>
      </c>
      <c r="I168" s="26">
        <v>4.2000000000000003E-2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933</v>
      </c>
      <c r="P168" s="26">
        <v>90</v>
      </c>
      <c r="Q168" s="26">
        <v>300</v>
      </c>
      <c r="R168" s="26">
        <v>32</v>
      </c>
      <c r="S168" s="26"/>
      <c r="T168" s="26"/>
      <c r="U168" s="26"/>
      <c r="V168" s="26"/>
      <c r="W168" s="27">
        <v>11.866666666666699</v>
      </c>
      <c r="X168" s="26">
        <f t="shared" si="24"/>
        <v>130.5333333333337</v>
      </c>
      <c r="Y168" s="283">
        <v>4</v>
      </c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5" t="b">
        <f t="shared" si="25"/>
        <v>0</v>
      </c>
      <c r="AM168" s="5">
        <v>25</v>
      </c>
      <c r="AN168" s="5">
        <f t="shared" si="26"/>
        <v>1</v>
      </c>
      <c r="AO168" s="5" t="b">
        <f>AND(A168&gt;=zakresy_produkcyjne!B$2,A168&lt;=zakresy_produkcyjne!B$3)</f>
        <v>1</v>
      </c>
      <c r="AP168" s="5" t="b">
        <f>AND(B168&gt;=zakresy_produkcyjne!C$2,B168&lt;=zakresy_produkcyjne!C$3)</f>
        <v>1</v>
      </c>
      <c r="AQ168" s="5" t="b">
        <f>AND(C168&gt;=zakresy_produkcyjne!D$2,C168&lt;=zakresy_produkcyjne!D$3)</f>
        <v>1</v>
      </c>
      <c r="AR168" s="5" t="b">
        <f>AND(D168&gt;=zakresy_produkcyjne!E$2,D168&lt;=zakresy_produkcyjne!E$3)</f>
        <v>1</v>
      </c>
      <c r="AS168" s="5" t="b">
        <f>AND(E168&gt;=zakresy_produkcyjne!F$2,E168&lt;=zakresy_produkcyjne!F$3)</f>
        <v>1</v>
      </c>
      <c r="AT168" s="5" t="b">
        <f>AND(F168&gt;=zakresy_produkcyjne!G$2,F168&lt;=zakresy_produkcyjne!G$3)</f>
        <v>1</v>
      </c>
      <c r="AU168" s="5" t="b">
        <f>AND(G168&gt;=zakresy_produkcyjne!H$2,G168&lt;=zakresy_produkcyjne!H$3)</f>
        <v>1</v>
      </c>
      <c r="AV168" s="5" t="b">
        <f>AND(O168&gt;=zakresy_produkcyjne!I$2,O168&lt;=zakresy_produkcyjne!I$3)</f>
        <v>1</v>
      </c>
      <c r="AW168" s="5" t="b">
        <f>AND(P168&gt;=zakresy_produkcyjne!J$2,P168&lt;=zakresy_produkcyjne!J$3)</f>
        <v>1</v>
      </c>
      <c r="AX168" s="5" t="b">
        <f>AND(Q168&gt;=zakresy_produkcyjne!K$2,Q168&lt;=zakresy_produkcyjne!K$3)</f>
        <v>1</v>
      </c>
      <c r="AY168" s="5" t="b">
        <f>AND(R168&gt;=zakresy_produkcyjne!L$2,R168&lt;=zakresy_produkcyjne!L$3)</f>
        <v>1</v>
      </c>
      <c r="AZ168" s="17" t="b">
        <f t="shared" si="27"/>
        <v>1</v>
      </c>
      <c r="BA168" s="17" t="b">
        <f t="shared" si="28"/>
        <v>1</v>
      </c>
      <c r="BB168" s="17" t="b">
        <f t="shared" si="29"/>
        <v>1</v>
      </c>
      <c r="BC168" s="5">
        <f>AO168*zakresy_produkcyjne!B$4+AP168*zakresy_produkcyjne!C$4+AQ168*zakresy_produkcyjne!D$4+AR168*zakresy_produkcyjne!E$4+AS168*zakresy_produkcyjne!F$4+AT168*zakresy_produkcyjne!G$4+AU168*zakresy_produkcyjne!H$4+AV168*zakresy_produkcyjne!I$4+AW168*zakresy_produkcyjne!J$4+AX168*zakresy_produkcyjne!K$4+AY168*zakresy_produkcyjne!L$4</f>
        <v>66</v>
      </c>
    </row>
    <row r="169" spans="1:61" ht="15" customHeight="1" x14ac:dyDescent="0.25">
      <c r="A169" s="26">
        <v>3.39</v>
      </c>
      <c r="B169" s="26">
        <v>2.62</v>
      </c>
      <c r="C169" s="26">
        <v>0.28999999999999998</v>
      </c>
      <c r="D169" s="26">
        <v>3.5999999999999997E-2</v>
      </c>
      <c r="E169" s="26">
        <v>0.51</v>
      </c>
      <c r="F169" s="26">
        <v>0.72</v>
      </c>
      <c r="G169" s="26">
        <v>0</v>
      </c>
      <c r="H169" s="26">
        <v>0.01</v>
      </c>
      <c r="I169" s="26">
        <v>4.2000000000000003E-2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933</v>
      </c>
      <c r="P169" s="26">
        <v>90</v>
      </c>
      <c r="Q169" s="26">
        <v>300</v>
      </c>
      <c r="R169" s="26">
        <v>64</v>
      </c>
      <c r="S169" s="26"/>
      <c r="T169" s="26"/>
      <c r="U169" s="26"/>
      <c r="V169" s="26"/>
      <c r="W169" s="27">
        <v>12.3333333333333</v>
      </c>
      <c r="X169" s="26">
        <f t="shared" si="24"/>
        <v>135.66666666666629</v>
      </c>
      <c r="Y169" s="283">
        <v>4</v>
      </c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5" t="b">
        <f t="shared" si="25"/>
        <v>0</v>
      </c>
      <c r="AM169" s="5">
        <v>25</v>
      </c>
      <c r="AN169" s="5">
        <f t="shared" si="26"/>
        <v>1</v>
      </c>
      <c r="AO169" s="5" t="b">
        <f>AND(A169&gt;=zakresy_produkcyjne!B$2,A169&lt;=zakresy_produkcyjne!B$3)</f>
        <v>1</v>
      </c>
      <c r="AP169" s="5" t="b">
        <f>AND(B169&gt;=zakresy_produkcyjne!C$2,B169&lt;=zakresy_produkcyjne!C$3)</f>
        <v>1</v>
      </c>
      <c r="AQ169" s="5" t="b">
        <f>AND(C169&gt;=zakresy_produkcyjne!D$2,C169&lt;=zakresy_produkcyjne!D$3)</f>
        <v>1</v>
      </c>
      <c r="AR169" s="5" t="b">
        <f>AND(D169&gt;=zakresy_produkcyjne!E$2,D169&lt;=zakresy_produkcyjne!E$3)</f>
        <v>1</v>
      </c>
      <c r="AS169" s="5" t="b">
        <f>AND(E169&gt;=zakresy_produkcyjne!F$2,E169&lt;=zakresy_produkcyjne!F$3)</f>
        <v>1</v>
      </c>
      <c r="AT169" s="5" t="b">
        <f>AND(F169&gt;=zakresy_produkcyjne!G$2,F169&lt;=zakresy_produkcyjne!G$3)</f>
        <v>1</v>
      </c>
      <c r="AU169" s="5" t="b">
        <f>AND(G169&gt;=zakresy_produkcyjne!H$2,G169&lt;=zakresy_produkcyjne!H$3)</f>
        <v>1</v>
      </c>
      <c r="AV169" s="5" t="b">
        <f>AND(O169&gt;=zakresy_produkcyjne!I$2,O169&lt;=zakresy_produkcyjne!I$3)</f>
        <v>1</v>
      </c>
      <c r="AW169" s="5" t="b">
        <f>AND(P169&gt;=zakresy_produkcyjne!J$2,P169&lt;=zakresy_produkcyjne!J$3)</f>
        <v>1</v>
      </c>
      <c r="AX169" s="5" t="b">
        <f>AND(Q169&gt;=zakresy_produkcyjne!K$2,Q169&lt;=zakresy_produkcyjne!K$3)</f>
        <v>1</v>
      </c>
      <c r="AY169" s="5" t="b">
        <f>AND(R169&gt;=zakresy_produkcyjne!L$2,R169&lt;=zakresy_produkcyjne!L$3)</f>
        <v>1</v>
      </c>
      <c r="AZ169" s="17" t="b">
        <f t="shared" si="27"/>
        <v>1</v>
      </c>
      <c r="BA169" s="17" t="b">
        <f t="shared" si="28"/>
        <v>1</v>
      </c>
      <c r="BB169" s="17" t="b">
        <f t="shared" si="29"/>
        <v>1</v>
      </c>
      <c r="BC169" s="5">
        <f>AO169*zakresy_produkcyjne!B$4+AP169*zakresy_produkcyjne!C$4+AQ169*zakresy_produkcyjne!D$4+AR169*zakresy_produkcyjne!E$4+AS169*zakresy_produkcyjne!F$4+AT169*zakresy_produkcyjne!G$4+AU169*zakresy_produkcyjne!H$4+AV169*zakresy_produkcyjne!I$4+AW169*zakresy_produkcyjne!J$4+AX169*zakresy_produkcyjne!K$4+AY169*zakresy_produkcyjne!L$4</f>
        <v>66</v>
      </c>
    </row>
    <row r="170" spans="1:61" ht="15" customHeight="1" x14ac:dyDescent="0.25">
      <c r="A170" s="26">
        <v>3.39</v>
      </c>
      <c r="B170" s="26">
        <v>2.62</v>
      </c>
      <c r="C170" s="26">
        <v>0.28999999999999998</v>
      </c>
      <c r="D170" s="26">
        <v>3.5999999999999997E-2</v>
      </c>
      <c r="E170" s="26">
        <v>0.51</v>
      </c>
      <c r="F170" s="26">
        <v>0.72</v>
      </c>
      <c r="G170" s="26">
        <v>0</v>
      </c>
      <c r="H170" s="26">
        <v>0.01</v>
      </c>
      <c r="I170" s="26">
        <v>4.2000000000000003E-2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933</v>
      </c>
      <c r="P170" s="26">
        <v>90</v>
      </c>
      <c r="Q170" s="26">
        <v>400</v>
      </c>
      <c r="R170" s="26">
        <v>8</v>
      </c>
      <c r="S170" s="26"/>
      <c r="T170" s="26"/>
      <c r="U170" s="26"/>
      <c r="V170" s="26"/>
      <c r="W170" s="27">
        <v>14.1666666666667</v>
      </c>
      <c r="X170" s="26">
        <f t="shared" si="24"/>
        <v>155.83333333333371</v>
      </c>
      <c r="Y170" s="283">
        <v>4</v>
      </c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5" t="b">
        <f t="shared" si="25"/>
        <v>0</v>
      </c>
      <c r="AM170" s="5">
        <v>25</v>
      </c>
      <c r="AN170" s="5">
        <f t="shared" si="26"/>
        <v>1</v>
      </c>
      <c r="AO170" s="5" t="b">
        <f>AND(A170&gt;=zakresy_produkcyjne!B$2,A170&lt;=zakresy_produkcyjne!B$3)</f>
        <v>1</v>
      </c>
      <c r="AP170" s="5" t="b">
        <f>AND(B170&gt;=zakresy_produkcyjne!C$2,B170&lt;=zakresy_produkcyjne!C$3)</f>
        <v>1</v>
      </c>
      <c r="AQ170" s="5" t="b">
        <f>AND(C170&gt;=zakresy_produkcyjne!D$2,C170&lt;=zakresy_produkcyjne!D$3)</f>
        <v>1</v>
      </c>
      <c r="AR170" s="5" t="b">
        <f>AND(D170&gt;=zakresy_produkcyjne!E$2,D170&lt;=zakresy_produkcyjne!E$3)</f>
        <v>1</v>
      </c>
      <c r="AS170" s="5" t="b">
        <f>AND(E170&gt;=zakresy_produkcyjne!F$2,E170&lt;=zakresy_produkcyjne!F$3)</f>
        <v>1</v>
      </c>
      <c r="AT170" s="5" t="b">
        <f>AND(F170&gt;=zakresy_produkcyjne!G$2,F170&lt;=zakresy_produkcyjne!G$3)</f>
        <v>1</v>
      </c>
      <c r="AU170" s="5" t="b">
        <f>AND(G170&gt;=zakresy_produkcyjne!H$2,G170&lt;=zakresy_produkcyjne!H$3)</f>
        <v>1</v>
      </c>
      <c r="AV170" s="5" t="b">
        <f>AND(O170&gt;=zakresy_produkcyjne!I$2,O170&lt;=zakresy_produkcyjne!I$3)</f>
        <v>1</v>
      </c>
      <c r="AW170" s="5" t="b">
        <f>AND(P170&gt;=zakresy_produkcyjne!J$2,P170&lt;=zakresy_produkcyjne!J$3)</f>
        <v>1</v>
      </c>
      <c r="AX170" s="5" t="b">
        <f>AND(Q170&gt;=zakresy_produkcyjne!K$2,Q170&lt;=zakresy_produkcyjne!K$3)</f>
        <v>1</v>
      </c>
      <c r="AY170" s="5" t="b">
        <f>AND(R170&gt;=zakresy_produkcyjne!L$2,R170&lt;=zakresy_produkcyjne!L$3)</f>
        <v>0</v>
      </c>
      <c r="AZ170" s="17" t="b">
        <f t="shared" si="27"/>
        <v>1</v>
      </c>
      <c r="BA170" s="17" t="b">
        <f t="shared" si="28"/>
        <v>0</v>
      </c>
      <c r="BB170" s="17" t="b">
        <f t="shared" si="29"/>
        <v>0</v>
      </c>
      <c r="BC170" s="5">
        <f>AO170*zakresy_produkcyjne!B$4+AP170*zakresy_produkcyjne!C$4+AQ170*zakresy_produkcyjne!D$4+AR170*zakresy_produkcyjne!E$4+AS170*zakresy_produkcyjne!F$4+AT170*zakresy_produkcyjne!G$4+AU170*zakresy_produkcyjne!H$4+AV170*zakresy_produkcyjne!I$4+AW170*zakresy_produkcyjne!J$4+AX170*zakresy_produkcyjne!K$4+AY170*zakresy_produkcyjne!L$4</f>
        <v>56</v>
      </c>
    </row>
    <row r="171" spans="1:61" ht="15" customHeight="1" x14ac:dyDescent="0.25">
      <c r="A171" s="26">
        <v>3.39</v>
      </c>
      <c r="B171" s="26">
        <v>2.62</v>
      </c>
      <c r="C171" s="26">
        <v>0.28999999999999998</v>
      </c>
      <c r="D171" s="26">
        <v>3.5999999999999997E-2</v>
      </c>
      <c r="E171" s="26">
        <v>0.51</v>
      </c>
      <c r="F171" s="26">
        <v>0.72</v>
      </c>
      <c r="G171" s="26">
        <v>0</v>
      </c>
      <c r="H171" s="26">
        <v>0.01</v>
      </c>
      <c r="I171" s="26">
        <v>4.2000000000000003E-2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933</v>
      </c>
      <c r="P171" s="26">
        <v>90</v>
      </c>
      <c r="Q171" s="26">
        <v>400</v>
      </c>
      <c r="R171" s="26">
        <v>16</v>
      </c>
      <c r="S171" s="26"/>
      <c r="T171" s="26"/>
      <c r="U171" s="26"/>
      <c r="V171" s="26"/>
      <c r="W171" s="27">
        <v>17.566666666666698</v>
      </c>
      <c r="X171" s="26">
        <f t="shared" si="24"/>
        <v>193.23333333333369</v>
      </c>
      <c r="Y171" s="283">
        <v>4</v>
      </c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5" t="b">
        <f t="shared" si="25"/>
        <v>0</v>
      </c>
      <c r="AM171" s="5">
        <v>25</v>
      </c>
      <c r="AN171" s="5">
        <f t="shared" si="26"/>
        <v>1</v>
      </c>
      <c r="AO171" s="5" t="b">
        <f>AND(A171&gt;=zakresy_produkcyjne!B$2,A171&lt;=zakresy_produkcyjne!B$3)</f>
        <v>1</v>
      </c>
      <c r="AP171" s="5" t="b">
        <f>AND(B171&gt;=zakresy_produkcyjne!C$2,B171&lt;=zakresy_produkcyjne!C$3)</f>
        <v>1</v>
      </c>
      <c r="AQ171" s="5" t="b">
        <f>AND(C171&gt;=zakresy_produkcyjne!D$2,C171&lt;=zakresy_produkcyjne!D$3)</f>
        <v>1</v>
      </c>
      <c r="AR171" s="5" t="b">
        <f>AND(D171&gt;=zakresy_produkcyjne!E$2,D171&lt;=zakresy_produkcyjne!E$3)</f>
        <v>1</v>
      </c>
      <c r="AS171" s="5" t="b">
        <f>AND(E171&gt;=zakresy_produkcyjne!F$2,E171&lt;=zakresy_produkcyjne!F$3)</f>
        <v>1</v>
      </c>
      <c r="AT171" s="5" t="b">
        <f>AND(F171&gt;=zakresy_produkcyjne!G$2,F171&lt;=zakresy_produkcyjne!G$3)</f>
        <v>1</v>
      </c>
      <c r="AU171" s="5" t="b">
        <f>AND(G171&gt;=zakresy_produkcyjne!H$2,G171&lt;=zakresy_produkcyjne!H$3)</f>
        <v>1</v>
      </c>
      <c r="AV171" s="5" t="b">
        <f>AND(O171&gt;=zakresy_produkcyjne!I$2,O171&lt;=zakresy_produkcyjne!I$3)</f>
        <v>1</v>
      </c>
      <c r="AW171" s="5" t="b">
        <f>AND(P171&gt;=zakresy_produkcyjne!J$2,P171&lt;=zakresy_produkcyjne!J$3)</f>
        <v>1</v>
      </c>
      <c r="AX171" s="5" t="b">
        <f>AND(Q171&gt;=zakresy_produkcyjne!K$2,Q171&lt;=zakresy_produkcyjne!K$3)</f>
        <v>1</v>
      </c>
      <c r="AY171" s="5" t="b">
        <f>AND(R171&gt;=zakresy_produkcyjne!L$2,R171&lt;=zakresy_produkcyjne!L$3)</f>
        <v>0</v>
      </c>
      <c r="AZ171" s="17" t="b">
        <f t="shared" si="27"/>
        <v>1</v>
      </c>
      <c r="BA171" s="17" t="b">
        <f t="shared" si="28"/>
        <v>0</v>
      </c>
      <c r="BB171" s="17" t="b">
        <f t="shared" si="29"/>
        <v>0</v>
      </c>
      <c r="BC171" s="5">
        <f>AO171*zakresy_produkcyjne!B$4+AP171*zakresy_produkcyjne!C$4+AQ171*zakresy_produkcyjne!D$4+AR171*zakresy_produkcyjne!E$4+AS171*zakresy_produkcyjne!F$4+AT171*zakresy_produkcyjne!G$4+AU171*zakresy_produkcyjne!H$4+AV171*zakresy_produkcyjne!I$4+AW171*zakresy_produkcyjne!J$4+AX171*zakresy_produkcyjne!K$4+AY171*zakresy_produkcyjne!L$4</f>
        <v>56</v>
      </c>
    </row>
    <row r="172" spans="1:61" ht="15" customHeight="1" x14ac:dyDescent="0.25">
      <c r="A172" s="26">
        <v>3.39</v>
      </c>
      <c r="B172" s="26">
        <v>2.62</v>
      </c>
      <c r="C172" s="26">
        <v>0.28999999999999998</v>
      </c>
      <c r="D172" s="26">
        <v>3.5999999999999997E-2</v>
      </c>
      <c r="E172" s="26">
        <v>0.51</v>
      </c>
      <c r="F172" s="26">
        <v>0.72</v>
      </c>
      <c r="G172" s="26">
        <v>0</v>
      </c>
      <c r="H172" s="26">
        <v>0.01</v>
      </c>
      <c r="I172" s="26">
        <v>4.2000000000000003E-2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933</v>
      </c>
      <c r="P172" s="26">
        <v>90</v>
      </c>
      <c r="Q172" s="26">
        <v>400</v>
      </c>
      <c r="R172" s="26">
        <v>32</v>
      </c>
      <c r="S172" s="26"/>
      <c r="T172" s="26"/>
      <c r="U172" s="26"/>
      <c r="V172" s="26"/>
      <c r="W172" s="27">
        <v>17.8333333333333</v>
      </c>
      <c r="X172" s="26">
        <f t="shared" si="24"/>
        <v>196.16666666666629</v>
      </c>
      <c r="Y172" s="283">
        <v>4</v>
      </c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5" t="b">
        <f t="shared" si="25"/>
        <v>0</v>
      </c>
      <c r="AM172" s="5">
        <v>25</v>
      </c>
      <c r="AN172" s="5">
        <f t="shared" si="26"/>
        <v>1</v>
      </c>
      <c r="AO172" s="5" t="b">
        <f>AND(A172&gt;=zakresy_produkcyjne!B$2,A172&lt;=zakresy_produkcyjne!B$3)</f>
        <v>1</v>
      </c>
      <c r="AP172" s="5" t="b">
        <f>AND(B172&gt;=zakresy_produkcyjne!C$2,B172&lt;=zakresy_produkcyjne!C$3)</f>
        <v>1</v>
      </c>
      <c r="AQ172" s="5" t="b">
        <f>AND(C172&gt;=zakresy_produkcyjne!D$2,C172&lt;=zakresy_produkcyjne!D$3)</f>
        <v>1</v>
      </c>
      <c r="AR172" s="5" t="b">
        <f>AND(D172&gt;=zakresy_produkcyjne!E$2,D172&lt;=zakresy_produkcyjne!E$3)</f>
        <v>1</v>
      </c>
      <c r="AS172" s="5" t="b">
        <f>AND(E172&gt;=zakresy_produkcyjne!F$2,E172&lt;=zakresy_produkcyjne!F$3)</f>
        <v>1</v>
      </c>
      <c r="AT172" s="5" t="b">
        <f>AND(F172&gt;=zakresy_produkcyjne!G$2,F172&lt;=zakresy_produkcyjne!G$3)</f>
        <v>1</v>
      </c>
      <c r="AU172" s="5" t="b">
        <f>AND(G172&gt;=zakresy_produkcyjne!H$2,G172&lt;=zakresy_produkcyjne!H$3)</f>
        <v>1</v>
      </c>
      <c r="AV172" s="5" t="b">
        <f>AND(O172&gt;=zakresy_produkcyjne!I$2,O172&lt;=zakresy_produkcyjne!I$3)</f>
        <v>1</v>
      </c>
      <c r="AW172" s="5" t="b">
        <f>AND(P172&gt;=zakresy_produkcyjne!J$2,P172&lt;=zakresy_produkcyjne!J$3)</f>
        <v>1</v>
      </c>
      <c r="AX172" s="5" t="b">
        <f>AND(Q172&gt;=zakresy_produkcyjne!K$2,Q172&lt;=zakresy_produkcyjne!K$3)</f>
        <v>1</v>
      </c>
      <c r="AY172" s="5" t="b">
        <f>AND(R172&gt;=zakresy_produkcyjne!L$2,R172&lt;=zakresy_produkcyjne!L$3)</f>
        <v>1</v>
      </c>
      <c r="AZ172" s="17" t="b">
        <f t="shared" si="27"/>
        <v>1</v>
      </c>
      <c r="BA172" s="17" t="b">
        <f t="shared" si="28"/>
        <v>1</v>
      </c>
      <c r="BB172" s="17" t="b">
        <f t="shared" si="29"/>
        <v>1</v>
      </c>
      <c r="BC172" s="5">
        <f>AO172*zakresy_produkcyjne!B$4+AP172*zakresy_produkcyjne!C$4+AQ172*zakresy_produkcyjne!D$4+AR172*zakresy_produkcyjne!E$4+AS172*zakresy_produkcyjne!F$4+AT172*zakresy_produkcyjne!G$4+AU172*zakresy_produkcyjne!H$4+AV172*zakresy_produkcyjne!I$4+AW172*zakresy_produkcyjne!J$4+AX172*zakresy_produkcyjne!K$4+AY172*zakresy_produkcyjne!L$4</f>
        <v>66</v>
      </c>
    </row>
    <row r="173" spans="1:61" ht="15" customHeight="1" x14ac:dyDescent="0.25">
      <c r="A173" s="26">
        <v>3.39</v>
      </c>
      <c r="B173" s="26">
        <v>2.62</v>
      </c>
      <c r="C173" s="26">
        <v>0.28999999999999998</v>
      </c>
      <c r="D173" s="26">
        <v>3.5999999999999997E-2</v>
      </c>
      <c r="E173" s="26">
        <v>0.51</v>
      </c>
      <c r="F173" s="26">
        <v>0.72</v>
      </c>
      <c r="G173" s="26">
        <v>0</v>
      </c>
      <c r="H173" s="26">
        <v>0.01</v>
      </c>
      <c r="I173" s="26">
        <v>4.2000000000000003E-2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933</v>
      </c>
      <c r="P173" s="26">
        <v>90</v>
      </c>
      <c r="Q173" s="26">
        <v>400</v>
      </c>
      <c r="R173" s="26">
        <v>64</v>
      </c>
      <c r="S173" s="26"/>
      <c r="T173" s="26"/>
      <c r="U173" s="26"/>
      <c r="V173" s="26"/>
      <c r="W173" s="27">
        <v>18.3</v>
      </c>
      <c r="X173" s="26">
        <f t="shared" si="24"/>
        <v>201.3</v>
      </c>
      <c r="Y173" s="283">
        <v>4</v>
      </c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5" t="b">
        <f t="shared" si="25"/>
        <v>0</v>
      </c>
      <c r="AM173" s="5">
        <v>25</v>
      </c>
      <c r="AN173" s="5">
        <f t="shared" si="26"/>
        <v>1</v>
      </c>
      <c r="AO173" s="5" t="b">
        <f>AND(A173&gt;=zakresy_produkcyjne!B$2,A173&lt;=zakresy_produkcyjne!B$3)</f>
        <v>1</v>
      </c>
      <c r="AP173" s="5" t="b">
        <f>AND(B173&gt;=zakresy_produkcyjne!C$2,B173&lt;=zakresy_produkcyjne!C$3)</f>
        <v>1</v>
      </c>
      <c r="AQ173" s="5" t="b">
        <f>AND(C173&gt;=zakresy_produkcyjne!D$2,C173&lt;=zakresy_produkcyjne!D$3)</f>
        <v>1</v>
      </c>
      <c r="AR173" s="5" t="b">
        <f>AND(D173&gt;=zakresy_produkcyjne!E$2,D173&lt;=zakresy_produkcyjne!E$3)</f>
        <v>1</v>
      </c>
      <c r="AS173" s="5" t="b">
        <f>AND(E173&gt;=zakresy_produkcyjne!F$2,E173&lt;=zakresy_produkcyjne!F$3)</f>
        <v>1</v>
      </c>
      <c r="AT173" s="5" t="b">
        <f>AND(F173&gt;=zakresy_produkcyjne!G$2,F173&lt;=zakresy_produkcyjne!G$3)</f>
        <v>1</v>
      </c>
      <c r="AU173" s="5" t="b">
        <f>AND(G173&gt;=zakresy_produkcyjne!H$2,G173&lt;=zakresy_produkcyjne!H$3)</f>
        <v>1</v>
      </c>
      <c r="AV173" s="5" t="b">
        <f>AND(O173&gt;=zakresy_produkcyjne!I$2,O173&lt;=zakresy_produkcyjne!I$3)</f>
        <v>1</v>
      </c>
      <c r="AW173" s="5" t="b">
        <f>AND(P173&gt;=zakresy_produkcyjne!J$2,P173&lt;=zakresy_produkcyjne!J$3)</f>
        <v>1</v>
      </c>
      <c r="AX173" s="5" t="b">
        <f>AND(Q173&gt;=zakresy_produkcyjne!K$2,Q173&lt;=zakresy_produkcyjne!K$3)</f>
        <v>1</v>
      </c>
      <c r="AY173" s="5" t="b">
        <f>AND(R173&gt;=zakresy_produkcyjne!L$2,R173&lt;=zakresy_produkcyjne!L$3)</f>
        <v>1</v>
      </c>
      <c r="AZ173" s="17" t="b">
        <f t="shared" si="27"/>
        <v>1</v>
      </c>
      <c r="BA173" s="17" t="b">
        <f t="shared" si="28"/>
        <v>1</v>
      </c>
      <c r="BB173" s="17" t="b">
        <f t="shared" si="29"/>
        <v>1</v>
      </c>
      <c r="BC173" s="5">
        <f>AO173*zakresy_produkcyjne!B$4+AP173*zakresy_produkcyjne!C$4+AQ173*zakresy_produkcyjne!D$4+AR173*zakresy_produkcyjne!E$4+AS173*zakresy_produkcyjne!F$4+AT173*zakresy_produkcyjne!G$4+AU173*zakresy_produkcyjne!H$4+AV173*zakresy_produkcyjne!I$4+AW173*zakresy_produkcyjne!J$4+AX173*zakresy_produkcyjne!K$4+AY173*zakresy_produkcyjne!L$4</f>
        <v>66</v>
      </c>
    </row>
    <row r="174" spans="1:61" ht="15" customHeight="1" x14ac:dyDescent="0.2"/>
    <row r="175" spans="1:61" ht="15" customHeight="1" x14ac:dyDescent="0.2"/>
    <row r="176" spans="1:61" ht="15" customHeight="1" x14ac:dyDescent="0.25">
      <c r="A176" s="26">
        <v>3.65</v>
      </c>
      <c r="B176" s="26">
        <v>2.59</v>
      </c>
      <c r="C176" s="26">
        <v>0.18</v>
      </c>
      <c r="D176" s="26">
        <v>0.06</v>
      </c>
      <c r="E176" s="26">
        <v>0</v>
      </c>
      <c r="F176" s="26">
        <v>0</v>
      </c>
      <c r="G176" s="26">
        <v>0</v>
      </c>
      <c r="H176" s="26">
        <v>1.4E-2</v>
      </c>
      <c r="I176" s="26">
        <v>5.1999999999999998E-2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900</v>
      </c>
      <c r="P176" s="26">
        <v>60</v>
      </c>
      <c r="Q176" s="26">
        <v>300</v>
      </c>
      <c r="R176" s="26">
        <v>8</v>
      </c>
      <c r="S176" s="26">
        <v>1408</v>
      </c>
      <c r="T176" s="26">
        <v>804</v>
      </c>
      <c r="U176" s="26">
        <v>3</v>
      </c>
      <c r="V176" s="26">
        <v>402</v>
      </c>
      <c r="W176" s="27">
        <v>5.6666666666666696</v>
      </c>
      <c r="X176" s="26">
        <f>11*W176</f>
        <v>62.333333333333364</v>
      </c>
      <c r="Y176" s="283">
        <v>3</v>
      </c>
      <c r="Z176" s="29"/>
      <c r="AA176" s="29"/>
      <c r="AB176" s="29"/>
      <c r="AC176" s="29"/>
      <c r="AD176" s="29"/>
      <c r="AE176" s="29"/>
      <c r="AF176" s="5" t="b">
        <f>NOT(OR(ISBLANK(S176),ISBLANK(T176),ISBLANK(U176),ISBLANK(V176),AND(ISBLANK(W176),ISBLANK(X176))))</f>
        <v>1</v>
      </c>
      <c r="AG176" s="5">
        <v>25</v>
      </c>
      <c r="AH176" s="5">
        <f>IF(AG176&lt;=30,1,IF(AG176&lt;=60,2,IF(AG176&lt;=100,3,"bd")))</f>
        <v>1</v>
      </c>
      <c r="AI176" s="5" t="b">
        <f>AND(A176&gt;=zakresy_produkcyjne!B$2,A176&lt;=zakresy_produkcyjne!B$3)</f>
        <v>0</v>
      </c>
      <c r="AJ176" s="5" t="b">
        <f>AND(B176&gt;=zakresy_produkcyjne!C$2,B176&lt;=zakresy_produkcyjne!C$3)</f>
        <v>1</v>
      </c>
      <c r="AK176" s="5" t="b">
        <f>AND(C176&gt;=zakresy_produkcyjne!D$2,C176&lt;=zakresy_produkcyjne!D$3)</f>
        <v>1</v>
      </c>
      <c r="AL176" s="5" t="b">
        <f>AND(D176&gt;=zakresy_produkcyjne!E$2,D176&lt;=zakresy_produkcyjne!E$3)</f>
        <v>1</v>
      </c>
      <c r="AM176" s="5" t="b">
        <f>AND(E176&gt;=zakresy_produkcyjne!F$2,E176&lt;=zakresy_produkcyjne!F$3)</f>
        <v>1</v>
      </c>
      <c r="AN176" s="5" t="b">
        <f>AND(F176&gt;=zakresy_produkcyjne!G$2,F176&lt;=zakresy_produkcyjne!G$3)</f>
        <v>1</v>
      </c>
      <c r="AO176" s="5" t="b">
        <f>AND(G176&gt;=zakresy_produkcyjne!H$2,G176&lt;=zakresy_produkcyjne!H$3)</f>
        <v>1</v>
      </c>
      <c r="AP176" s="5" t="b">
        <f>AND(O176&gt;=zakresy_produkcyjne!I$2,O176&lt;=zakresy_produkcyjne!I$3)</f>
        <v>1</v>
      </c>
      <c r="AQ176" s="5" t="b">
        <f>AND(P176&gt;=zakresy_produkcyjne!J$2,P176&lt;=zakresy_produkcyjne!J$3)</f>
        <v>1</v>
      </c>
      <c r="AR176" s="5" t="b">
        <f>AND(Q176&gt;=zakresy_produkcyjne!K$2,Q176&lt;=zakresy_produkcyjne!K$3)</f>
        <v>1</v>
      </c>
      <c r="AS176" s="5" t="b">
        <f>AND(R176&gt;=zakresy_produkcyjne!L$2,R176&lt;=zakresy_produkcyjne!L$3)</f>
        <v>0</v>
      </c>
      <c r="AT176" s="5" t="b">
        <f>AND(AI176:AO176)</f>
        <v>0</v>
      </c>
      <c r="AU176" s="5" t="b">
        <f>AND(AP176:AS176)</f>
        <v>0</v>
      </c>
      <c r="AV176" s="5" t="b">
        <f>AND(AT176:AU176)</f>
        <v>0</v>
      </c>
      <c r="AW176" s="5">
        <f>AI176*zakresy_produkcyjne!B$4+AJ176*zakresy_produkcyjne!C$4+AK176*zakresy_produkcyjne!D$4+AL176*zakresy_produkcyjne!E$4+AM176*zakresy_produkcyjne!F$4+AN176*zakresy_produkcyjne!G$4+AO176*zakresy_produkcyjne!H$4+AP176*zakresy_produkcyjne!I$4+AQ176*zakresy_produkcyjne!J$4+AR176*zakresy_produkcyjne!K$4+AS176*zakresy_produkcyjne!L$4</f>
        <v>55</v>
      </c>
      <c r="AY176" s="5">
        <v>507</v>
      </c>
      <c r="BA176" s="5">
        <v>12.1</v>
      </c>
      <c r="BB176" s="5" t="e">
        <f ca="1">KONWERTUJ_TWARDOSC(156,tabela_twardosci!$M$8:$M$69,tabela_twardosci!$K$8:$K$69)</f>
        <v>#NAME?</v>
      </c>
      <c r="BC176" s="5">
        <v>106</v>
      </c>
      <c r="BD176" s="5">
        <v>112</v>
      </c>
      <c r="BE176" s="5">
        <v>1405.42</v>
      </c>
      <c r="BF176" s="5">
        <v>847.32</v>
      </c>
      <c r="BG176" s="5">
        <v>3.0335999999999999</v>
      </c>
      <c r="BH176" s="5">
        <v>410.29300000000001</v>
      </c>
      <c r="BI176" s="5">
        <v>66.146000000000001</v>
      </c>
    </row>
    <row r="177" spans="1:68" ht="15" customHeight="1" x14ac:dyDescent="0.25">
      <c r="A177" s="26">
        <v>3.65</v>
      </c>
      <c r="B177" s="26">
        <v>2.59</v>
      </c>
      <c r="C177" s="26">
        <v>0.18</v>
      </c>
      <c r="D177" s="26">
        <v>0.06</v>
      </c>
      <c r="E177" s="26">
        <v>0</v>
      </c>
      <c r="F177" s="26">
        <v>0</v>
      </c>
      <c r="G177" s="26">
        <v>0</v>
      </c>
      <c r="H177" s="26">
        <v>1.4E-2</v>
      </c>
      <c r="I177" s="26">
        <v>5.1999999999999998E-2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900</v>
      </c>
      <c r="P177" s="26">
        <v>60</v>
      </c>
      <c r="Q177" s="26">
        <v>300</v>
      </c>
      <c r="R177" s="26">
        <v>16</v>
      </c>
      <c r="S177" s="26">
        <v>1435</v>
      </c>
      <c r="T177" s="26">
        <v>910</v>
      </c>
      <c r="U177" s="26">
        <v>3</v>
      </c>
      <c r="V177" s="26">
        <v>407</v>
      </c>
      <c r="W177" s="27">
        <v>6.9</v>
      </c>
      <c r="X177" s="26">
        <f>11*W177</f>
        <v>75.900000000000006</v>
      </c>
      <c r="Y177" s="283">
        <v>3</v>
      </c>
      <c r="Z177" s="29"/>
      <c r="AA177" s="29"/>
      <c r="AB177" s="29"/>
      <c r="AC177" s="29"/>
      <c r="AD177" s="29"/>
      <c r="AE177" s="29"/>
      <c r="AF177" s="5" t="b">
        <f>NOT(OR(ISBLANK(S177),ISBLANK(T177),ISBLANK(U177),ISBLANK(V177),AND(ISBLANK(W177),ISBLANK(X177))))</f>
        <v>1</v>
      </c>
      <c r="AG177" s="5">
        <v>25</v>
      </c>
      <c r="AH177" s="5">
        <f>IF(AG177&lt;=30,1,IF(AG177&lt;=60,2,IF(AG177&lt;=100,3,"bd")))</f>
        <v>1</v>
      </c>
      <c r="AI177" s="5" t="b">
        <f>AND(A177&gt;=zakresy_produkcyjne!B$2,A177&lt;=zakresy_produkcyjne!B$3)</f>
        <v>0</v>
      </c>
      <c r="AJ177" s="5" t="b">
        <f>AND(B177&gt;=zakresy_produkcyjne!C$2,B177&lt;=zakresy_produkcyjne!C$3)</f>
        <v>1</v>
      </c>
      <c r="AK177" s="5" t="b">
        <f>AND(C177&gt;=zakresy_produkcyjne!D$2,C177&lt;=zakresy_produkcyjne!D$3)</f>
        <v>1</v>
      </c>
      <c r="AL177" s="5" t="b">
        <f>AND(D177&gt;=zakresy_produkcyjne!E$2,D177&lt;=zakresy_produkcyjne!E$3)</f>
        <v>1</v>
      </c>
      <c r="AM177" s="5" t="b">
        <f>AND(E177&gt;=zakresy_produkcyjne!F$2,E177&lt;=zakresy_produkcyjne!F$3)</f>
        <v>1</v>
      </c>
      <c r="AN177" s="5" t="b">
        <f>AND(F177&gt;=zakresy_produkcyjne!G$2,F177&lt;=zakresy_produkcyjne!G$3)</f>
        <v>1</v>
      </c>
      <c r="AO177" s="5" t="b">
        <f>AND(G177&gt;=zakresy_produkcyjne!H$2,G177&lt;=zakresy_produkcyjne!H$3)</f>
        <v>1</v>
      </c>
      <c r="AP177" s="5" t="b">
        <f>AND(O177&gt;=zakresy_produkcyjne!I$2,O177&lt;=zakresy_produkcyjne!I$3)</f>
        <v>1</v>
      </c>
      <c r="AQ177" s="5" t="b">
        <f>AND(P177&gt;=zakresy_produkcyjne!J$2,P177&lt;=zakresy_produkcyjne!J$3)</f>
        <v>1</v>
      </c>
      <c r="AR177" s="5" t="b">
        <f>AND(Q177&gt;=zakresy_produkcyjne!K$2,Q177&lt;=zakresy_produkcyjne!K$3)</f>
        <v>1</v>
      </c>
      <c r="AS177" s="5" t="b">
        <f>AND(R177&gt;=zakresy_produkcyjne!L$2,R177&lt;=zakresy_produkcyjne!L$3)</f>
        <v>0</v>
      </c>
      <c r="AT177" s="5" t="b">
        <f>AND(AI177:AO177)</f>
        <v>0</v>
      </c>
      <c r="AU177" s="5" t="b">
        <f>AND(AP177:AS177)</f>
        <v>0</v>
      </c>
      <c r="AV177" s="5" t="b">
        <f>AND(AT177:AU177)</f>
        <v>0</v>
      </c>
      <c r="AW177" s="5">
        <f>AI177*zakresy_produkcyjne!B$4+AJ177*zakresy_produkcyjne!C$4+AK177*zakresy_produkcyjne!D$4+AL177*zakresy_produkcyjne!E$4+AM177*zakresy_produkcyjne!F$4+AN177*zakresy_produkcyjne!G$4+AO177*zakresy_produkcyjne!H$4+AP177*zakresy_produkcyjne!I$4+AQ177*zakresy_produkcyjne!J$4+AR177*zakresy_produkcyjne!K$4+AS177*zakresy_produkcyjne!L$4</f>
        <v>55</v>
      </c>
      <c r="AY177" s="5">
        <v>507</v>
      </c>
      <c r="BA177" s="5">
        <v>12.1</v>
      </c>
      <c r="BB177" s="5" t="e">
        <f ca="1">KONWERTUJ_TWARDOSC(156,tabela_twardosci!$M$8:$M$69,tabela_twardosci!$K$8:$K$69)</f>
        <v>#NAME?</v>
      </c>
      <c r="BC177" s="5">
        <v>106</v>
      </c>
      <c r="BD177" s="5">
        <v>112</v>
      </c>
      <c r="BE177" s="5">
        <v>1417.49</v>
      </c>
      <c r="BF177" s="5">
        <v>895.05</v>
      </c>
      <c r="BG177" s="5">
        <v>3.0596000000000001</v>
      </c>
      <c r="BH177" s="5">
        <v>407.048</v>
      </c>
      <c r="BI177" s="5">
        <v>76.389666666666599</v>
      </c>
    </row>
    <row r="178" spans="1:68" ht="13.9" customHeight="1" x14ac:dyDescent="0.25">
      <c r="A178" s="26">
        <v>3.65</v>
      </c>
      <c r="B178" s="26">
        <v>2.59</v>
      </c>
      <c r="C178" s="26">
        <v>0.18</v>
      </c>
      <c r="D178" s="26">
        <v>0.06</v>
      </c>
      <c r="E178" s="26">
        <v>0</v>
      </c>
      <c r="F178" s="26">
        <v>0</v>
      </c>
      <c r="G178" s="26">
        <v>0</v>
      </c>
      <c r="H178" s="26">
        <v>1.4E-2</v>
      </c>
      <c r="I178" s="26">
        <v>5.1999999999999998E-2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900</v>
      </c>
      <c r="P178" s="26">
        <v>60</v>
      </c>
      <c r="Q178" s="26">
        <v>400</v>
      </c>
      <c r="R178" s="26">
        <v>8</v>
      </c>
      <c r="S178" s="26">
        <v>957</v>
      </c>
      <c r="T178" s="26">
        <v>625</v>
      </c>
      <c r="U178" s="26">
        <v>8</v>
      </c>
      <c r="V178" s="26">
        <v>251</v>
      </c>
      <c r="W178" s="27">
        <v>11.2</v>
      </c>
      <c r="X178" s="26">
        <f>11*W178</f>
        <v>123.19999999999999</v>
      </c>
      <c r="Y178" s="283">
        <v>3</v>
      </c>
      <c r="Z178" s="29"/>
      <c r="AA178" s="29"/>
      <c r="AB178" s="29"/>
      <c r="AC178" s="29"/>
      <c r="AD178" s="29"/>
      <c r="AE178" s="29"/>
      <c r="AF178" s="5" t="b">
        <f>NOT(OR(ISBLANK(S178),ISBLANK(T178),ISBLANK(U178),ISBLANK(V178),AND(ISBLANK(W178),ISBLANK(X178))))</f>
        <v>1</v>
      </c>
      <c r="AG178" s="5">
        <v>25</v>
      </c>
      <c r="AH178" s="5">
        <f>IF(AG178&lt;=30,1,IF(AG178&lt;=60,2,IF(AG178&lt;=100,3,"bd")))</f>
        <v>1</v>
      </c>
      <c r="AI178" s="5" t="b">
        <f>AND(A178&gt;=zakresy_produkcyjne!B$2,A178&lt;=zakresy_produkcyjne!B$3)</f>
        <v>0</v>
      </c>
      <c r="AJ178" s="5" t="b">
        <f>AND(B178&gt;=zakresy_produkcyjne!C$2,B178&lt;=zakresy_produkcyjne!C$3)</f>
        <v>1</v>
      </c>
      <c r="AK178" s="5" t="b">
        <f>AND(C178&gt;=zakresy_produkcyjne!D$2,C178&lt;=zakresy_produkcyjne!D$3)</f>
        <v>1</v>
      </c>
      <c r="AL178" s="5" t="b">
        <f>AND(D178&gt;=zakresy_produkcyjne!E$2,D178&lt;=zakresy_produkcyjne!E$3)</f>
        <v>1</v>
      </c>
      <c r="AM178" s="5" t="b">
        <f>AND(E178&gt;=zakresy_produkcyjne!F$2,E178&lt;=zakresy_produkcyjne!F$3)</f>
        <v>1</v>
      </c>
      <c r="AN178" s="5" t="b">
        <f>AND(F178&gt;=zakresy_produkcyjne!G$2,F178&lt;=zakresy_produkcyjne!G$3)</f>
        <v>1</v>
      </c>
      <c r="AO178" s="5" t="b">
        <f>AND(G178&gt;=zakresy_produkcyjne!H$2,G178&lt;=zakresy_produkcyjne!H$3)</f>
        <v>1</v>
      </c>
      <c r="AP178" s="5" t="b">
        <f>AND(O178&gt;=zakresy_produkcyjne!I$2,O178&lt;=zakresy_produkcyjne!I$3)</f>
        <v>1</v>
      </c>
      <c r="AQ178" s="5" t="b">
        <f>AND(P178&gt;=zakresy_produkcyjne!J$2,P178&lt;=zakresy_produkcyjne!J$3)</f>
        <v>1</v>
      </c>
      <c r="AR178" s="5" t="b">
        <f>AND(Q178&gt;=zakresy_produkcyjne!K$2,Q178&lt;=zakresy_produkcyjne!K$3)</f>
        <v>1</v>
      </c>
      <c r="AS178" s="5" t="b">
        <f>AND(R178&gt;=zakresy_produkcyjne!L$2,R178&lt;=zakresy_produkcyjne!L$3)</f>
        <v>0</v>
      </c>
      <c r="AT178" s="5" t="b">
        <f>AND(AI178:AO178)</f>
        <v>0</v>
      </c>
      <c r="AU178" s="5" t="b">
        <f>AND(AP178:AS178)</f>
        <v>0</v>
      </c>
      <c r="AV178" s="5" t="b">
        <f>AND(AT178:AU178)</f>
        <v>0</v>
      </c>
      <c r="AW178" s="5">
        <f>AI178*zakresy_produkcyjne!B$4+AJ178*zakresy_produkcyjne!C$4+AK178*zakresy_produkcyjne!D$4+AL178*zakresy_produkcyjne!E$4+AM178*zakresy_produkcyjne!F$4+AN178*zakresy_produkcyjne!G$4+AO178*zakresy_produkcyjne!H$4+AP178*zakresy_produkcyjne!I$4+AQ178*zakresy_produkcyjne!J$4+AR178*zakresy_produkcyjne!K$4+AS178*zakresy_produkcyjne!L$4</f>
        <v>55</v>
      </c>
      <c r="AY178" s="5">
        <v>507</v>
      </c>
      <c r="BA178" s="5">
        <v>12.1</v>
      </c>
      <c r="BB178" s="5" t="e">
        <f ca="1">KONWERTUJ_TWARDOSC(156,tabela_twardosci!$M$8:$M$69,tabela_twardosci!$K$8:$K$69)</f>
        <v>#NAME?</v>
      </c>
      <c r="BC178" s="5">
        <v>106</v>
      </c>
      <c r="BD178" s="5">
        <v>112</v>
      </c>
      <c r="BE178" s="5">
        <v>963.5</v>
      </c>
      <c r="BF178" s="5">
        <v>651</v>
      </c>
      <c r="BG178" s="5">
        <v>9.5</v>
      </c>
      <c r="BH178" s="5">
        <v>256</v>
      </c>
      <c r="BI178" s="5">
        <v>135.85</v>
      </c>
      <c r="BJ178" s="5">
        <f t="shared" ref="BJ178:BM179" si="30">IF(S178&lt;&gt;"",S178,BE178)</f>
        <v>957</v>
      </c>
      <c r="BK178" s="5">
        <f t="shared" si="30"/>
        <v>625</v>
      </c>
      <c r="BL178" s="5">
        <f t="shared" si="30"/>
        <v>8</v>
      </c>
      <c r="BM178" s="5">
        <f t="shared" si="30"/>
        <v>251</v>
      </c>
      <c r="BN178" s="5">
        <f>IF(X178&lt;&gt;"",X178,BI178)</f>
        <v>123.19999999999999</v>
      </c>
      <c r="BO178" s="5">
        <f>ABS(BE178-BJ178)</f>
        <v>6.5</v>
      </c>
      <c r="BP178" s="17"/>
    </row>
    <row r="179" spans="1:68" ht="13.9" customHeight="1" x14ac:dyDescent="0.25">
      <c r="A179" s="26">
        <v>3.65</v>
      </c>
      <c r="B179" s="26">
        <v>2.59</v>
      </c>
      <c r="C179" s="26">
        <v>0.18</v>
      </c>
      <c r="D179" s="26">
        <v>0.06</v>
      </c>
      <c r="E179" s="26">
        <v>0</v>
      </c>
      <c r="F179" s="26">
        <v>0</v>
      </c>
      <c r="G179" s="26">
        <v>0</v>
      </c>
      <c r="H179" s="26">
        <v>1.4E-2</v>
      </c>
      <c r="I179" s="26">
        <v>5.1999999999999998E-2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900</v>
      </c>
      <c r="P179" s="26">
        <v>60</v>
      </c>
      <c r="Q179" s="26">
        <v>400</v>
      </c>
      <c r="R179" s="26">
        <v>16</v>
      </c>
      <c r="S179" s="26">
        <v>970</v>
      </c>
      <c r="T179" s="26">
        <v>677</v>
      </c>
      <c r="U179" s="26">
        <v>11</v>
      </c>
      <c r="V179" s="26">
        <v>261</v>
      </c>
      <c r="W179" s="27">
        <v>13.5</v>
      </c>
      <c r="X179" s="26">
        <f>11*W179</f>
        <v>148.5</v>
      </c>
      <c r="Y179" s="283">
        <v>3</v>
      </c>
      <c r="Z179" s="29"/>
      <c r="AA179" s="29"/>
      <c r="AB179" s="29"/>
      <c r="AC179" s="29"/>
      <c r="AD179" s="29"/>
      <c r="AE179" s="29"/>
      <c r="AF179" s="5" t="b">
        <f>NOT(OR(ISBLANK(S179),ISBLANK(T179),ISBLANK(U179),ISBLANK(V179),AND(ISBLANK(W179),ISBLANK(X179))))</f>
        <v>1</v>
      </c>
      <c r="AG179" s="5">
        <v>25</v>
      </c>
      <c r="AH179" s="5">
        <f>IF(AG179&lt;=30,1,IF(AG179&lt;=60,2,IF(AG179&lt;=100,3,"bd")))</f>
        <v>1</v>
      </c>
      <c r="AI179" s="5" t="b">
        <f>AND(A179&gt;=zakresy_produkcyjne!B$2,A179&lt;=zakresy_produkcyjne!B$3)</f>
        <v>0</v>
      </c>
      <c r="AJ179" s="5" t="b">
        <f>AND(B179&gt;=zakresy_produkcyjne!C$2,B179&lt;=zakresy_produkcyjne!C$3)</f>
        <v>1</v>
      </c>
      <c r="AK179" s="5" t="b">
        <f>AND(C179&gt;=zakresy_produkcyjne!D$2,C179&lt;=zakresy_produkcyjne!D$3)</f>
        <v>1</v>
      </c>
      <c r="AL179" s="5" t="b">
        <f>AND(D179&gt;=zakresy_produkcyjne!E$2,D179&lt;=zakresy_produkcyjne!E$3)</f>
        <v>1</v>
      </c>
      <c r="AM179" s="5" t="b">
        <f>AND(E179&gt;=zakresy_produkcyjne!F$2,E179&lt;=zakresy_produkcyjne!F$3)</f>
        <v>1</v>
      </c>
      <c r="AN179" s="5" t="b">
        <f>AND(F179&gt;=zakresy_produkcyjne!G$2,F179&lt;=zakresy_produkcyjne!G$3)</f>
        <v>1</v>
      </c>
      <c r="AO179" s="5" t="b">
        <f>AND(G179&gt;=zakresy_produkcyjne!H$2,G179&lt;=zakresy_produkcyjne!H$3)</f>
        <v>1</v>
      </c>
      <c r="AP179" s="5" t="b">
        <f>AND(O179&gt;=zakresy_produkcyjne!I$2,O179&lt;=zakresy_produkcyjne!I$3)</f>
        <v>1</v>
      </c>
      <c r="AQ179" s="5" t="b">
        <f>AND(P179&gt;=zakresy_produkcyjne!J$2,P179&lt;=zakresy_produkcyjne!J$3)</f>
        <v>1</v>
      </c>
      <c r="AR179" s="5" t="b">
        <f>AND(Q179&gt;=zakresy_produkcyjne!K$2,Q179&lt;=zakresy_produkcyjne!K$3)</f>
        <v>1</v>
      </c>
      <c r="AS179" s="5" t="b">
        <f>AND(R179&gt;=zakresy_produkcyjne!L$2,R179&lt;=zakresy_produkcyjne!L$3)</f>
        <v>0</v>
      </c>
      <c r="AT179" s="5" t="b">
        <f>AND(AI179:AO179)</f>
        <v>0</v>
      </c>
      <c r="AU179" s="5" t="b">
        <f>AND(AP179:AS179)</f>
        <v>0</v>
      </c>
      <c r="AV179" s="5" t="b">
        <f>AND(AT179:AU179)</f>
        <v>0</v>
      </c>
      <c r="AW179" s="5">
        <f>AI179*zakresy_produkcyjne!B$4+AJ179*zakresy_produkcyjne!C$4+AK179*zakresy_produkcyjne!D$4+AL179*zakresy_produkcyjne!E$4+AM179*zakresy_produkcyjne!F$4+AN179*zakresy_produkcyjne!G$4+AO179*zakresy_produkcyjne!H$4+AP179*zakresy_produkcyjne!I$4+AQ179*zakresy_produkcyjne!J$4+AR179*zakresy_produkcyjne!K$4+AS179*zakresy_produkcyjne!L$4</f>
        <v>55</v>
      </c>
      <c r="AY179" s="5">
        <v>507</v>
      </c>
      <c r="BA179" s="5">
        <v>12.1</v>
      </c>
      <c r="BB179" s="5" t="e">
        <f ca="1">KONWERTUJ_TWARDOSC(156,tabela_twardosci!$M$8:$M$69,tabela_twardosci!$K$8:$K$69)</f>
        <v>#NAME?</v>
      </c>
      <c r="BC179" s="5">
        <v>106</v>
      </c>
      <c r="BD179" s="5">
        <v>112</v>
      </c>
      <c r="BE179" s="5">
        <v>891.03445111622898</v>
      </c>
      <c r="BF179" s="5">
        <v>622.58308146564605</v>
      </c>
      <c r="BG179" s="5">
        <v>7.4908224157185801</v>
      </c>
      <c r="BH179" s="5">
        <v>274.26802631722501</v>
      </c>
      <c r="BI179" s="5">
        <v>92.690162041736997</v>
      </c>
      <c r="BJ179" s="5">
        <f t="shared" si="30"/>
        <v>970</v>
      </c>
      <c r="BK179" s="5">
        <f t="shared" si="30"/>
        <v>677</v>
      </c>
      <c r="BL179" s="5">
        <f t="shared" si="30"/>
        <v>11</v>
      </c>
      <c r="BM179" s="5">
        <f t="shared" si="30"/>
        <v>261</v>
      </c>
      <c r="BN179" s="5">
        <f>IF(X179&lt;&gt;"",X179,BI179)</f>
        <v>148.5</v>
      </c>
      <c r="BO179" s="5">
        <f>ABS(BE179-BJ179)</f>
        <v>78.965548883771021</v>
      </c>
      <c r="BP179" s="17"/>
    </row>
    <row r="180" spans="1:68" ht="15" customHeight="1" x14ac:dyDescent="0.2"/>
    <row r="181" spans="1:68" ht="15" customHeight="1" x14ac:dyDescent="0.25">
      <c r="A181" s="38">
        <v>3.55</v>
      </c>
      <c r="B181" s="38">
        <v>2.5499999999999998</v>
      </c>
      <c r="C181" s="38">
        <v>0.31</v>
      </c>
      <c r="D181" s="38">
        <v>6.3E-2</v>
      </c>
      <c r="E181" s="38">
        <v>0</v>
      </c>
      <c r="F181" s="38">
        <v>1.56</v>
      </c>
      <c r="G181" s="39">
        <v>0</v>
      </c>
      <c r="H181" s="38">
        <v>8.9999999999999993E-3</v>
      </c>
      <c r="I181" s="38">
        <v>2.5000000000000001E-2</v>
      </c>
      <c r="J181" s="39">
        <v>0</v>
      </c>
      <c r="K181" s="39">
        <v>0</v>
      </c>
      <c r="L181" s="39">
        <v>0</v>
      </c>
      <c r="M181" s="39">
        <v>0</v>
      </c>
      <c r="N181" s="39">
        <v>0</v>
      </c>
      <c r="O181" s="39">
        <v>920</v>
      </c>
      <c r="P181" s="39">
        <v>120</v>
      </c>
      <c r="Q181" s="39">
        <v>260</v>
      </c>
      <c r="R181" s="39">
        <v>30</v>
      </c>
      <c r="S181" s="39">
        <v>737</v>
      </c>
      <c r="T181" s="39"/>
      <c r="U181" s="39">
        <v>1.1000000000000001</v>
      </c>
      <c r="V181" s="39">
        <v>523</v>
      </c>
      <c r="W181" s="39">
        <v>2.4</v>
      </c>
      <c r="X181" s="39">
        <f>11*W181</f>
        <v>26.4</v>
      </c>
      <c r="Y181" s="284">
        <v>7</v>
      </c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5" t="b">
        <f>NOT(OR(ISBLANK(S181),ISBLANK(T181),ISBLANK(U181),ISBLANK(V181),AND(ISBLANK(W181),ISBLANK(X181))))</f>
        <v>0</v>
      </c>
      <c r="AM181" s="5">
        <v>25</v>
      </c>
      <c r="AN181" s="5">
        <f>IF(AM181&lt;=30,1,IF(AM181&lt;=60,2,IF(AM181&lt;=100,3,"bd")))</f>
        <v>1</v>
      </c>
      <c r="AO181" s="5" t="b">
        <f>AND(A181&gt;=zakresy_produkcyjne!B$2,A181&lt;=zakresy_produkcyjne!B$3)</f>
        <v>1</v>
      </c>
      <c r="AP181" s="5" t="b">
        <f>AND(B181&gt;=zakresy_produkcyjne!C$2,B181&lt;=zakresy_produkcyjne!C$3)</f>
        <v>1</v>
      </c>
      <c r="AQ181" s="5" t="b">
        <f>AND(C181&gt;=zakresy_produkcyjne!D$2,C181&lt;=zakresy_produkcyjne!D$3)</f>
        <v>1</v>
      </c>
      <c r="AR181" s="5" t="b">
        <f>AND(D181&gt;=zakresy_produkcyjne!E$2,D181&lt;=zakresy_produkcyjne!E$3)</f>
        <v>1</v>
      </c>
      <c r="AS181" s="5" t="b">
        <f>AND(E181&gt;=zakresy_produkcyjne!F$2,E181&lt;=zakresy_produkcyjne!F$3)</f>
        <v>1</v>
      </c>
      <c r="AT181" s="5" t="b">
        <f>AND(F181&gt;=zakresy_produkcyjne!G$2,F181&lt;=zakresy_produkcyjne!G$3)</f>
        <v>1</v>
      </c>
      <c r="AU181" s="5" t="b">
        <f>AND(G181&gt;=zakresy_produkcyjne!H$2,G181&lt;=zakresy_produkcyjne!H$3)</f>
        <v>1</v>
      </c>
      <c r="AV181" s="5" t="b">
        <f>AND(O181&gt;=zakresy_produkcyjne!I$2,O181&lt;=zakresy_produkcyjne!I$3)</f>
        <v>1</v>
      </c>
      <c r="AW181" s="5" t="b">
        <f>AND(P181&gt;=zakresy_produkcyjne!J$2,P181&lt;=zakresy_produkcyjne!J$3)</f>
        <v>1</v>
      </c>
      <c r="AX181" s="5" t="b">
        <f>AND(Q181&gt;=zakresy_produkcyjne!K$2,Q181&lt;=zakresy_produkcyjne!K$3)</f>
        <v>1</v>
      </c>
      <c r="AY181" s="5" t="b">
        <f>AND(R181&gt;=zakresy_produkcyjne!L$2,R181&lt;=zakresy_produkcyjne!L$3)</f>
        <v>1</v>
      </c>
      <c r="AZ181" s="17" t="b">
        <f>AND(AO181:AU181)</f>
        <v>1</v>
      </c>
      <c r="BA181" s="17" t="b">
        <f>AND(AV181:AY181)</f>
        <v>1</v>
      </c>
      <c r="BB181" s="17" t="b">
        <f>AND(AZ181:BA181)</f>
        <v>1</v>
      </c>
      <c r="BC181" s="5">
        <f>AO181*zakresy_produkcyjne!B$4+AP181*zakresy_produkcyjne!C$4+AQ181*zakresy_produkcyjne!D$4+AR181*zakresy_produkcyjne!E$4+AS181*zakresy_produkcyjne!F$4+AT181*zakresy_produkcyjne!G$4+AU181*zakresy_produkcyjne!H$4+AV181*zakresy_produkcyjne!I$4+AW181*zakresy_produkcyjne!J$4+AX181*zakresy_produkcyjne!K$4+AY181*zakresy_produkcyjne!L$4</f>
        <v>66</v>
      </c>
    </row>
    <row r="182" spans="1:68" ht="13.9" customHeight="1" x14ac:dyDescent="0.25">
      <c r="A182" s="38">
        <v>3.55</v>
      </c>
      <c r="B182" s="38">
        <v>2.5499999999999998</v>
      </c>
      <c r="C182" s="38">
        <v>0.31</v>
      </c>
      <c r="D182" s="38">
        <v>6.3E-2</v>
      </c>
      <c r="E182" s="38">
        <v>0</v>
      </c>
      <c r="F182" s="38">
        <v>1.56</v>
      </c>
      <c r="G182" s="39">
        <v>0</v>
      </c>
      <c r="H182" s="38">
        <v>8.9999999999999993E-3</v>
      </c>
      <c r="I182" s="38">
        <v>2.5000000000000001E-2</v>
      </c>
      <c r="J182" s="39">
        <v>0</v>
      </c>
      <c r="K182" s="39">
        <v>0</v>
      </c>
      <c r="L182" s="39">
        <v>0</v>
      </c>
      <c r="M182" s="39">
        <v>0</v>
      </c>
      <c r="N182" s="39">
        <v>0</v>
      </c>
      <c r="O182" s="39">
        <v>920</v>
      </c>
      <c r="P182" s="39">
        <v>120</v>
      </c>
      <c r="Q182" s="39">
        <v>360</v>
      </c>
      <c r="R182" s="39">
        <v>15</v>
      </c>
      <c r="S182" s="39">
        <v>952</v>
      </c>
      <c r="T182" s="39">
        <v>757</v>
      </c>
      <c r="U182" s="39">
        <v>1.3</v>
      </c>
      <c r="V182" s="39">
        <v>401</v>
      </c>
      <c r="W182" s="39">
        <v>3.4</v>
      </c>
      <c r="X182" s="39">
        <f>11*W182</f>
        <v>37.4</v>
      </c>
      <c r="Y182" s="284">
        <v>7</v>
      </c>
      <c r="Z182" s="41"/>
      <c r="AA182" s="41"/>
      <c r="AB182" s="41"/>
      <c r="AC182" s="41"/>
      <c r="AD182" s="41"/>
      <c r="AE182" s="41"/>
      <c r="AF182" s="5" t="b">
        <f>NOT(OR(ISBLANK(S182),ISBLANK(T182),ISBLANK(U182),ISBLANK(V182),AND(ISBLANK(W182),ISBLANK(X182))))</f>
        <v>1</v>
      </c>
      <c r="AG182" s="5">
        <v>25</v>
      </c>
      <c r="AH182" s="5">
        <f>IF(AG182&lt;=30,1,IF(AG182&lt;=60,2,IF(AG182&lt;=100,3,"bd")))</f>
        <v>1</v>
      </c>
      <c r="AI182" s="5" t="b">
        <f>AND(A182&gt;=zakresy_produkcyjne!B$2,A182&lt;=zakresy_produkcyjne!B$3)</f>
        <v>1</v>
      </c>
      <c r="AJ182" s="5" t="b">
        <f>AND(B182&gt;=zakresy_produkcyjne!C$2,B182&lt;=zakresy_produkcyjne!C$3)</f>
        <v>1</v>
      </c>
      <c r="AK182" s="5" t="b">
        <f>AND(C182&gt;=zakresy_produkcyjne!D$2,C182&lt;=zakresy_produkcyjne!D$3)</f>
        <v>1</v>
      </c>
      <c r="AL182" s="5" t="b">
        <f>AND(D182&gt;=zakresy_produkcyjne!E$2,D182&lt;=zakresy_produkcyjne!E$3)</f>
        <v>1</v>
      </c>
      <c r="AM182" s="5" t="b">
        <f>AND(E182&gt;=zakresy_produkcyjne!F$2,E182&lt;=zakresy_produkcyjne!F$3)</f>
        <v>1</v>
      </c>
      <c r="AN182" s="5" t="b">
        <f>AND(F182&gt;=zakresy_produkcyjne!G$2,F182&lt;=zakresy_produkcyjne!G$3)</f>
        <v>1</v>
      </c>
      <c r="AO182" s="5" t="b">
        <f>AND(G182&gt;=zakresy_produkcyjne!H$2,G182&lt;=zakresy_produkcyjne!H$3)</f>
        <v>1</v>
      </c>
      <c r="AP182" s="5" t="b">
        <f>AND(O182&gt;=zakresy_produkcyjne!I$2,O182&lt;=zakresy_produkcyjne!I$3)</f>
        <v>1</v>
      </c>
      <c r="AQ182" s="5" t="b">
        <f>AND(P182&gt;=zakresy_produkcyjne!J$2,P182&lt;=zakresy_produkcyjne!J$3)</f>
        <v>1</v>
      </c>
      <c r="AR182" s="5" t="b">
        <f>AND(Q182&gt;=zakresy_produkcyjne!K$2,Q182&lt;=zakresy_produkcyjne!K$3)</f>
        <v>1</v>
      </c>
      <c r="AS182" s="5" t="b">
        <f>AND(R182&gt;=zakresy_produkcyjne!L$2,R182&lt;=zakresy_produkcyjne!L$3)</f>
        <v>0</v>
      </c>
      <c r="AT182" s="5" t="b">
        <f>AND(AI182:AO182)</f>
        <v>1</v>
      </c>
      <c r="AU182" s="5" t="b">
        <f>AND(AP182:AS182)</f>
        <v>0</v>
      </c>
      <c r="AV182" s="5" t="b">
        <f>AND(AT182:AU182)</f>
        <v>0</v>
      </c>
      <c r="AW182" s="5">
        <f>AI182*zakresy_produkcyjne!B$4+AJ182*zakresy_produkcyjne!C$4+AK182*zakresy_produkcyjne!D$4+AL182*zakresy_produkcyjne!E$4+AM182*zakresy_produkcyjne!F$4+AN182*zakresy_produkcyjne!G$4+AO182*zakresy_produkcyjne!H$4+AP182*zakresy_produkcyjne!I$4+AQ182*zakresy_produkcyjne!J$4+AR182*zakresy_produkcyjne!K$4+AS182*zakresy_produkcyjne!L$4</f>
        <v>56</v>
      </c>
      <c r="AY182" s="5">
        <v>701</v>
      </c>
      <c r="AZ182" s="5">
        <v>478</v>
      </c>
      <c r="BA182" s="5">
        <v>6.9</v>
      </c>
      <c r="BB182" s="5">
        <v>202</v>
      </c>
      <c r="BC182" s="5">
        <f>4.2*11</f>
        <v>46.2</v>
      </c>
      <c r="BE182" s="5">
        <v>1039.2358131170099</v>
      </c>
      <c r="BF182" s="5">
        <v>746.97537508196604</v>
      </c>
      <c r="BG182" s="5">
        <v>5.6804008515962598</v>
      </c>
      <c r="BH182" s="5">
        <v>316.64658980019601</v>
      </c>
      <c r="BI182" s="5">
        <v>80.7854969620237</v>
      </c>
      <c r="BJ182" s="5">
        <f t="shared" ref="BJ182:BM183" si="31">IF(S182&lt;&gt;"",S182,BE182)</f>
        <v>952</v>
      </c>
      <c r="BK182" s="5">
        <f t="shared" si="31"/>
        <v>757</v>
      </c>
      <c r="BL182" s="5">
        <f t="shared" si="31"/>
        <v>1.3</v>
      </c>
      <c r="BM182" s="5">
        <f t="shared" si="31"/>
        <v>401</v>
      </c>
      <c r="BN182" s="5">
        <f>IF(X182&lt;&gt;"",X182,BI182)</f>
        <v>37.4</v>
      </c>
      <c r="BO182" s="5">
        <f>ABS(BE182-BJ182)</f>
        <v>87.235813117009911</v>
      </c>
      <c r="BP182" s="17"/>
    </row>
    <row r="183" spans="1:68" ht="13.9" customHeight="1" x14ac:dyDescent="0.25">
      <c r="A183" s="38">
        <v>3.55</v>
      </c>
      <c r="B183" s="38">
        <v>2.5499999999999998</v>
      </c>
      <c r="C183" s="38">
        <v>0.31</v>
      </c>
      <c r="D183" s="38">
        <v>6.3E-2</v>
      </c>
      <c r="E183" s="38">
        <v>0</v>
      </c>
      <c r="F183" s="38">
        <v>1.56</v>
      </c>
      <c r="G183" s="39">
        <v>0</v>
      </c>
      <c r="H183" s="38">
        <v>8.9999999999999993E-3</v>
      </c>
      <c r="I183" s="38">
        <v>2.5000000000000001E-2</v>
      </c>
      <c r="J183" s="39">
        <v>0</v>
      </c>
      <c r="K183" s="39">
        <v>0</v>
      </c>
      <c r="L183" s="39">
        <v>0</v>
      </c>
      <c r="M183" s="39">
        <v>0</v>
      </c>
      <c r="N183" s="39">
        <v>0</v>
      </c>
      <c r="O183" s="39">
        <v>920</v>
      </c>
      <c r="P183" s="39">
        <v>120</v>
      </c>
      <c r="Q183" s="39">
        <v>380</v>
      </c>
      <c r="R183" s="39">
        <v>15</v>
      </c>
      <c r="S183" s="39">
        <v>810</v>
      </c>
      <c r="T183" s="39">
        <v>675</v>
      </c>
      <c r="U183" s="39">
        <v>1.8</v>
      </c>
      <c r="V183" s="39">
        <v>369</v>
      </c>
      <c r="W183" s="39">
        <v>3.8</v>
      </c>
      <c r="X183" s="39">
        <f>11*W183</f>
        <v>41.8</v>
      </c>
      <c r="Y183" s="284">
        <v>7</v>
      </c>
      <c r="Z183" s="41"/>
      <c r="AA183" s="41"/>
      <c r="AB183" s="41"/>
      <c r="AC183" s="41"/>
      <c r="AD183" s="41"/>
      <c r="AE183" s="41"/>
      <c r="AF183" s="5" t="b">
        <f>NOT(OR(ISBLANK(S183),ISBLANK(T183),ISBLANK(U183),ISBLANK(V183),AND(ISBLANK(W183),ISBLANK(X183))))</f>
        <v>1</v>
      </c>
      <c r="AG183" s="5">
        <v>25</v>
      </c>
      <c r="AH183" s="5">
        <f>IF(AG183&lt;=30,1,IF(AG183&lt;=60,2,IF(AG183&lt;=100,3,"bd")))</f>
        <v>1</v>
      </c>
      <c r="AI183" s="5" t="b">
        <f>AND(A183&gt;=zakresy_produkcyjne!B$2,A183&lt;=zakresy_produkcyjne!B$3)</f>
        <v>1</v>
      </c>
      <c r="AJ183" s="5" t="b">
        <f>AND(B183&gt;=zakresy_produkcyjne!C$2,B183&lt;=zakresy_produkcyjne!C$3)</f>
        <v>1</v>
      </c>
      <c r="AK183" s="5" t="b">
        <f>AND(C183&gt;=zakresy_produkcyjne!D$2,C183&lt;=zakresy_produkcyjne!D$3)</f>
        <v>1</v>
      </c>
      <c r="AL183" s="5" t="b">
        <f>AND(D183&gt;=zakresy_produkcyjne!E$2,D183&lt;=zakresy_produkcyjne!E$3)</f>
        <v>1</v>
      </c>
      <c r="AM183" s="5" t="b">
        <f>AND(E183&gt;=zakresy_produkcyjne!F$2,E183&lt;=zakresy_produkcyjne!F$3)</f>
        <v>1</v>
      </c>
      <c r="AN183" s="5" t="b">
        <f>AND(F183&gt;=zakresy_produkcyjne!G$2,F183&lt;=zakresy_produkcyjne!G$3)</f>
        <v>1</v>
      </c>
      <c r="AO183" s="5" t="b">
        <f>AND(G183&gt;=zakresy_produkcyjne!H$2,G183&lt;=zakresy_produkcyjne!H$3)</f>
        <v>1</v>
      </c>
      <c r="AP183" s="5" t="b">
        <f>AND(O183&gt;=zakresy_produkcyjne!I$2,O183&lt;=zakresy_produkcyjne!I$3)</f>
        <v>1</v>
      </c>
      <c r="AQ183" s="5" t="b">
        <f>AND(P183&gt;=zakresy_produkcyjne!J$2,P183&lt;=zakresy_produkcyjne!J$3)</f>
        <v>1</v>
      </c>
      <c r="AR183" s="5" t="b">
        <f>AND(Q183&gt;=zakresy_produkcyjne!K$2,Q183&lt;=zakresy_produkcyjne!K$3)</f>
        <v>1</v>
      </c>
      <c r="AS183" s="5" t="b">
        <f>AND(R183&gt;=zakresy_produkcyjne!L$2,R183&lt;=zakresy_produkcyjne!L$3)</f>
        <v>0</v>
      </c>
      <c r="AT183" s="5" t="b">
        <f>AND(AI183:AO183)</f>
        <v>1</v>
      </c>
      <c r="AU183" s="5" t="b">
        <f>AND(AP183:AS183)</f>
        <v>0</v>
      </c>
      <c r="AV183" s="5" t="b">
        <f>AND(AT183:AU183)</f>
        <v>0</v>
      </c>
      <c r="AW183" s="5">
        <f>AI183*zakresy_produkcyjne!B$4+AJ183*zakresy_produkcyjne!C$4+AK183*zakresy_produkcyjne!D$4+AL183*zakresy_produkcyjne!E$4+AM183*zakresy_produkcyjne!F$4+AN183*zakresy_produkcyjne!G$4+AO183*zakresy_produkcyjne!H$4+AP183*zakresy_produkcyjne!I$4+AQ183*zakresy_produkcyjne!J$4+AR183*zakresy_produkcyjne!K$4+AS183*zakresy_produkcyjne!L$4</f>
        <v>56</v>
      </c>
      <c r="AY183" s="5">
        <v>701</v>
      </c>
      <c r="AZ183" s="5">
        <v>478</v>
      </c>
      <c r="BA183" s="5">
        <v>6.9</v>
      </c>
      <c r="BB183" s="5">
        <v>202</v>
      </c>
      <c r="BC183" s="5">
        <f>4.2*11</f>
        <v>46.2</v>
      </c>
      <c r="BE183" s="5">
        <v>976.04961165999202</v>
      </c>
      <c r="BF183" s="5">
        <v>681.68724946380598</v>
      </c>
      <c r="BG183" s="5">
        <v>6.45818765194878</v>
      </c>
      <c r="BH183" s="5">
        <v>289.87784414788302</v>
      </c>
      <c r="BI183" s="5">
        <v>83.892599291661398</v>
      </c>
      <c r="BJ183" s="5">
        <f t="shared" si="31"/>
        <v>810</v>
      </c>
      <c r="BK183" s="5">
        <f t="shared" si="31"/>
        <v>675</v>
      </c>
      <c r="BL183" s="5">
        <f t="shared" si="31"/>
        <v>1.8</v>
      </c>
      <c r="BM183" s="5">
        <f t="shared" si="31"/>
        <v>369</v>
      </c>
      <c r="BN183" s="5">
        <f>IF(X183&lt;&gt;"",X183,BI183)</f>
        <v>41.8</v>
      </c>
      <c r="BO183" s="5">
        <f>ABS(BE183-BJ183)</f>
        <v>166.04961165999202</v>
      </c>
      <c r="BP183" s="17"/>
    </row>
    <row r="184" spans="1:68" ht="15" customHeight="1" x14ac:dyDescent="0.25">
      <c r="A184" s="57">
        <v>3.65</v>
      </c>
      <c r="B184" s="57">
        <v>2.52</v>
      </c>
      <c r="C184" s="57">
        <v>0.45</v>
      </c>
      <c r="D184" s="58">
        <v>3.9E-2</v>
      </c>
      <c r="E184" s="57">
        <v>1.08</v>
      </c>
      <c r="F184" s="57">
        <v>0.02</v>
      </c>
      <c r="G184" s="58">
        <v>0</v>
      </c>
      <c r="H184" s="57">
        <v>0.02</v>
      </c>
      <c r="I184" s="57">
        <v>4.9000000000000002E-2</v>
      </c>
      <c r="J184" s="59">
        <v>0</v>
      </c>
      <c r="K184" s="57">
        <v>0.03</v>
      </c>
      <c r="L184" s="59">
        <v>0</v>
      </c>
      <c r="M184" s="59">
        <v>0</v>
      </c>
      <c r="N184" s="58">
        <v>0</v>
      </c>
      <c r="O184" s="59">
        <v>900</v>
      </c>
      <c r="P184" s="59">
        <v>60</v>
      </c>
      <c r="Q184" s="59">
        <v>275</v>
      </c>
      <c r="R184" s="59">
        <v>5</v>
      </c>
      <c r="S184" s="59">
        <v>501</v>
      </c>
      <c r="T184" s="59">
        <v>501</v>
      </c>
      <c r="U184" s="59">
        <v>0.65</v>
      </c>
      <c r="V184" s="59">
        <v>525</v>
      </c>
      <c r="W184" s="60"/>
      <c r="X184" s="61"/>
      <c r="Y184" s="285">
        <v>11</v>
      </c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5" t="b">
        <f>NOT(OR(ISBLANK(S184),ISBLANK(T184),ISBLANK(U184),ISBLANK(V184),AND(ISBLANK(W184),ISBLANK(X184))))</f>
        <v>0</v>
      </c>
      <c r="AM184" s="5">
        <v>25</v>
      </c>
      <c r="AN184" s="5">
        <f>IF(AM184&lt;=30,1,IF(AM184&lt;=60,2,IF(AM184&lt;=100,3,"bd")))</f>
        <v>1</v>
      </c>
      <c r="AO184" s="5" t="b">
        <f>AND(A184&gt;=zakresy_produkcyjne!B$2,A184&lt;=zakresy_produkcyjne!B$3)</f>
        <v>0</v>
      </c>
      <c r="AP184" s="5" t="b">
        <f>AND(B184&gt;=zakresy_produkcyjne!C$2,B184&lt;=zakresy_produkcyjne!C$3)</f>
        <v>1</v>
      </c>
      <c r="AQ184" s="5" t="b">
        <f>AND(C184&gt;=zakresy_produkcyjne!D$2,C184&lt;=zakresy_produkcyjne!D$3)</f>
        <v>0</v>
      </c>
      <c r="AR184" s="5" t="b">
        <f>AND(D184&gt;=zakresy_produkcyjne!E$2,D184&lt;=zakresy_produkcyjne!E$3)</f>
        <v>1</v>
      </c>
      <c r="AS184" s="5" t="b">
        <f>AND(E184&gt;=zakresy_produkcyjne!F$2,E184&lt;=zakresy_produkcyjne!F$3)</f>
        <v>0</v>
      </c>
      <c r="AT184" s="5" t="b">
        <f>AND(F184&gt;=zakresy_produkcyjne!G$2,F184&lt;=zakresy_produkcyjne!G$3)</f>
        <v>1</v>
      </c>
      <c r="AU184" s="5" t="b">
        <f>AND(G184&gt;=zakresy_produkcyjne!H$2,G184&lt;=zakresy_produkcyjne!H$3)</f>
        <v>1</v>
      </c>
      <c r="AV184" s="5" t="b">
        <f>AND(O184&gt;=zakresy_produkcyjne!I$2,O184&lt;=zakresy_produkcyjne!I$3)</f>
        <v>1</v>
      </c>
      <c r="AW184" s="5" t="b">
        <f>AND(P184&gt;=zakresy_produkcyjne!J$2,P184&lt;=zakresy_produkcyjne!J$3)</f>
        <v>1</v>
      </c>
      <c r="AX184" s="5" t="b">
        <f>AND(Q184&gt;=zakresy_produkcyjne!K$2,Q184&lt;=zakresy_produkcyjne!K$3)</f>
        <v>1</v>
      </c>
      <c r="AY184" s="5" t="b">
        <f>AND(R184&gt;=zakresy_produkcyjne!L$2,R184&lt;=zakresy_produkcyjne!L$3)</f>
        <v>0</v>
      </c>
      <c r="AZ184" s="17" t="b">
        <f>AND(AO184:AU184)</f>
        <v>0</v>
      </c>
      <c r="BA184" s="17" t="b">
        <f>AND(AV184:AY184)</f>
        <v>0</v>
      </c>
      <c r="BB184" s="17" t="b">
        <f>AND(AZ184:BA184)</f>
        <v>0</v>
      </c>
      <c r="BC184" s="5">
        <f>AO184*zakresy_produkcyjne!B$4+AP184*zakresy_produkcyjne!C$4+AQ184*zakresy_produkcyjne!D$4+AR184*zakresy_produkcyjne!E$4+AS184*zakresy_produkcyjne!F$4+AT184*zakresy_produkcyjne!G$4+AU184*zakresy_produkcyjne!H$4+AV184*zakresy_produkcyjne!I$4+AW184*zakresy_produkcyjne!J$4+AX184*zakresy_produkcyjne!K$4+AY184*zakresy_produkcyjne!L$4</f>
        <v>43</v>
      </c>
    </row>
    <row r="185" spans="1:68" ht="13.9" customHeight="1" x14ac:dyDescent="0.25">
      <c r="A185" s="57">
        <v>3.65</v>
      </c>
      <c r="B185" s="57">
        <v>2.52</v>
      </c>
      <c r="C185" s="57">
        <v>0.45</v>
      </c>
      <c r="D185" s="58">
        <v>3.9E-2</v>
      </c>
      <c r="E185" s="57">
        <v>1.08</v>
      </c>
      <c r="F185" s="57">
        <v>0.02</v>
      </c>
      <c r="G185" s="58">
        <v>0</v>
      </c>
      <c r="H185" s="57">
        <v>0.02</v>
      </c>
      <c r="I185" s="57">
        <v>4.9000000000000002E-2</v>
      </c>
      <c r="J185" s="59">
        <v>0</v>
      </c>
      <c r="K185" s="57">
        <v>0.03</v>
      </c>
      <c r="L185" s="59">
        <v>0</v>
      </c>
      <c r="M185" s="59">
        <v>0</v>
      </c>
      <c r="N185" s="58">
        <v>0</v>
      </c>
      <c r="O185" s="59">
        <v>900</v>
      </c>
      <c r="P185" s="59">
        <v>60</v>
      </c>
      <c r="Q185" s="59">
        <v>275</v>
      </c>
      <c r="R185" s="59">
        <v>10</v>
      </c>
      <c r="S185" s="59">
        <v>1185</v>
      </c>
      <c r="T185" s="59">
        <v>835</v>
      </c>
      <c r="U185" s="59">
        <v>1.9</v>
      </c>
      <c r="V185" s="59">
        <v>416</v>
      </c>
      <c r="W185" s="60"/>
      <c r="X185" s="61"/>
      <c r="Y185" s="285">
        <v>11</v>
      </c>
      <c r="Z185" s="63"/>
      <c r="AA185" s="63"/>
      <c r="AB185" s="63"/>
      <c r="AC185" s="63"/>
      <c r="AD185" s="63"/>
      <c r="AE185" s="63"/>
      <c r="AF185" s="5" t="b">
        <f>NOT(OR(ISBLANK(S185),ISBLANK(T185),ISBLANK(U185),ISBLANK(V185),AND(ISBLANK(W185),ISBLANK(X185))))</f>
        <v>0</v>
      </c>
      <c r="AG185" s="5">
        <v>25</v>
      </c>
      <c r="AH185" s="5">
        <f>IF(AG185&lt;=30,1,IF(AG185&lt;=60,2,IF(AG185&lt;=100,3,"bd")))</f>
        <v>1</v>
      </c>
      <c r="AI185" s="5" t="b">
        <f>AND(A185&gt;=zakresy_produkcyjne!B$2,A185&lt;=zakresy_produkcyjne!B$3)</f>
        <v>0</v>
      </c>
      <c r="AJ185" s="5" t="b">
        <f>AND(B185&gt;=zakresy_produkcyjne!C$2,B185&lt;=zakresy_produkcyjne!C$3)</f>
        <v>1</v>
      </c>
      <c r="AK185" s="5" t="b">
        <f>AND(C185&gt;=zakresy_produkcyjne!D$2,C185&lt;=zakresy_produkcyjne!D$3)</f>
        <v>0</v>
      </c>
      <c r="AL185" s="5" t="b">
        <f>AND(D185&gt;=zakresy_produkcyjne!E$2,D185&lt;=zakresy_produkcyjne!E$3)</f>
        <v>1</v>
      </c>
      <c r="AM185" s="5" t="b">
        <f>AND(E185&gt;=zakresy_produkcyjne!F$2,E185&lt;=zakresy_produkcyjne!F$3)</f>
        <v>0</v>
      </c>
      <c r="AN185" s="5" t="b">
        <f>AND(F185&gt;=zakresy_produkcyjne!G$2,F185&lt;=zakresy_produkcyjne!G$3)</f>
        <v>1</v>
      </c>
      <c r="AO185" s="5" t="b">
        <f>AND(G185&gt;=zakresy_produkcyjne!H$2,G185&lt;=zakresy_produkcyjne!H$3)</f>
        <v>1</v>
      </c>
      <c r="AP185" s="5" t="b">
        <f>AND(O185&gt;=zakresy_produkcyjne!I$2,O185&lt;=zakresy_produkcyjne!I$3)</f>
        <v>1</v>
      </c>
      <c r="AQ185" s="5" t="b">
        <f>AND(P185&gt;=zakresy_produkcyjne!J$2,P185&lt;=zakresy_produkcyjne!J$3)</f>
        <v>1</v>
      </c>
      <c r="AR185" s="5" t="b">
        <f>AND(Q185&gt;=zakresy_produkcyjne!K$2,Q185&lt;=zakresy_produkcyjne!K$3)</f>
        <v>1</v>
      </c>
      <c r="AS185" s="5" t="b">
        <f>AND(R185&gt;=zakresy_produkcyjne!L$2,R185&lt;=zakresy_produkcyjne!L$3)</f>
        <v>0</v>
      </c>
      <c r="AT185" s="5" t="b">
        <f>AND(AI185:AO185)</f>
        <v>0</v>
      </c>
      <c r="AU185" s="5" t="b">
        <f>AND(AP185:AS185)</f>
        <v>0</v>
      </c>
      <c r="AV185" s="5" t="b">
        <f>AND(AT185:AU185)</f>
        <v>0</v>
      </c>
      <c r="AW185" s="5">
        <f>AI185*zakresy_produkcyjne!B$4+AJ185*zakresy_produkcyjne!C$4+AK185*zakresy_produkcyjne!D$4+AL185*zakresy_produkcyjne!E$4+AM185*zakresy_produkcyjne!F$4+AN185*zakresy_produkcyjne!G$4+AO185*zakresy_produkcyjne!H$4+AP185*zakresy_produkcyjne!I$4+AQ185*zakresy_produkcyjne!J$4+AR185*zakresy_produkcyjne!K$4+AS185*zakresy_produkcyjne!L$4</f>
        <v>43</v>
      </c>
      <c r="AY185" s="5">
        <v>706</v>
      </c>
      <c r="AZ185" s="5">
        <v>475</v>
      </c>
      <c r="BA185" s="5">
        <v>3.65</v>
      </c>
      <c r="BB185" s="5">
        <v>246</v>
      </c>
      <c r="BE185" s="5">
        <v>1114.5</v>
      </c>
      <c r="BF185" s="5">
        <v>802.5</v>
      </c>
      <c r="BG185" s="5">
        <v>1.66</v>
      </c>
      <c r="BH185" s="5">
        <v>411</v>
      </c>
      <c r="BI185" s="5">
        <v>77.900000000000006</v>
      </c>
      <c r="BJ185" s="5">
        <f t="shared" ref="BJ185:BM187" si="32">IF(S185&lt;&gt;"",S185,BE185)</f>
        <v>1185</v>
      </c>
      <c r="BK185" s="5">
        <f t="shared" si="32"/>
        <v>835</v>
      </c>
      <c r="BL185" s="5">
        <f t="shared" si="32"/>
        <v>1.9</v>
      </c>
      <c r="BM185" s="5">
        <f t="shared" si="32"/>
        <v>416</v>
      </c>
      <c r="BN185" s="5">
        <f>IF(X185&lt;&gt;"",X185,BI185)</f>
        <v>77.900000000000006</v>
      </c>
      <c r="BO185" s="5">
        <f>ABS(BE185-BJ185)</f>
        <v>70.5</v>
      </c>
      <c r="BP185" s="17"/>
    </row>
    <row r="186" spans="1:68" ht="13.9" customHeight="1" x14ac:dyDescent="0.25">
      <c r="A186" s="38">
        <v>3.55</v>
      </c>
      <c r="B186" s="38">
        <v>2.5499999999999998</v>
      </c>
      <c r="C186" s="38">
        <v>0.31</v>
      </c>
      <c r="D186" s="38">
        <v>6.3E-2</v>
      </c>
      <c r="E186" s="38">
        <v>0</v>
      </c>
      <c r="F186" s="38">
        <v>1.56</v>
      </c>
      <c r="G186" s="39">
        <v>0</v>
      </c>
      <c r="H186" s="38">
        <v>8.9999999999999993E-3</v>
      </c>
      <c r="I186" s="38">
        <v>2.5000000000000001E-2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920</v>
      </c>
      <c r="P186" s="39">
        <v>120</v>
      </c>
      <c r="Q186" s="39">
        <v>400</v>
      </c>
      <c r="R186" s="39">
        <v>15</v>
      </c>
      <c r="S186" s="39">
        <v>868</v>
      </c>
      <c r="T186" s="39">
        <v>595</v>
      </c>
      <c r="U186" s="39">
        <v>1.8</v>
      </c>
      <c r="V186" s="39">
        <v>292</v>
      </c>
      <c r="W186" s="39">
        <v>4.8</v>
      </c>
      <c r="X186" s="39">
        <f>11*W186</f>
        <v>52.8</v>
      </c>
      <c r="Y186" s="284">
        <v>7</v>
      </c>
      <c r="Z186" s="41"/>
      <c r="AA186" s="41"/>
      <c r="AB186" s="41"/>
      <c r="AC186" s="41"/>
      <c r="AD186" s="41"/>
      <c r="AE186" s="41"/>
      <c r="AF186" s="5" t="b">
        <f>NOT(OR(ISBLANK(S186),ISBLANK(T186),ISBLANK(U186),ISBLANK(V186),AND(ISBLANK(W186),ISBLANK(X186))))</f>
        <v>1</v>
      </c>
      <c r="AG186" s="5">
        <v>25</v>
      </c>
      <c r="AH186" s="5">
        <f>IF(AG186&lt;=30,1,IF(AG186&lt;=60,2,IF(AG186&lt;=100,3,"bd")))</f>
        <v>1</v>
      </c>
      <c r="AI186" s="5" t="b">
        <f>AND(A186&gt;=zakresy_produkcyjne!B$2,A186&lt;=zakresy_produkcyjne!B$3)</f>
        <v>1</v>
      </c>
      <c r="AJ186" s="5" t="b">
        <f>AND(B186&gt;=zakresy_produkcyjne!C$2,B186&lt;=zakresy_produkcyjne!C$3)</f>
        <v>1</v>
      </c>
      <c r="AK186" s="5" t="b">
        <f>AND(C186&gt;=zakresy_produkcyjne!D$2,C186&lt;=zakresy_produkcyjne!D$3)</f>
        <v>1</v>
      </c>
      <c r="AL186" s="5" t="b">
        <f>AND(D186&gt;=zakresy_produkcyjne!E$2,D186&lt;=zakresy_produkcyjne!E$3)</f>
        <v>1</v>
      </c>
      <c r="AM186" s="5" t="b">
        <f>AND(E186&gt;=zakresy_produkcyjne!F$2,E186&lt;=zakresy_produkcyjne!F$3)</f>
        <v>1</v>
      </c>
      <c r="AN186" s="5" t="b">
        <f>AND(F186&gt;=zakresy_produkcyjne!G$2,F186&lt;=zakresy_produkcyjne!G$3)</f>
        <v>1</v>
      </c>
      <c r="AO186" s="5" t="b">
        <f>AND(G186&gt;=zakresy_produkcyjne!H$2,G186&lt;=zakresy_produkcyjne!H$3)</f>
        <v>1</v>
      </c>
      <c r="AP186" s="5" t="b">
        <f>AND(O186&gt;=zakresy_produkcyjne!I$2,O186&lt;=zakresy_produkcyjne!I$3)</f>
        <v>1</v>
      </c>
      <c r="AQ186" s="5" t="b">
        <f>AND(P186&gt;=zakresy_produkcyjne!J$2,P186&lt;=zakresy_produkcyjne!J$3)</f>
        <v>1</v>
      </c>
      <c r="AR186" s="5" t="b">
        <f>AND(Q186&gt;=zakresy_produkcyjne!K$2,Q186&lt;=zakresy_produkcyjne!K$3)</f>
        <v>1</v>
      </c>
      <c r="AS186" s="5" t="b">
        <f>AND(R186&gt;=zakresy_produkcyjne!L$2,R186&lt;=zakresy_produkcyjne!L$3)</f>
        <v>0</v>
      </c>
      <c r="AT186" s="5" t="b">
        <f>AND(AI186:AO186)</f>
        <v>1</v>
      </c>
      <c r="AU186" s="5" t="b">
        <f>AND(AP186:AS186)</f>
        <v>0</v>
      </c>
      <c r="AV186" s="5" t="b">
        <f>AND(AT186:AU186)</f>
        <v>0</v>
      </c>
      <c r="AW186" s="5">
        <f>AI186*zakresy_produkcyjne!B$4+AJ186*zakresy_produkcyjne!C$4+AK186*zakresy_produkcyjne!D$4+AL186*zakresy_produkcyjne!E$4+AM186*zakresy_produkcyjne!F$4+AN186*zakresy_produkcyjne!G$4+AO186*zakresy_produkcyjne!H$4+AP186*zakresy_produkcyjne!I$4+AQ186*zakresy_produkcyjne!J$4+AR186*zakresy_produkcyjne!K$4+AS186*zakresy_produkcyjne!L$4</f>
        <v>56</v>
      </c>
      <c r="AY186" s="5">
        <v>701</v>
      </c>
      <c r="AZ186" s="5">
        <v>478</v>
      </c>
      <c r="BA186" s="5">
        <v>6.9</v>
      </c>
      <c r="BB186" s="5">
        <v>202</v>
      </c>
      <c r="BC186" s="5">
        <f>4.2*11</f>
        <v>46.2</v>
      </c>
      <c r="BE186" s="5">
        <v>912.86341020297198</v>
      </c>
      <c r="BF186" s="5">
        <v>616.39912384564605</v>
      </c>
      <c r="BG186" s="5">
        <v>7.2359744523013099</v>
      </c>
      <c r="BH186" s="5">
        <v>263.10909849556901</v>
      </c>
      <c r="BI186" s="5">
        <v>86.999701621299195</v>
      </c>
      <c r="BJ186" s="5">
        <f t="shared" si="32"/>
        <v>868</v>
      </c>
      <c r="BK186" s="5">
        <f t="shared" si="32"/>
        <v>595</v>
      </c>
      <c r="BL186" s="5">
        <f t="shared" si="32"/>
        <v>1.8</v>
      </c>
      <c r="BM186" s="5">
        <f t="shared" si="32"/>
        <v>292</v>
      </c>
      <c r="BN186" s="5">
        <f>IF(X186&lt;&gt;"",X186,BI186)</f>
        <v>52.8</v>
      </c>
      <c r="BO186" s="5">
        <f>ABS(BE186-BJ186)</f>
        <v>44.863410202971977</v>
      </c>
      <c r="BP186" s="17"/>
    </row>
    <row r="187" spans="1:68" ht="13.9" customHeight="1" x14ac:dyDescent="0.25">
      <c r="A187" s="57">
        <v>3.65</v>
      </c>
      <c r="B187" s="57">
        <v>2.52</v>
      </c>
      <c r="C187" s="57">
        <v>0.45</v>
      </c>
      <c r="D187" s="58">
        <v>3.9E-2</v>
      </c>
      <c r="E187" s="57">
        <v>1.08</v>
      </c>
      <c r="F187" s="57">
        <v>0.02</v>
      </c>
      <c r="G187" s="58">
        <v>0</v>
      </c>
      <c r="H187" s="57">
        <v>0.02</v>
      </c>
      <c r="I187" s="57">
        <v>4.9000000000000002E-2</v>
      </c>
      <c r="J187" s="59">
        <v>0</v>
      </c>
      <c r="K187" s="57">
        <v>0.03</v>
      </c>
      <c r="L187" s="59">
        <v>0</v>
      </c>
      <c r="M187" s="59">
        <v>0</v>
      </c>
      <c r="N187" s="58">
        <v>0</v>
      </c>
      <c r="O187" s="59">
        <v>900</v>
      </c>
      <c r="P187" s="59">
        <v>60</v>
      </c>
      <c r="Q187" s="59">
        <v>275</v>
      </c>
      <c r="R187" s="59">
        <v>15</v>
      </c>
      <c r="S187" s="59">
        <v>1044</v>
      </c>
      <c r="T187" s="59">
        <v>770</v>
      </c>
      <c r="U187" s="59">
        <v>1.42</v>
      </c>
      <c r="V187" s="59">
        <v>406</v>
      </c>
      <c r="W187" s="60"/>
      <c r="X187" s="61"/>
      <c r="Y187" s="285">
        <v>11</v>
      </c>
      <c r="Z187" s="63"/>
      <c r="AA187" s="63"/>
      <c r="AB187" s="63"/>
      <c r="AC187" s="63"/>
      <c r="AD187" s="63"/>
      <c r="AE187" s="63"/>
      <c r="AF187" s="5" t="b">
        <f>NOT(OR(ISBLANK(S187),ISBLANK(T187),ISBLANK(U187),ISBLANK(V187),AND(ISBLANK(W187),ISBLANK(X187))))</f>
        <v>0</v>
      </c>
      <c r="AG187" s="5">
        <v>25</v>
      </c>
      <c r="AH187" s="5">
        <f>IF(AG187&lt;=30,1,IF(AG187&lt;=60,2,IF(AG187&lt;=100,3,"bd")))</f>
        <v>1</v>
      </c>
      <c r="AI187" s="5" t="b">
        <f>AND(A187&gt;=zakresy_produkcyjne!B$2,A187&lt;=zakresy_produkcyjne!B$3)</f>
        <v>0</v>
      </c>
      <c r="AJ187" s="5" t="b">
        <f>AND(B187&gt;=zakresy_produkcyjne!C$2,B187&lt;=zakresy_produkcyjne!C$3)</f>
        <v>1</v>
      </c>
      <c r="AK187" s="5" t="b">
        <f>AND(C187&gt;=zakresy_produkcyjne!D$2,C187&lt;=zakresy_produkcyjne!D$3)</f>
        <v>0</v>
      </c>
      <c r="AL187" s="5" t="b">
        <f>AND(D187&gt;=zakresy_produkcyjne!E$2,D187&lt;=zakresy_produkcyjne!E$3)</f>
        <v>1</v>
      </c>
      <c r="AM187" s="5" t="b">
        <f>AND(E187&gt;=zakresy_produkcyjne!F$2,E187&lt;=zakresy_produkcyjne!F$3)</f>
        <v>0</v>
      </c>
      <c r="AN187" s="5" t="b">
        <f>AND(F187&gt;=zakresy_produkcyjne!G$2,F187&lt;=zakresy_produkcyjne!G$3)</f>
        <v>1</v>
      </c>
      <c r="AO187" s="5" t="b">
        <f>AND(G187&gt;=zakresy_produkcyjne!H$2,G187&lt;=zakresy_produkcyjne!H$3)</f>
        <v>1</v>
      </c>
      <c r="AP187" s="5" t="b">
        <f>AND(O187&gt;=zakresy_produkcyjne!I$2,O187&lt;=zakresy_produkcyjne!I$3)</f>
        <v>1</v>
      </c>
      <c r="AQ187" s="5" t="b">
        <f>AND(P187&gt;=zakresy_produkcyjne!J$2,P187&lt;=zakresy_produkcyjne!J$3)</f>
        <v>1</v>
      </c>
      <c r="AR187" s="5" t="b">
        <f>AND(Q187&gt;=zakresy_produkcyjne!K$2,Q187&lt;=zakresy_produkcyjne!K$3)</f>
        <v>1</v>
      </c>
      <c r="AS187" s="5" t="b">
        <f>AND(R187&gt;=zakresy_produkcyjne!L$2,R187&lt;=zakresy_produkcyjne!L$3)</f>
        <v>0</v>
      </c>
      <c r="AT187" s="5" t="b">
        <f>AND(AI187:AO187)</f>
        <v>0</v>
      </c>
      <c r="AU187" s="5" t="b">
        <f>AND(AP187:AS187)</f>
        <v>0</v>
      </c>
      <c r="AV187" s="5" t="b">
        <f>AND(AT187:AU187)</f>
        <v>0</v>
      </c>
      <c r="AW187" s="5">
        <f>AI187*zakresy_produkcyjne!B$4+AJ187*zakresy_produkcyjne!C$4+AK187*zakresy_produkcyjne!D$4+AL187*zakresy_produkcyjne!E$4+AM187*zakresy_produkcyjne!F$4+AN187*zakresy_produkcyjne!G$4+AO187*zakresy_produkcyjne!H$4+AP187*zakresy_produkcyjne!I$4+AQ187*zakresy_produkcyjne!J$4+AR187*zakresy_produkcyjne!K$4+AS187*zakresy_produkcyjne!L$4</f>
        <v>43</v>
      </c>
      <c r="AY187" s="5">
        <v>706</v>
      </c>
      <c r="AZ187" s="5">
        <v>475</v>
      </c>
      <c r="BA187" s="5">
        <v>3.65</v>
      </c>
      <c r="BB187" s="5">
        <v>246</v>
      </c>
      <c r="BE187" s="5">
        <v>1290.6513802611701</v>
      </c>
      <c r="BF187" s="5">
        <v>1034.2993772160501</v>
      </c>
      <c r="BG187" s="5">
        <v>4.25002113627421</v>
      </c>
      <c r="BH187" s="5">
        <v>463.24744713083402</v>
      </c>
      <c r="BI187" s="5">
        <v>53.1541156815112</v>
      </c>
      <c r="BJ187" s="5">
        <f t="shared" si="32"/>
        <v>1044</v>
      </c>
      <c r="BK187" s="5">
        <f t="shared" si="32"/>
        <v>770</v>
      </c>
      <c r="BL187" s="5">
        <f t="shared" si="32"/>
        <v>1.42</v>
      </c>
      <c r="BM187" s="5">
        <f t="shared" si="32"/>
        <v>406</v>
      </c>
      <c r="BN187" s="5">
        <f>IF(X187&lt;&gt;"",X187,BI187)</f>
        <v>53.1541156815112</v>
      </c>
      <c r="BO187" s="5">
        <f>ABS(BE187-BJ187)</f>
        <v>246.65138026117006</v>
      </c>
      <c r="BP187" s="17"/>
    </row>
    <row r="188" spans="1:68" ht="15" customHeight="1" x14ac:dyDescent="0.2"/>
    <row r="189" spans="1:68" ht="15" customHeight="1" x14ac:dyDescent="0.2"/>
    <row r="190" spans="1:68" ht="15" customHeight="1" x14ac:dyDescent="0.2">
      <c r="A190" s="286">
        <v>3.65</v>
      </c>
      <c r="B190" s="286">
        <v>2.8</v>
      </c>
      <c r="C190" s="286">
        <v>0.32</v>
      </c>
      <c r="D190" s="286">
        <v>3.5000000000000003E-2</v>
      </c>
      <c r="E190" s="286">
        <v>0.53</v>
      </c>
      <c r="F190" s="286">
        <v>1.29</v>
      </c>
      <c r="G190" s="286">
        <v>0.2</v>
      </c>
      <c r="H190" s="286">
        <v>1.2E-2</v>
      </c>
      <c r="I190" s="286">
        <v>3.1E-2</v>
      </c>
      <c r="J190" s="286">
        <v>0</v>
      </c>
      <c r="K190" s="286">
        <v>0</v>
      </c>
      <c r="L190" s="286">
        <v>0</v>
      </c>
      <c r="M190" s="286">
        <v>0</v>
      </c>
      <c r="N190" s="286">
        <v>0</v>
      </c>
      <c r="O190" s="286">
        <v>900</v>
      </c>
      <c r="P190" s="286">
        <v>90</v>
      </c>
      <c r="Q190" s="286">
        <v>340</v>
      </c>
      <c r="R190" s="286">
        <v>60</v>
      </c>
      <c r="S190" s="286">
        <v>680</v>
      </c>
      <c r="T190" s="286">
        <v>664</v>
      </c>
      <c r="U190" s="286">
        <v>18</v>
      </c>
      <c r="V190" s="286"/>
      <c r="W190" s="286"/>
      <c r="X190" s="286"/>
      <c r="Y190" s="287">
        <v>26</v>
      </c>
      <c r="Z190" s="286"/>
      <c r="AA190" s="286"/>
      <c r="AB190" s="286"/>
      <c r="AC190" s="286"/>
      <c r="AD190" s="286"/>
      <c r="AE190" s="286"/>
      <c r="AF190" s="5" t="b">
        <f t="shared" ref="AF190:AF202" si="33">NOT(OR(ISBLANK(S190),ISBLANK(T190),ISBLANK(U190),ISBLANK(V190),AND(ISBLANK(W190),ISBLANK(X190))))</f>
        <v>0</v>
      </c>
      <c r="AG190" s="5">
        <v>15</v>
      </c>
      <c r="AH190" s="5">
        <f t="shared" ref="AH190:AH202" si="34">IF(AG190&lt;=30,1,IF(AG190&lt;=60,2,IF(AG190&lt;=100,3,"bd")))</f>
        <v>1</v>
      </c>
      <c r="AI190" s="5" t="b">
        <f>AND(A190&gt;=zakresy_produkcyjne!B$2,A190&lt;=zakresy_produkcyjne!B$3)</f>
        <v>0</v>
      </c>
      <c r="AJ190" s="5" t="b">
        <f>AND(B190&gt;=zakresy_produkcyjne!C$2,B190&lt;=zakresy_produkcyjne!C$3)</f>
        <v>0</v>
      </c>
      <c r="AK190" s="5" t="b">
        <f>AND(C190&gt;=zakresy_produkcyjne!D$2,C190&lt;=zakresy_produkcyjne!D$3)</f>
        <v>1</v>
      </c>
      <c r="AL190" s="5" t="b">
        <f>AND(D190&gt;=zakresy_produkcyjne!E$2,D190&lt;=zakresy_produkcyjne!E$3)</f>
        <v>1</v>
      </c>
      <c r="AM190" s="5" t="b">
        <f>AND(E190&gt;=zakresy_produkcyjne!F$2,E190&lt;=zakresy_produkcyjne!F$3)</f>
        <v>1</v>
      </c>
      <c r="AN190" s="5" t="b">
        <f>AND(F190&gt;=zakresy_produkcyjne!G$2,F190&lt;=zakresy_produkcyjne!G$3)</f>
        <v>1</v>
      </c>
      <c r="AO190" s="5" t="b">
        <f>AND(G190&gt;=zakresy_produkcyjne!H$2,G190&lt;=zakresy_produkcyjne!H$3)</f>
        <v>1</v>
      </c>
      <c r="AP190" s="5" t="b">
        <f>AND(O190&gt;=zakresy_produkcyjne!I$2,O190&lt;=zakresy_produkcyjne!I$3)</f>
        <v>1</v>
      </c>
      <c r="AQ190" s="5" t="b">
        <f>AND(P190&gt;=zakresy_produkcyjne!J$2,P190&lt;=zakresy_produkcyjne!J$3)</f>
        <v>1</v>
      </c>
      <c r="AR190" s="5" t="b">
        <f>AND(Q190&gt;=zakresy_produkcyjne!K$2,Q190&lt;=zakresy_produkcyjne!K$3)</f>
        <v>1</v>
      </c>
      <c r="AS190" s="5" t="b">
        <f>AND(R190&gt;=zakresy_produkcyjne!L$2,R190&lt;=zakresy_produkcyjne!L$3)</f>
        <v>1</v>
      </c>
      <c r="AT190" s="5" t="b">
        <f t="shared" ref="AT190:AT202" si="35">AND(AI190:AO190)</f>
        <v>0</v>
      </c>
      <c r="AU190" s="5" t="b">
        <f t="shared" ref="AU190:AU202" si="36">AND(AP190:AS190)</f>
        <v>1</v>
      </c>
      <c r="AV190" s="5" t="b">
        <f t="shared" ref="AV190:AV202" si="37">AND(AT190:AU190)</f>
        <v>0</v>
      </c>
      <c r="AW190" s="5">
        <f>AI190*zakresy_produkcyjne!B$4+AJ190*zakresy_produkcyjne!C$4+AK190*zakresy_produkcyjne!D$4+AL190*zakresy_produkcyjne!E$4+AM190*zakresy_produkcyjne!F$4+AN190*zakresy_produkcyjne!G$4+AO190*zakresy_produkcyjne!H$4+AP190*zakresy_produkcyjne!I$4+AQ190*zakresy_produkcyjne!J$4+AR190*zakresy_produkcyjne!K$4+AS190*zakresy_produkcyjne!L$4</f>
        <v>62</v>
      </c>
      <c r="BE190" s="5">
        <v>657.13</v>
      </c>
      <c r="BF190" s="5">
        <v>645.34</v>
      </c>
      <c r="BG190" s="5">
        <v>15.2636</v>
      </c>
      <c r="BH190" s="5">
        <v>327.42118211530698</v>
      </c>
      <c r="BI190" s="5">
        <v>99.108800000000002</v>
      </c>
    </row>
    <row r="191" spans="1:68" ht="15" customHeight="1" x14ac:dyDescent="0.2">
      <c r="A191" s="286">
        <v>3.65</v>
      </c>
      <c r="B191" s="286">
        <v>2.8</v>
      </c>
      <c r="C191" s="286">
        <v>0.32</v>
      </c>
      <c r="D191" s="286">
        <v>3.5000000000000003E-2</v>
      </c>
      <c r="E191" s="286">
        <v>0.53</v>
      </c>
      <c r="F191" s="286">
        <v>1.29</v>
      </c>
      <c r="G191" s="286">
        <v>0.2</v>
      </c>
      <c r="H191" s="286">
        <v>1.2E-2</v>
      </c>
      <c r="I191" s="286">
        <v>3.1E-2</v>
      </c>
      <c r="J191" s="286">
        <v>0</v>
      </c>
      <c r="K191" s="286">
        <v>0</v>
      </c>
      <c r="L191" s="286">
        <v>0</v>
      </c>
      <c r="M191" s="286">
        <v>0</v>
      </c>
      <c r="N191" s="286">
        <v>0</v>
      </c>
      <c r="O191" s="286">
        <v>900</v>
      </c>
      <c r="P191" s="286">
        <v>90</v>
      </c>
      <c r="Q191" s="286">
        <v>360</v>
      </c>
      <c r="R191" s="286">
        <v>60</v>
      </c>
      <c r="S191" s="286">
        <v>660</v>
      </c>
      <c r="T191" s="286">
        <v>664</v>
      </c>
      <c r="U191" s="286">
        <v>9</v>
      </c>
      <c r="V191" s="286"/>
      <c r="W191" s="286"/>
      <c r="X191" s="286"/>
      <c r="Y191" s="288">
        <v>26</v>
      </c>
      <c r="Z191" s="286"/>
      <c r="AA191" s="286"/>
      <c r="AB191" s="286"/>
      <c r="AC191" s="286"/>
      <c r="AD191" s="286"/>
      <c r="AE191" s="286"/>
      <c r="AF191" s="5" t="b">
        <f t="shared" si="33"/>
        <v>0</v>
      </c>
      <c r="AG191" s="5">
        <v>15</v>
      </c>
      <c r="AH191" s="5">
        <f t="shared" si="34"/>
        <v>1</v>
      </c>
      <c r="AI191" s="5" t="b">
        <f>AND(A191&gt;=zakresy_produkcyjne!B$2,A191&lt;=zakresy_produkcyjne!B$3)</f>
        <v>0</v>
      </c>
      <c r="AJ191" s="5" t="b">
        <f>AND(B191&gt;=zakresy_produkcyjne!C$2,B191&lt;=zakresy_produkcyjne!C$3)</f>
        <v>0</v>
      </c>
      <c r="AK191" s="5" t="b">
        <f>AND(C191&gt;=zakresy_produkcyjne!D$2,C191&lt;=zakresy_produkcyjne!D$3)</f>
        <v>1</v>
      </c>
      <c r="AL191" s="5" t="b">
        <f>AND(D191&gt;=zakresy_produkcyjne!E$2,D191&lt;=zakresy_produkcyjne!E$3)</f>
        <v>1</v>
      </c>
      <c r="AM191" s="5" t="b">
        <f>AND(E191&gt;=zakresy_produkcyjne!F$2,E191&lt;=zakresy_produkcyjne!F$3)</f>
        <v>1</v>
      </c>
      <c r="AN191" s="5" t="b">
        <f>AND(F191&gt;=zakresy_produkcyjne!G$2,F191&lt;=zakresy_produkcyjne!G$3)</f>
        <v>1</v>
      </c>
      <c r="AO191" s="5" t="b">
        <f>AND(G191&gt;=zakresy_produkcyjne!H$2,G191&lt;=zakresy_produkcyjne!H$3)</f>
        <v>1</v>
      </c>
      <c r="AP191" s="5" t="b">
        <f>AND(O191&gt;=zakresy_produkcyjne!I$2,O191&lt;=zakresy_produkcyjne!I$3)</f>
        <v>1</v>
      </c>
      <c r="AQ191" s="5" t="b">
        <f>AND(P191&gt;=zakresy_produkcyjne!J$2,P191&lt;=zakresy_produkcyjne!J$3)</f>
        <v>1</v>
      </c>
      <c r="AR191" s="5" t="b">
        <f>AND(Q191&gt;=zakresy_produkcyjne!K$2,Q191&lt;=zakresy_produkcyjne!K$3)</f>
        <v>1</v>
      </c>
      <c r="AS191" s="5" t="b">
        <f>AND(R191&gt;=zakresy_produkcyjne!L$2,R191&lt;=zakresy_produkcyjne!L$3)</f>
        <v>1</v>
      </c>
      <c r="AT191" s="5" t="b">
        <f t="shared" si="35"/>
        <v>0</v>
      </c>
      <c r="AU191" s="5" t="b">
        <f t="shared" si="36"/>
        <v>1</v>
      </c>
      <c r="AV191" s="5" t="b">
        <f t="shared" si="37"/>
        <v>0</v>
      </c>
      <c r="AW191" s="5">
        <f>AI191*zakresy_produkcyjne!B$4+AJ191*zakresy_produkcyjne!C$4+AK191*zakresy_produkcyjne!D$4+AL191*zakresy_produkcyjne!E$4+AM191*zakresy_produkcyjne!F$4+AN191*zakresy_produkcyjne!G$4+AO191*zakresy_produkcyjne!H$4+AP191*zakresy_produkcyjne!I$4+AQ191*zakresy_produkcyjne!J$4+AR191*zakresy_produkcyjne!K$4+AS191*zakresy_produkcyjne!L$4</f>
        <v>62</v>
      </c>
      <c r="BE191" s="5">
        <v>653.51</v>
      </c>
      <c r="BF191" s="5">
        <v>633.29999999999995</v>
      </c>
      <c r="BG191" s="5">
        <v>8.8122000000000007</v>
      </c>
      <c r="BH191" s="5">
        <v>324.00323575123701</v>
      </c>
      <c r="BI191" s="5">
        <v>102.0638</v>
      </c>
    </row>
    <row r="192" spans="1:68" ht="15" customHeight="1" x14ac:dyDescent="0.2">
      <c r="A192" s="286">
        <v>3.65</v>
      </c>
      <c r="B192" s="286">
        <v>2.8</v>
      </c>
      <c r="C192" s="286">
        <v>0.32</v>
      </c>
      <c r="D192" s="286">
        <v>3.5000000000000003E-2</v>
      </c>
      <c r="E192" s="286">
        <v>0.53</v>
      </c>
      <c r="F192" s="286">
        <v>1.29</v>
      </c>
      <c r="G192" s="286">
        <v>0.2</v>
      </c>
      <c r="H192" s="286">
        <v>1.2E-2</v>
      </c>
      <c r="I192" s="286">
        <v>3.1E-2</v>
      </c>
      <c r="J192" s="286">
        <v>0</v>
      </c>
      <c r="K192" s="286">
        <v>0</v>
      </c>
      <c r="L192" s="286">
        <v>0</v>
      </c>
      <c r="M192" s="286">
        <v>0</v>
      </c>
      <c r="N192" s="286">
        <v>0</v>
      </c>
      <c r="O192" s="286">
        <v>900</v>
      </c>
      <c r="P192" s="286">
        <v>90</v>
      </c>
      <c r="Q192" s="286">
        <v>380</v>
      </c>
      <c r="R192" s="286">
        <v>60</v>
      </c>
      <c r="S192" s="286">
        <v>689</v>
      </c>
      <c r="T192" s="286">
        <v>672</v>
      </c>
      <c r="U192" s="286">
        <v>4</v>
      </c>
      <c r="V192" s="286"/>
      <c r="W192" s="286"/>
      <c r="X192" s="286"/>
      <c r="Y192" s="287">
        <v>26</v>
      </c>
      <c r="Z192" s="286"/>
      <c r="AA192" s="286"/>
      <c r="AB192" s="286"/>
      <c r="AC192" s="286"/>
      <c r="AD192" s="286"/>
      <c r="AE192" s="286"/>
      <c r="AF192" s="5" t="b">
        <f t="shared" si="33"/>
        <v>0</v>
      </c>
      <c r="AG192" s="5">
        <v>15</v>
      </c>
      <c r="AH192" s="5">
        <f t="shared" si="34"/>
        <v>1</v>
      </c>
      <c r="AI192" s="5" t="b">
        <f>AND(A192&gt;=zakresy_produkcyjne!B$2,A192&lt;=zakresy_produkcyjne!B$3)</f>
        <v>0</v>
      </c>
      <c r="AJ192" s="5" t="b">
        <f>AND(B192&gt;=zakresy_produkcyjne!C$2,B192&lt;=zakresy_produkcyjne!C$3)</f>
        <v>0</v>
      </c>
      <c r="AK192" s="5" t="b">
        <f>AND(C192&gt;=zakresy_produkcyjne!D$2,C192&lt;=zakresy_produkcyjne!D$3)</f>
        <v>1</v>
      </c>
      <c r="AL192" s="5" t="b">
        <f>AND(D192&gt;=zakresy_produkcyjne!E$2,D192&lt;=zakresy_produkcyjne!E$3)</f>
        <v>1</v>
      </c>
      <c r="AM192" s="5" t="b">
        <f>AND(E192&gt;=zakresy_produkcyjne!F$2,E192&lt;=zakresy_produkcyjne!F$3)</f>
        <v>1</v>
      </c>
      <c r="AN192" s="5" t="b">
        <f>AND(F192&gt;=zakresy_produkcyjne!G$2,F192&lt;=zakresy_produkcyjne!G$3)</f>
        <v>1</v>
      </c>
      <c r="AO192" s="5" t="b">
        <f>AND(G192&gt;=zakresy_produkcyjne!H$2,G192&lt;=zakresy_produkcyjne!H$3)</f>
        <v>1</v>
      </c>
      <c r="AP192" s="5" t="b">
        <f>AND(O192&gt;=zakresy_produkcyjne!I$2,O192&lt;=zakresy_produkcyjne!I$3)</f>
        <v>1</v>
      </c>
      <c r="AQ192" s="5" t="b">
        <f>AND(P192&gt;=zakresy_produkcyjne!J$2,P192&lt;=zakresy_produkcyjne!J$3)</f>
        <v>1</v>
      </c>
      <c r="AR192" s="5" t="b">
        <f>AND(Q192&gt;=zakresy_produkcyjne!K$2,Q192&lt;=zakresy_produkcyjne!K$3)</f>
        <v>1</v>
      </c>
      <c r="AS192" s="5" t="b">
        <f>AND(R192&gt;=zakresy_produkcyjne!L$2,R192&lt;=zakresy_produkcyjne!L$3)</f>
        <v>1</v>
      </c>
      <c r="AT192" s="5" t="b">
        <f t="shared" si="35"/>
        <v>0</v>
      </c>
      <c r="AU192" s="5" t="b">
        <f t="shared" si="36"/>
        <v>1</v>
      </c>
      <c r="AV192" s="5" t="b">
        <f t="shared" si="37"/>
        <v>0</v>
      </c>
      <c r="AW192" s="5">
        <f>AI192*zakresy_produkcyjne!B$4+AJ192*zakresy_produkcyjne!C$4+AK192*zakresy_produkcyjne!D$4+AL192*zakresy_produkcyjne!E$4+AM192*zakresy_produkcyjne!F$4+AN192*zakresy_produkcyjne!G$4+AO192*zakresy_produkcyjne!H$4+AP192*zakresy_produkcyjne!I$4+AQ192*zakresy_produkcyjne!J$4+AR192*zakresy_produkcyjne!K$4+AS192*zakresy_produkcyjne!L$4</f>
        <v>62</v>
      </c>
      <c r="BE192" s="5">
        <v>664.08</v>
      </c>
      <c r="BF192" s="5">
        <v>639.52</v>
      </c>
      <c r="BG192" s="5">
        <v>6.3609999999999998</v>
      </c>
      <c r="BH192" s="5">
        <v>300.38869999999997</v>
      </c>
      <c r="BI192" s="5">
        <v>110.147466666667</v>
      </c>
    </row>
    <row r="193" spans="1:68" ht="15" customHeight="1" x14ac:dyDescent="0.2">
      <c r="A193" s="286">
        <v>3.65</v>
      </c>
      <c r="B193" s="286">
        <v>2.8</v>
      </c>
      <c r="C193" s="286">
        <v>0.32</v>
      </c>
      <c r="D193" s="286">
        <v>3.5000000000000003E-2</v>
      </c>
      <c r="E193" s="286">
        <v>0.53</v>
      </c>
      <c r="F193" s="286">
        <v>1.29</v>
      </c>
      <c r="G193" s="286">
        <v>0.2</v>
      </c>
      <c r="H193" s="286">
        <v>1.2E-2</v>
      </c>
      <c r="I193" s="286">
        <v>3.1E-2</v>
      </c>
      <c r="J193" s="286">
        <v>0</v>
      </c>
      <c r="K193" s="286">
        <v>0</v>
      </c>
      <c r="L193" s="286">
        <v>0</v>
      </c>
      <c r="M193" s="286">
        <v>0</v>
      </c>
      <c r="N193" s="286">
        <v>0</v>
      </c>
      <c r="O193" s="286">
        <v>900</v>
      </c>
      <c r="P193" s="286">
        <v>90</v>
      </c>
      <c r="Q193" s="286">
        <v>400</v>
      </c>
      <c r="R193" s="286">
        <v>60</v>
      </c>
      <c r="S193" s="286">
        <v>634</v>
      </c>
      <c r="T193" s="286">
        <v>486</v>
      </c>
      <c r="U193" s="286">
        <v>13</v>
      </c>
      <c r="V193" s="286"/>
      <c r="W193" s="286"/>
      <c r="X193" s="286"/>
      <c r="Y193" s="288">
        <v>26</v>
      </c>
      <c r="Z193" s="286"/>
      <c r="AA193" s="286"/>
      <c r="AB193" s="286"/>
      <c r="AC193" s="286"/>
      <c r="AD193" s="286"/>
      <c r="AE193" s="286"/>
      <c r="AF193" s="5" t="b">
        <f t="shared" si="33"/>
        <v>0</v>
      </c>
      <c r="AG193" s="5">
        <v>15</v>
      </c>
      <c r="AH193" s="5">
        <f t="shared" si="34"/>
        <v>1</v>
      </c>
      <c r="AI193" s="5" t="b">
        <f>AND(A193&gt;=zakresy_produkcyjne!B$2,A193&lt;=zakresy_produkcyjne!B$3)</f>
        <v>0</v>
      </c>
      <c r="AJ193" s="5" t="b">
        <f>AND(B193&gt;=zakresy_produkcyjne!C$2,B193&lt;=zakresy_produkcyjne!C$3)</f>
        <v>0</v>
      </c>
      <c r="AK193" s="5" t="b">
        <f>AND(C193&gt;=zakresy_produkcyjne!D$2,C193&lt;=zakresy_produkcyjne!D$3)</f>
        <v>1</v>
      </c>
      <c r="AL193" s="5" t="b">
        <f>AND(D193&gt;=zakresy_produkcyjne!E$2,D193&lt;=zakresy_produkcyjne!E$3)</f>
        <v>1</v>
      </c>
      <c r="AM193" s="5" t="b">
        <f>AND(E193&gt;=zakresy_produkcyjne!F$2,E193&lt;=zakresy_produkcyjne!F$3)</f>
        <v>1</v>
      </c>
      <c r="AN193" s="5" t="b">
        <f>AND(F193&gt;=zakresy_produkcyjne!G$2,F193&lt;=zakresy_produkcyjne!G$3)</f>
        <v>1</v>
      </c>
      <c r="AO193" s="5" t="b">
        <f>AND(G193&gt;=zakresy_produkcyjne!H$2,G193&lt;=zakresy_produkcyjne!H$3)</f>
        <v>1</v>
      </c>
      <c r="AP193" s="5" t="b">
        <f>AND(O193&gt;=zakresy_produkcyjne!I$2,O193&lt;=zakresy_produkcyjne!I$3)</f>
        <v>1</v>
      </c>
      <c r="AQ193" s="5" t="b">
        <f>AND(P193&gt;=zakresy_produkcyjne!J$2,P193&lt;=zakresy_produkcyjne!J$3)</f>
        <v>1</v>
      </c>
      <c r="AR193" s="5" t="b">
        <f>AND(Q193&gt;=zakresy_produkcyjne!K$2,Q193&lt;=zakresy_produkcyjne!K$3)</f>
        <v>1</v>
      </c>
      <c r="AS193" s="5" t="b">
        <f>AND(R193&gt;=zakresy_produkcyjne!L$2,R193&lt;=zakresy_produkcyjne!L$3)</f>
        <v>1</v>
      </c>
      <c r="AT193" s="5" t="b">
        <f t="shared" si="35"/>
        <v>0</v>
      </c>
      <c r="AU193" s="5" t="b">
        <f t="shared" si="36"/>
        <v>1</v>
      </c>
      <c r="AV193" s="5" t="b">
        <f t="shared" si="37"/>
        <v>0</v>
      </c>
      <c r="AW193" s="5">
        <f>AI193*zakresy_produkcyjne!B$4+AJ193*zakresy_produkcyjne!C$4+AK193*zakresy_produkcyjne!D$4+AL193*zakresy_produkcyjne!E$4+AM193*zakresy_produkcyjne!F$4+AN193*zakresy_produkcyjne!G$4+AO193*zakresy_produkcyjne!H$4+AP193*zakresy_produkcyjne!I$4+AQ193*zakresy_produkcyjne!J$4+AR193*zakresy_produkcyjne!K$4+AS193*zakresy_produkcyjne!L$4</f>
        <v>62</v>
      </c>
      <c r="BE193" s="5">
        <v>638.6</v>
      </c>
      <c r="BF193" s="5">
        <v>524.53</v>
      </c>
      <c r="BG193" s="5">
        <v>10.141</v>
      </c>
      <c r="BH193" s="5">
        <v>298.24040000000002</v>
      </c>
      <c r="BI193" s="5">
        <v>114.099</v>
      </c>
    </row>
    <row r="194" spans="1:68" ht="15" customHeight="1" x14ac:dyDescent="0.2">
      <c r="A194" s="286">
        <v>3.65</v>
      </c>
      <c r="B194" s="286">
        <v>2.8</v>
      </c>
      <c r="C194" s="286">
        <v>0.32</v>
      </c>
      <c r="D194" s="286">
        <v>3.5000000000000003E-2</v>
      </c>
      <c r="E194" s="286">
        <v>0.53</v>
      </c>
      <c r="F194" s="286">
        <v>1.29</v>
      </c>
      <c r="G194" s="286">
        <v>0.2</v>
      </c>
      <c r="H194" s="286">
        <v>1.2E-2</v>
      </c>
      <c r="I194" s="286">
        <v>3.1E-2</v>
      </c>
      <c r="J194" s="286">
        <v>0</v>
      </c>
      <c r="K194" s="286">
        <v>0</v>
      </c>
      <c r="L194" s="286">
        <v>0</v>
      </c>
      <c r="M194" s="286">
        <v>0</v>
      </c>
      <c r="N194" s="286">
        <v>0</v>
      </c>
      <c r="O194" s="286">
        <v>900</v>
      </c>
      <c r="P194" s="286">
        <v>90</v>
      </c>
      <c r="Q194" s="286">
        <v>340</v>
      </c>
      <c r="R194" s="286">
        <v>90</v>
      </c>
      <c r="S194" s="286">
        <v>550</v>
      </c>
      <c r="T194" s="286">
        <v>462</v>
      </c>
      <c r="U194" s="286">
        <v>16</v>
      </c>
      <c r="V194" s="286"/>
      <c r="W194" s="286"/>
      <c r="X194" s="286"/>
      <c r="Y194" s="287">
        <v>26</v>
      </c>
      <c r="Z194" s="286"/>
      <c r="AA194" s="286"/>
      <c r="AB194" s="286"/>
      <c r="AC194" s="286"/>
      <c r="AD194" s="286"/>
      <c r="AE194" s="286"/>
      <c r="AF194" s="5" t="b">
        <f t="shared" si="33"/>
        <v>0</v>
      </c>
      <c r="AG194" s="5">
        <v>15</v>
      </c>
      <c r="AH194" s="5">
        <f t="shared" si="34"/>
        <v>1</v>
      </c>
      <c r="AI194" s="5" t="b">
        <f>AND(A194&gt;=zakresy_produkcyjne!B$2,A194&lt;=zakresy_produkcyjne!B$3)</f>
        <v>0</v>
      </c>
      <c r="AJ194" s="5" t="b">
        <f>AND(B194&gt;=zakresy_produkcyjne!C$2,B194&lt;=zakresy_produkcyjne!C$3)</f>
        <v>0</v>
      </c>
      <c r="AK194" s="5" t="b">
        <f>AND(C194&gt;=zakresy_produkcyjne!D$2,C194&lt;=zakresy_produkcyjne!D$3)</f>
        <v>1</v>
      </c>
      <c r="AL194" s="5" t="b">
        <f>AND(D194&gt;=zakresy_produkcyjne!E$2,D194&lt;=zakresy_produkcyjne!E$3)</f>
        <v>1</v>
      </c>
      <c r="AM194" s="5" t="b">
        <f>AND(E194&gt;=zakresy_produkcyjne!F$2,E194&lt;=zakresy_produkcyjne!F$3)</f>
        <v>1</v>
      </c>
      <c r="AN194" s="5" t="b">
        <f>AND(F194&gt;=zakresy_produkcyjne!G$2,F194&lt;=zakresy_produkcyjne!G$3)</f>
        <v>1</v>
      </c>
      <c r="AO194" s="5" t="b">
        <f>AND(G194&gt;=zakresy_produkcyjne!H$2,G194&lt;=zakresy_produkcyjne!H$3)</f>
        <v>1</v>
      </c>
      <c r="AP194" s="5" t="b">
        <f>AND(O194&gt;=zakresy_produkcyjne!I$2,O194&lt;=zakresy_produkcyjne!I$3)</f>
        <v>1</v>
      </c>
      <c r="AQ194" s="5" t="b">
        <f>AND(P194&gt;=zakresy_produkcyjne!J$2,P194&lt;=zakresy_produkcyjne!J$3)</f>
        <v>1</v>
      </c>
      <c r="AR194" s="5" t="b">
        <f>AND(Q194&gt;=zakresy_produkcyjne!K$2,Q194&lt;=zakresy_produkcyjne!K$3)</f>
        <v>1</v>
      </c>
      <c r="AS194" s="5" t="b">
        <f>AND(R194&gt;=zakresy_produkcyjne!L$2,R194&lt;=zakresy_produkcyjne!L$3)</f>
        <v>1</v>
      </c>
      <c r="AT194" s="5" t="b">
        <f t="shared" si="35"/>
        <v>0</v>
      </c>
      <c r="AU194" s="5" t="b">
        <f t="shared" si="36"/>
        <v>1</v>
      </c>
      <c r="AV194" s="5" t="b">
        <f t="shared" si="37"/>
        <v>0</v>
      </c>
      <c r="AW194" s="5">
        <f>AI194*zakresy_produkcyjne!B$4+AJ194*zakresy_produkcyjne!C$4+AK194*zakresy_produkcyjne!D$4+AL194*zakresy_produkcyjne!E$4+AM194*zakresy_produkcyjne!F$4+AN194*zakresy_produkcyjne!G$4+AO194*zakresy_produkcyjne!H$4+AP194*zakresy_produkcyjne!I$4+AQ194*zakresy_produkcyjne!J$4+AR194*zakresy_produkcyjne!K$4+AS194*zakresy_produkcyjne!L$4</f>
        <v>62</v>
      </c>
      <c r="BE194" s="5">
        <v>564</v>
      </c>
      <c r="BF194" s="5">
        <v>494.22</v>
      </c>
      <c r="BG194" s="5">
        <v>14.1386</v>
      </c>
      <c r="BH194" s="5">
        <v>324.90703964774099</v>
      </c>
      <c r="BI194" s="5">
        <v>104.270166666667</v>
      </c>
    </row>
    <row r="195" spans="1:68" ht="15" customHeight="1" x14ac:dyDescent="0.2">
      <c r="A195" s="286">
        <v>3.65</v>
      </c>
      <c r="B195" s="286">
        <v>2.8</v>
      </c>
      <c r="C195" s="286">
        <v>0.32</v>
      </c>
      <c r="D195" s="286">
        <v>3.5000000000000003E-2</v>
      </c>
      <c r="E195" s="286">
        <v>0.53</v>
      </c>
      <c r="F195" s="286">
        <v>1.29</v>
      </c>
      <c r="G195" s="286">
        <v>0.2</v>
      </c>
      <c r="H195" s="286">
        <v>1.2E-2</v>
      </c>
      <c r="I195" s="286">
        <v>3.1E-2</v>
      </c>
      <c r="J195" s="286">
        <v>0</v>
      </c>
      <c r="K195" s="286">
        <v>0</v>
      </c>
      <c r="L195" s="286">
        <v>0</v>
      </c>
      <c r="M195" s="286">
        <v>0</v>
      </c>
      <c r="N195" s="286">
        <v>0</v>
      </c>
      <c r="O195" s="286">
        <v>900</v>
      </c>
      <c r="P195" s="286">
        <v>90</v>
      </c>
      <c r="Q195" s="286">
        <v>360</v>
      </c>
      <c r="R195" s="286">
        <v>90</v>
      </c>
      <c r="S195" s="286">
        <v>547</v>
      </c>
      <c r="T195" s="286">
        <v>460</v>
      </c>
      <c r="U195" s="286">
        <v>7</v>
      </c>
      <c r="V195" s="286"/>
      <c r="W195" s="286"/>
      <c r="X195" s="286"/>
      <c r="Y195" s="288">
        <v>26</v>
      </c>
      <c r="Z195" s="286"/>
      <c r="AA195" s="286"/>
      <c r="AB195" s="286"/>
      <c r="AC195" s="286"/>
      <c r="AD195" s="286"/>
      <c r="AE195" s="286"/>
      <c r="AF195" s="5" t="b">
        <f t="shared" si="33"/>
        <v>0</v>
      </c>
      <c r="AG195" s="5">
        <v>15</v>
      </c>
      <c r="AH195" s="5">
        <f t="shared" si="34"/>
        <v>1</v>
      </c>
      <c r="AI195" s="5" t="b">
        <f>AND(A195&gt;=zakresy_produkcyjne!B$2,A195&lt;=zakresy_produkcyjne!B$3)</f>
        <v>0</v>
      </c>
      <c r="AJ195" s="5" t="b">
        <f>AND(B195&gt;=zakresy_produkcyjne!C$2,B195&lt;=zakresy_produkcyjne!C$3)</f>
        <v>0</v>
      </c>
      <c r="AK195" s="5" t="b">
        <f>AND(C195&gt;=zakresy_produkcyjne!D$2,C195&lt;=zakresy_produkcyjne!D$3)</f>
        <v>1</v>
      </c>
      <c r="AL195" s="5" t="b">
        <f>AND(D195&gt;=zakresy_produkcyjne!E$2,D195&lt;=zakresy_produkcyjne!E$3)</f>
        <v>1</v>
      </c>
      <c r="AM195" s="5" t="b">
        <f>AND(E195&gt;=zakresy_produkcyjne!F$2,E195&lt;=zakresy_produkcyjne!F$3)</f>
        <v>1</v>
      </c>
      <c r="AN195" s="5" t="b">
        <f>AND(F195&gt;=zakresy_produkcyjne!G$2,F195&lt;=zakresy_produkcyjne!G$3)</f>
        <v>1</v>
      </c>
      <c r="AO195" s="5" t="b">
        <f>AND(G195&gt;=zakresy_produkcyjne!H$2,G195&lt;=zakresy_produkcyjne!H$3)</f>
        <v>1</v>
      </c>
      <c r="AP195" s="5" t="b">
        <f>AND(O195&gt;=zakresy_produkcyjne!I$2,O195&lt;=zakresy_produkcyjne!I$3)</f>
        <v>1</v>
      </c>
      <c r="AQ195" s="5" t="b">
        <f>AND(P195&gt;=zakresy_produkcyjne!J$2,P195&lt;=zakresy_produkcyjne!J$3)</f>
        <v>1</v>
      </c>
      <c r="AR195" s="5" t="b">
        <f>AND(Q195&gt;=zakresy_produkcyjne!K$2,Q195&lt;=zakresy_produkcyjne!K$3)</f>
        <v>1</v>
      </c>
      <c r="AS195" s="5" t="b">
        <f>AND(R195&gt;=zakresy_produkcyjne!L$2,R195&lt;=zakresy_produkcyjne!L$3)</f>
        <v>1</v>
      </c>
      <c r="AT195" s="5" t="b">
        <f t="shared" si="35"/>
        <v>0</v>
      </c>
      <c r="AU195" s="5" t="b">
        <f t="shared" si="36"/>
        <v>1</v>
      </c>
      <c r="AV195" s="5" t="b">
        <f t="shared" si="37"/>
        <v>0</v>
      </c>
      <c r="AW195" s="5">
        <f>AI195*zakresy_produkcyjne!B$4+AJ195*zakresy_produkcyjne!C$4+AK195*zakresy_produkcyjne!D$4+AL195*zakresy_produkcyjne!E$4+AM195*zakresy_produkcyjne!F$4+AN195*zakresy_produkcyjne!G$4+AO195*zakresy_produkcyjne!H$4+AP195*zakresy_produkcyjne!I$4+AQ195*zakresy_produkcyjne!J$4+AR195*zakresy_produkcyjne!K$4+AS195*zakresy_produkcyjne!L$4</f>
        <v>62</v>
      </c>
      <c r="BE195" s="5">
        <v>565.24</v>
      </c>
      <c r="BF195" s="5">
        <v>481.56</v>
      </c>
      <c r="BG195" s="5">
        <v>8.0996000000000006</v>
      </c>
      <c r="BH195" s="5">
        <v>322.36949328367098</v>
      </c>
      <c r="BI195" s="5">
        <v>109.934166666667</v>
      </c>
    </row>
    <row r="196" spans="1:68" ht="15" customHeight="1" x14ac:dyDescent="0.2">
      <c r="A196" s="286">
        <v>3.65</v>
      </c>
      <c r="B196" s="286">
        <v>2.8</v>
      </c>
      <c r="C196" s="286">
        <v>0.32</v>
      </c>
      <c r="D196" s="286">
        <v>3.5000000000000003E-2</v>
      </c>
      <c r="E196" s="286">
        <v>0.53</v>
      </c>
      <c r="F196" s="286">
        <v>1.29</v>
      </c>
      <c r="G196" s="286">
        <v>0.2</v>
      </c>
      <c r="H196" s="286">
        <v>1.2E-2</v>
      </c>
      <c r="I196" s="286">
        <v>3.1E-2</v>
      </c>
      <c r="J196" s="286">
        <v>0</v>
      </c>
      <c r="K196" s="286">
        <v>0</v>
      </c>
      <c r="L196" s="286">
        <v>0</v>
      </c>
      <c r="M196" s="286">
        <v>0</v>
      </c>
      <c r="N196" s="286">
        <v>0</v>
      </c>
      <c r="O196" s="286">
        <v>900</v>
      </c>
      <c r="P196" s="286">
        <v>90</v>
      </c>
      <c r="Q196" s="286">
        <v>380</v>
      </c>
      <c r="R196" s="286">
        <v>90</v>
      </c>
      <c r="S196" s="286">
        <v>570</v>
      </c>
      <c r="T196" s="286">
        <v>556</v>
      </c>
      <c r="U196" s="286">
        <v>6</v>
      </c>
      <c r="V196" s="286"/>
      <c r="W196" s="286"/>
      <c r="X196" s="286"/>
      <c r="Y196" s="287">
        <v>26</v>
      </c>
      <c r="Z196" s="286"/>
      <c r="AA196" s="286"/>
      <c r="AB196" s="286"/>
      <c r="AC196" s="286"/>
      <c r="AD196" s="286"/>
      <c r="AE196" s="286"/>
      <c r="AF196" s="5" t="b">
        <f t="shared" si="33"/>
        <v>0</v>
      </c>
      <c r="AG196" s="5">
        <v>15</v>
      </c>
      <c r="AH196" s="5">
        <f t="shared" si="34"/>
        <v>1</v>
      </c>
      <c r="AI196" s="5" t="b">
        <f>AND(A196&gt;=zakresy_produkcyjne!B$2,A196&lt;=zakresy_produkcyjne!B$3)</f>
        <v>0</v>
      </c>
      <c r="AJ196" s="5" t="b">
        <f>AND(B196&gt;=zakresy_produkcyjne!C$2,B196&lt;=zakresy_produkcyjne!C$3)</f>
        <v>0</v>
      </c>
      <c r="AK196" s="5" t="b">
        <f>AND(C196&gt;=zakresy_produkcyjne!D$2,C196&lt;=zakresy_produkcyjne!D$3)</f>
        <v>1</v>
      </c>
      <c r="AL196" s="5" t="b">
        <f>AND(D196&gt;=zakresy_produkcyjne!E$2,D196&lt;=zakresy_produkcyjne!E$3)</f>
        <v>1</v>
      </c>
      <c r="AM196" s="5" t="b">
        <f>AND(E196&gt;=zakresy_produkcyjne!F$2,E196&lt;=zakresy_produkcyjne!F$3)</f>
        <v>1</v>
      </c>
      <c r="AN196" s="5" t="b">
        <f>AND(F196&gt;=zakresy_produkcyjne!G$2,F196&lt;=zakresy_produkcyjne!G$3)</f>
        <v>1</v>
      </c>
      <c r="AO196" s="5" t="b">
        <f>AND(G196&gt;=zakresy_produkcyjne!H$2,G196&lt;=zakresy_produkcyjne!H$3)</f>
        <v>1</v>
      </c>
      <c r="AP196" s="5" t="b">
        <f>AND(O196&gt;=zakresy_produkcyjne!I$2,O196&lt;=zakresy_produkcyjne!I$3)</f>
        <v>1</v>
      </c>
      <c r="AQ196" s="5" t="b">
        <f>AND(P196&gt;=zakresy_produkcyjne!J$2,P196&lt;=zakresy_produkcyjne!J$3)</f>
        <v>1</v>
      </c>
      <c r="AR196" s="5" t="b">
        <f>AND(Q196&gt;=zakresy_produkcyjne!K$2,Q196&lt;=zakresy_produkcyjne!K$3)</f>
        <v>1</v>
      </c>
      <c r="AS196" s="5" t="b">
        <f>AND(R196&gt;=zakresy_produkcyjne!L$2,R196&lt;=zakresy_produkcyjne!L$3)</f>
        <v>1</v>
      </c>
      <c r="AT196" s="5" t="b">
        <f t="shared" si="35"/>
        <v>0</v>
      </c>
      <c r="AU196" s="5" t="b">
        <f t="shared" si="36"/>
        <v>1</v>
      </c>
      <c r="AV196" s="5" t="b">
        <f t="shared" si="37"/>
        <v>0</v>
      </c>
      <c r="AW196" s="5">
        <f>AI196*zakresy_produkcyjne!B$4+AJ196*zakresy_produkcyjne!C$4+AK196*zakresy_produkcyjne!D$4+AL196*zakresy_produkcyjne!E$4+AM196*zakresy_produkcyjne!F$4+AN196*zakresy_produkcyjne!G$4+AO196*zakresy_produkcyjne!H$4+AP196*zakresy_produkcyjne!I$4+AQ196*zakresy_produkcyjne!J$4+AR196*zakresy_produkcyjne!K$4+AS196*zakresy_produkcyjne!L$4</f>
        <v>62</v>
      </c>
      <c r="BE196" s="5">
        <v>563.74</v>
      </c>
      <c r="BF196" s="5">
        <v>554.12</v>
      </c>
      <c r="BG196" s="5">
        <v>6.0967000000000002</v>
      </c>
      <c r="BH196" s="5">
        <v>299.10219999999998</v>
      </c>
      <c r="BI196" s="5">
        <v>112.994166666667</v>
      </c>
    </row>
    <row r="197" spans="1:68" ht="15" customHeight="1" x14ac:dyDescent="0.2">
      <c r="A197" s="286">
        <v>3.65</v>
      </c>
      <c r="B197" s="286">
        <v>2.8</v>
      </c>
      <c r="C197" s="286">
        <v>0.32</v>
      </c>
      <c r="D197" s="286">
        <v>3.5000000000000003E-2</v>
      </c>
      <c r="E197" s="286">
        <v>0.53</v>
      </c>
      <c r="F197" s="286">
        <v>1.29</v>
      </c>
      <c r="G197" s="286">
        <v>0.2</v>
      </c>
      <c r="H197" s="286">
        <v>1.2E-2</v>
      </c>
      <c r="I197" s="286">
        <v>3.1E-2</v>
      </c>
      <c r="J197" s="286">
        <v>0</v>
      </c>
      <c r="K197" s="286">
        <v>0</v>
      </c>
      <c r="L197" s="286">
        <v>0</v>
      </c>
      <c r="M197" s="286">
        <v>0</v>
      </c>
      <c r="N197" s="286">
        <v>0</v>
      </c>
      <c r="O197" s="286">
        <v>900</v>
      </c>
      <c r="P197" s="286">
        <v>90</v>
      </c>
      <c r="Q197" s="286">
        <v>400</v>
      </c>
      <c r="R197" s="286">
        <v>90</v>
      </c>
      <c r="S197" s="286">
        <v>523</v>
      </c>
      <c r="T197" s="286">
        <v>420</v>
      </c>
      <c r="U197" s="286">
        <v>7</v>
      </c>
      <c r="V197" s="286"/>
      <c r="W197" s="286"/>
      <c r="X197" s="286"/>
      <c r="Y197" s="288">
        <v>26</v>
      </c>
      <c r="Z197" s="286"/>
      <c r="AA197" s="286"/>
      <c r="AB197" s="286"/>
      <c r="AC197" s="286"/>
      <c r="AD197" s="286"/>
      <c r="AE197" s="286"/>
      <c r="AF197" s="5" t="b">
        <f t="shared" si="33"/>
        <v>0</v>
      </c>
      <c r="AG197" s="5">
        <v>15</v>
      </c>
      <c r="AH197" s="5">
        <f t="shared" si="34"/>
        <v>1</v>
      </c>
      <c r="AI197" s="5" t="b">
        <f>AND(A197&gt;=zakresy_produkcyjne!B$2,A197&lt;=zakresy_produkcyjne!B$3)</f>
        <v>0</v>
      </c>
      <c r="AJ197" s="5" t="b">
        <f>AND(B197&gt;=zakresy_produkcyjne!C$2,B197&lt;=zakresy_produkcyjne!C$3)</f>
        <v>0</v>
      </c>
      <c r="AK197" s="5" t="b">
        <f>AND(C197&gt;=zakresy_produkcyjne!D$2,C197&lt;=zakresy_produkcyjne!D$3)</f>
        <v>1</v>
      </c>
      <c r="AL197" s="5" t="b">
        <f>AND(D197&gt;=zakresy_produkcyjne!E$2,D197&lt;=zakresy_produkcyjne!E$3)</f>
        <v>1</v>
      </c>
      <c r="AM197" s="5" t="b">
        <f>AND(E197&gt;=zakresy_produkcyjne!F$2,E197&lt;=zakresy_produkcyjne!F$3)</f>
        <v>1</v>
      </c>
      <c r="AN197" s="5" t="b">
        <f>AND(F197&gt;=zakresy_produkcyjne!G$2,F197&lt;=zakresy_produkcyjne!G$3)</f>
        <v>1</v>
      </c>
      <c r="AO197" s="5" t="b">
        <f>AND(G197&gt;=zakresy_produkcyjne!H$2,G197&lt;=zakresy_produkcyjne!H$3)</f>
        <v>1</v>
      </c>
      <c r="AP197" s="5" t="b">
        <f>AND(O197&gt;=zakresy_produkcyjne!I$2,O197&lt;=zakresy_produkcyjne!I$3)</f>
        <v>1</v>
      </c>
      <c r="AQ197" s="5" t="b">
        <f>AND(P197&gt;=zakresy_produkcyjne!J$2,P197&lt;=zakresy_produkcyjne!J$3)</f>
        <v>1</v>
      </c>
      <c r="AR197" s="5" t="b">
        <f>AND(Q197&gt;=zakresy_produkcyjne!K$2,Q197&lt;=zakresy_produkcyjne!K$3)</f>
        <v>1</v>
      </c>
      <c r="AS197" s="5" t="b">
        <f>AND(R197&gt;=zakresy_produkcyjne!L$2,R197&lt;=zakresy_produkcyjne!L$3)</f>
        <v>1</v>
      </c>
      <c r="AT197" s="5" t="b">
        <f t="shared" si="35"/>
        <v>0</v>
      </c>
      <c r="AU197" s="5" t="b">
        <f t="shared" si="36"/>
        <v>1</v>
      </c>
      <c r="AV197" s="5" t="b">
        <f t="shared" si="37"/>
        <v>0</v>
      </c>
      <c r="AW197" s="5">
        <f>AI197*zakresy_produkcyjne!B$4+AJ197*zakresy_produkcyjne!C$4+AK197*zakresy_produkcyjne!D$4+AL197*zakresy_produkcyjne!E$4+AM197*zakresy_produkcyjne!F$4+AN197*zakresy_produkcyjne!G$4+AO197*zakresy_produkcyjne!H$4+AP197*zakresy_produkcyjne!I$4+AQ197*zakresy_produkcyjne!J$4+AR197*zakresy_produkcyjne!K$4+AS197*zakresy_produkcyjne!L$4</f>
        <v>62</v>
      </c>
      <c r="BE197" s="5">
        <v>551.38</v>
      </c>
      <c r="BF197" s="5">
        <v>454.58</v>
      </c>
      <c r="BG197" s="5">
        <v>7.6897000000000002</v>
      </c>
      <c r="BH197" s="5">
        <v>296.31349999999998</v>
      </c>
      <c r="BI197" s="5">
        <v>111.247</v>
      </c>
    </row>
    <row r="198" spans="1:68" ht="15" customHeight="1" x14ac:dyDescent="0.2">
      <c r="A198" s="286">
        <v>3.65</v>
      </c>
      <c r="B198" s="286">
        <v>2.8</v>
      </c>
      <c r="C198" s="286">
        <v>0.32</v>
      </c>
      <c r="D198" s="286">
        <v>3.5000000000000003E-2</v>
      </c>
      <c r="E198" s="286">
        <v>0.53</v>
      </c>
      <c r="F198" s="286">
        <v>1.29</v>
      </c>
      <c r="G198" s="286">
        <v>0.2</v>
      </c>
      <c r="H198" s="286">
        <v>1.2E-2</v>
      </c>
      <c r="I198" s="286">
        <v>3.1E-2</v>
      </c>
      <c r="J198" s="286">
        <v>0</v>
      </c>
      <c r="K198" s="286">
        <v>0</v>
      </c>
      <c r="L198" s="286">
        <v>0</v>
      </c>
      <c r="M198" s="286">
        <v>0</v>
      </c>
      <c r="N198" s="286">
        <v>0</v>
      </c>
      <c r="O198" s="286">
        <v>900</v>
      </c>
      <c r="P198" s="286">
        <v>90</v>
      </c>
      <c r="Q198" s="286">
        <v>340</v>
      </c>
      <c r="R198" s="286">
        <v>180</v>
      </c>
      <c r="S198" s="286">
        <v>621</v>
      </c>
      <c r="T198" s="286">
        <v>600</v>
      </c>
      <c r="U198" s="286">
        <v>6</v>
      </c>
      <c r="V198" s="286"/>
      <c r="W198" s="286"/>
      <c r="X198" s="286"/>
      <c r="Y198" s="287">
        <v>26</v>
      </c>
      <c r="Z198" s="286"/>
      <c r="AA198" s="286"/>
      <c r="AB198" s="286"/>
      <c r="AC198" s="286"/>
      <c r="AD198" s="286"/>
      <c r="AE198" s="286"/>
      <c r="AF198" s="5" t="b">
        <f t="shared" si="33"/>
        <v>0</v>
      </c>
      <c r="AG198" s="5">
        <v>15</v>
      </c>
      <c r="AH198" s="5">
        <f t="shared" si="34"/>
        <v>1</v>
      </c>
      <c r="AI198" s="5" t="b">
        <f>AND(A198&gt;=zakresy_produkcyjne!B$2,A198&lt;=zakresy_produkcyjne!B$3)</f>
        <v>0</v>
      </c>
      <c r="AJ198" s="5" t="b">
        <f>AND(B198&gt;=zakresy_produkcyjne!C$2,B198&lt;=zakresy_produkcyjne!C$3)</f>
        <v>0</v>
      </c>
      <c r="AK198" s="5" t="b">
        <f>AND(C198&gt;=zakresy_produkcyjne!D$2,C198&lt;=zakresy_produkcyjne!D$3)</f>
        <v>1</v>
      </c>
      <c r="AL198" s="5" t="b">
        <f>AND(D198&gt;=zakresy_produkcyjne!E$2,D198&lt;=zakresy_produkcyjne!E$3)</f>
        <v>1</v>
      </c>
      <c r="AM198" s="5" t="b">
        <f>AND(E198&gt;=zakresy_produkcyjne!F$2,E198&lt;=zakresy_produkcyjne!F$3)</f>
        <v>1</v>
      </c>
      <c r="AN198" s="5" t="b">
        <f>AND(F198&gt;=zakresy_produkcyjne!G$2,F198&lt;=zakresy_produkcyjne!G$3)</f>
        <v>1</v>
      </c>
      <c r="AO198" s="5" t="b">
        <f>AND(G198&gt;=zakresy_produkcyjne!H$2,G198&lt;=zakresy_produkcyjne!H$3)</f>
        <v>1</v>
      </c>
      <c r="AP198" s="5" t="b">
        <f>AND(O198&gt;=zakresy_produkcyjne!I$2,O198&lt;=zakresy_produkcyjne!I$3)</f>
        <v>1</v>
      </c>
      <c r="AQ198" s="5" t="b">
        <f>AND(P198&gt;=zakresy_produkcyjne!J$2,P198&lt;=zakresy_produkcyjne!J$3)</f>
        <v>1</v>
      </c>
      <c r="AR198" s="5" t="b">
        <f>AND(Q198&gt;=zakresy_produkcyjne!K$2,Q198&lt;=zakresy_produkcyjne!K$3)</f>
        <v>1</v>
      </c>
      <c r="AS198" s="5" t="b">
        <f>AND(R198&gt;=zakresy_produkcyjne!L$2,R198&lt;=zakresy_produkcyjne!L$3)</f>
        <v>1</v>
      </c>
      <c r="AT198" s="5" t="b">
        <f t="shared" si="35"/>
        <v>0</v>
      </c>
      <c r="AU198" s="5" t="b">
        <f t="shared" si="36"/>
        <v>1</v>
      </c>
      <c r="AV198" s="5" t="b">
        <f t="shared" si="37"/>
        <v>0</v>
      </c>
      <c r="AW198" s="5">
        <f>AI198*zakresy_produkcyjne!B$4+AJ198*zakresy_produkcyjne!C$4+AK198*zakresy_produkcyjne!D$4+AL198*zakresy_produkcyjne!E$4+AM198*zakresy_produkcyjne!F$4+AN198*zakresy_produkcyjne!G$4+AO198*zakresy_produkcyjne!H$4+AP198*zakresy_produkcyjne!I$4+AQ198*zakresy_produkcyjne!J$4+AR198*zakresy_produkcyjne!K$4+AS198*zakresy_produkcyjne!L$4</f>
        <v>62</v>
      </c>
      <c r="BE198" s="5">
        <v>606.67999999999995</v>
      </c>
      <c r="BF198" s="5">
        <v>585.13</v>
      </c>
      <c r="BG198" s="5">
        <v>8.2140000000000004</v>
      </c>
      <c r="BH198" s="5">
        <v>320.62210433752898</v>
      </c>
      <c r="BI198" s="5">
        <v>100.022766666667</v>
      </c>
    </row>
    <row r="199" spans="1:68" ht="15" customHeight="1" x14ac:dyDescent="0.2">
      <c r="A199" s="286">
        <v>3.65</v>
      </c>
      <c r="B199" s="286">
        <v>2.8</v>
      </c>
      <c r="C199" s="286">
        <v>0.32</v>
      </c>
      <c r="D199" s="286">
        <v>3.5000000000000003E-2</v>
      </c>
      <c r="E199" s="286">
        <v>0.53</v>
      </c>
      <c r="F199" s="286">
        <v>1.29</v>
      </c>
      <c r="G199" s="286">
        <v>0.2</v>
      </c>
      <c r="H199" s="286">
        <v>1.2E-2</v>
      </c>
      <c r="I199" s="286">
        <v>3.1E-2</v>
      </c>
      <c r="J199" s="286">
        <v>0</v>
      </c>
      <c r="K199" s="286">
        <v>0</v>
      </c>
      <c r="L199" s="286">
        <v>0</v>
      </c>
      <c r="M199" s="286">
        <v>0</v>
      </c>
      <c r="N199" s="286">
        <v>0</v>
      </c>
      <c r="O199" s="286">
        <v>900</v>
      </c>
      <c r="P199" s="286">
        <v>90</v>
      </c>
      <c r="Q199" s="286">
        <v>360</v>
      </c>
      <c r="R199" s="286">
        <v>180</v>
      </c>
      <c r="S199" s="286">
        <v>570</v>
      </c>
      <c r="T199" s="286">
        <v>558</v>
      </c>
      <c r="U199" s="286">
        <v>6</v>
      </c>
      <c r="V199" s="286"/>
      <c r="W199" s="286"/>
      <c r="X199" s="286"/>
      <c r="Y199" s="288">
        <v>26</v>
      </c>
      <c r="Z199" s="286"/>
      <c r="AA199" s="286"/>
      <c r="AB199" s="286"/>
      <c r="AC199" s="286"/>
      <c r="AD199" s="286"/>
      <c r="AE199" s="286"/>
      <c r="AF199" s="5" t="b">
        <f t="shared" si="33"/>
        <v>0</v>
      </c>
      <c r="AG199" s="5">
        <v>15</v>
      </c>
      <c r="AH199" s="5">
        <f t="shared" si="34"/>
        <v>1</v>
      </c>
      <c r="AI199" s="5" t="b">
        <f>AND(A199&gt;=zakresy_produkcyjne!B$2,A199&lt;=zakresy_produkcyjne!B$3)</f>
        <v>0</v>
      </c>
      <c r="AJ199" s="5" t="b">
        <f>AND(B199&gt;=zakresy_produkcyjne!C$2,B199&lt;=zakresy_produkcyjne!C$3)</f>
        <v>0</v>
      </c>
      <c r="AK199" s="5" t="b">
        <f>AND(C199&gt;=zakresy_produkcyjne!D$2,C199&lt;=zakresy_produkcyjne!D$3)</f>
        <v>1</v>
      </c>
      <c r="AL199" s="5" t="b">
        <f>AND(D199&gt;=zakresy_produkcyjne!E$2,D199&lt;=zakresy_produkcyjne!E$3)</f>
        <v>1</v>
      </c>
      <c r="AM199" s="5" t="b">
        <f>AND(E199&gt;=zakresy_produkcyjne!F$2,E199&lt;=zakresy_produkcyjne!F$3)</f>
        <v>1</v>
      </c>
      <c r="AN199" s="5" t="b">
        <f>AND(F199&gt;=zakresy_produkcyjne!G$2,F199&lt;=zakresy_produkcyjne!G$3)</f>
        <v>1</v>
      </c>
      <c r="AO199" s="5" t="b">
        <f>AND(G199&gt;=zakresy_produkcyjne!H$2,G199&lt;=zakresy_produkcyjne!H$3)</f>
        <v>1</v>
      </c>
      <c r="AP199" s="5" t="b">
        <f>AND(O199&gt;=zakresy_produkcyjne!I$2,O199&lt;=zakresy_produkcyjne!I$3)</f>
        <v>1</v>
      </c>
      <c r="AQ199" s="5" t="b">
        <f>AND(P199&gt;=zakresy_produkcyjne!J$2,P199&lt;=zakresy_produkcyjne!J$3)</f>
        <v>1</v>
      </c>
      <c r="AR199" s="5" t="b">
        <f>AND(Q199&gt;=zakresy_produkcyjne!K$2,Q199&lt;=zakresy_produkcyjne!K$3)</f>
        <v>1</v>
      </c>
      <c r="AS199" s="5" t="b">
        <f>AND(R199&gt;=zakresy_produkcyjne!L$2,R199&lt;=zakresy_produkcyjne!L$3)</f>
        <v>1</v>
      </c>
      <c r="AT199" s="5" t="b">
        <f t="shared" si="35"/>
        <v>0</v>
      </c>
      <c r="AU199" s="5" t="b">
        <f t="shared" si="36"/>
        <v>1</v>
      </c>
      <c r="AV199" s="5" t="b">
        <f t="shared" si="37"/>
        <v>0</v>
      </c>
      <c r="AW199" s="5">
        <f>AI199*zakresy_produkcyjne!B$4+AJ199*zakresy_produkcyjne!C$4+AK199*zakresy_produkcyjne!D$4+AL199*zakresy_produkcyjne!E$4+AM199*zakresy_produkcyjne!F$4+AN199*zakresy_produkcyjne!G$4+AO199*zakresy_produkcyjne!H$4+AP199*zakresy_produkcyjne!I$4+AQ199*zakresy_produkcyjne!J$4+AR199*zakresy_produkcyjne!K$4+AS199*zakresy_produkcyjne!L$4</f>
        <v>62</v>
      </c>
      <c r="BE199" s="5">
        <v>591.45000000000005</v>
      </c>
      <c r="BF199" s="5">
        <v>563.1</v>
      </c>
      <c r="BG199" s="5">
        <v>6.3426</v>
      </c>
      <c r="BH199" s="5">
        <v>320.60524883922699</v>
      </c>
      <c r="BI199" s="5">
        <v>106.484466666667</v>
      </c>
    </row>
    <row r="200" spans="1:68" ht="15" customHeight="1" x14ac:dyDescent="0.2">
      <c r="A200" s="286">
        <v>3.65</v>
      </c>
      <c r="B200" s="286">
        <v>2.8</v>
      </c>
      <c r="C200" s="286">
        <v>0.32</v>
      </c>
      <c r="D200" s="286">
        <v>3.5000000000000003E-2</v>
      </c>
      <c r="E200" s="286">
        <v>0.53</v>
      </c>
      <c r="F200" s="286">
        <v>1.29</v>
      </c>
      <c r="G200" s="286">
        <v>0.2</v>
      </c>
      <c r="H200" s="286">
        <v>1.2E-2</v>
      </c>
      <c r="I200" s="286">
        <v>3.1E-2</v>
      </c>
      <c r="J200" s="286">
        <v>0</v>
      </c>
      <c r="K200" s="286">
        <v>0</v>
      </c>
      <c r="L200" s="286">
        <v>0</v>
      </c>
      <c r="M200" s="286">
        <v>0</v>
      </c>
      <c r="N200" s="286">
        <v>0</v>
      </c>
      <c r="O200" s="286">
        <v>900</v>
      </c>
      <c r="P200" s="286">
        <v>90</v>
      </c>
      <c r="Q200" s="286">
        <v>380</v>
      </c>
      <c r="R200" s="286">
        <v>180</v>
      </c>
      <c r="S200" s="286">
        <v>592</v>
      </c>
      <c r="T200" s="286">
        <v>582</v>
      </c>
      <c r="U200" s="286">
        <v>6</v>
      </c>
      <c r="V200" s="286"/>
      <c r="W200" s="286"/>
      <c r="X200" s="286"/>
      <c r="Y200" s="287">
        <v>26</v>
      </c>
      <c r="Z200" s="286"/>
      <c r="AA200" s="286"/>
      <c r="AB200" s="286"/>
      <c r="AC200" s="286"/>
      <c r="AD200" s="286"/>
      <c r="AE200" s="286"/>
      <c r="AF200" s="5" t="b">
        <f t="shared" si="33"/>
        <v>0</v>
      </c>
      <c r="AG200" s="5">
        <v>15</v>
      </c>
      <c r="AH200" s="5">
        <f t="shared" si="34"/>
        <v>1</v>
      </c>
      <c r="AI200" s="5" t="b">
        <f>AND(A200&gt;=zakresy_produkcyjne!B$2,A200&lt;=zakresy_produkcyjne!B$3)</f>
        <v>0</v>
      </c>
      <c r="AJ200" s="5" t="b">
        <f>AND(B200&gt;=zakresy_produkcyjne!C$2,B200&lt;=zakresy_produkcyjne!C$3)</f>
        <v>0</v>
      </c>
      <c r="AK200" s="5" t="b">
        <f>AND(C200&gt;=zakresy_produkcyjne!D$2,C200&lt;=zakresy_produkcyjne!D$3)</f>
        <v>1</v>
      </c>
      <c r="AL200" s="5" t="b">
        <f>AND(D200&gt;=zakresy_produkcyjne!E$2,D200&lt;=zakresy_produkcyjne!E$3)</f>
        <v>1</v>
      </c>
      <c r="AM200" s="5" t="b">
        <f>AND(E200&gt;=zakresy_produkcyjne!F$2,E200&lt;=zakresy_produkcyjne!F$3)</f>
        <v>1</v>
      </c>
      <c r="AN200" s="5" t="b">
        <f>AND(F200&gt;=zakresy_produkcyjne!G$2,F200&lt;=zakresy_produkcyjne!G$3)</f>
        <v>1</v>
      </c>
      <c r="AO200" s="5" t="b">
        <f>AND(G200&gt;=zakresy_produkcyjne!H$2,G200&lt;=zakresy_produkcyjne!H$3)</f>
        <v>1</v>
      </c>
      <c r="AP200" s="5" t="b">
        <f>AND(O200&gt;=zakresy_produkcyjne!I$2,O200&lt;=zakresy_produkcyjne!I$3)</f>
        <v>1</v>
      </c>
      <c r="AQ200" s="5" t="b">
        <f>AND(P200&gt;=zakresy_produkcyjne!J$2,P200&lt;=zakresy_produkcyjne!J$3)</f>
        <v>1</v>
      </c>
      <c r="AR200" s="5" t="b">
        <f>AND(Q200&gt;=zakresy_produkcyjne!K$2,Q200&lt;=zakresy_produkcyjne!K$3)</f>
        <v>1</v>
      </c>
      <c r="AS200" s="5" t="b">
        <f>AND(R200&gt;=zakresy_produkcyjne!L$2,R200&lt;=zakresy_produkcyjne!L$3)</f>
        <v>1</v>
      </c>
      <c r="AT200" s="5" t="b">
        <f t="shared" si="35"/>
        <v>0</v>
      </c>
      <c r="AU200" s="5" t="b">
        <f t="shared" si="36"/>
        <v>1</v>
      </c>
      <c r="AV200" s="5" t="b">
        <f t="shared" si="37"/>
        <v>0</v>
      </c>
      <c r="AW200" s="5">
        <f>AI200*zakresy_produkcyjne!B$4+AJ200*zakresy_produkcyjne!C$4+AK200*zakresy_produkcyjne!D$4+AL200*zakresy_produkcyjne!E$4+AM200*zakresy_produkcyjne!F$4+AN200*zakresy_produkcyjne!G$4+AO200*zakresy_produkcyjne!H$4+AP200*zakresy_produkcyjne!I$4+AQ200*zakresy_produkcyjne!J$4+AR200*zakresy_produkcyjne!K$4+AS200*zakresy_produkcyjne!L$4</f>
        <v>62</v>
      </c>
      <c r="BE200" s="5">
        <v>601.58000000000004</v>
      </c>
      <c r="BF200" s="5">
        <v>587.70000000000005</v>
      </c>
      <c r="BG200" s="5">
        <v>5.6</v>
      </c>
      <c r="BH200" s="5">
        <v>302.36590000000001</v>
      </c>
      <c r="BI200" s="5">
        <v>107.255266666667</v>
      </c>
    </row>
    <row r="201" spans="1:68" ht="15" customHeight="1" x14ac:dyDescent="0.2">
      <c r="A201" s="286">
        <v>3.65</v>
      </c>
      <c r="B201" s="286">
        <v>2.8</v>
      </c>
      <c r="C201" s="286">
        <v>0.32</v>
      </c>
      <c r="D201" s="286">
        <v>3.5000000000000003E-2</v>
      </c>
      <c r="E201" s="286">
        <v>0.53</v>
      </c>
      <c r="F201" s="286">
        <v>1.29</v>
      </c>
      <c r="G201" s="286">
        <v>0.2</v>
      </c>
      <c r="H201" s="286">
        <v>1.2E-2</v>
      </c>
      <c r="I201" s="286">
        <v>3.1E-2</v>
      </c>
      <c r="J201" s="286">
        <v>0</v>
      </c>
      <c r="K201" s="286">
        <v>0</v>
      </c>
      <c r="L201" s="286">
        <v>0</v>
      </c>
      <c r="M201" s="286">
        <v>0</v>
      </c>
      <c r="N201" s="286">
        <v>0</v>
      </c>
      <c r="O201" s="286">
        <v>900</v>
      </c>
      <c r="P201" s="286">
        <v>90</v>
      </c>
      <c r="Q201" s="286">
        <v>400</v>
      </c>
      <c r="R201" s="286">
        <v>180</v>
      </c>
      <c r="S201" s="286">
        <v>634</v>
      </c>
      <c r="T201" s="286">
        <v>612</v>
      </c>
      <c r="U201" s="286">
        <v>4</v>
      </c>
      <c r="V201" s="286"/>
      <c r="W201" s="286"/>
      <c r="X201" s="286"/>
      <c r="Y201" s="288">
        <v>26</v>
      </c>
      <c r="Z201" s="286"/>
      <c r="AA201" s="286"/>
      <c r="AB201" s="286"/>
      <c r="AC201" s="286"/>
      <c r="AD201" s="286"/>
      <c r="AE201" s="286"/>
      <c r="AF201" s="5" t="b">
        <f t="shared" si="33"/>
        <v>0</v>
      </c>
      <c r="AG201" s="5">
        <v>15</v>
      </c>
      <c r="AH201" s="5">
        <f t="shared" si="34"/>
        <v>1</v>
      </c>
      <c r="AI201" s="5" t="b">
        <f>AND(A201&gt;=zakresy_produkcyjne!B$2,A201&lt;=zakresy_produkcyjne!B$3)</f>
        <v>0</v>
      </c>
      <c r="AJ201" s="5" t="b">
        <f>AND(B201&gt;=zakresy_produkcyjne!C$2,B201&lt;=zakresy_produkcyjne!C$3)</f>
        <v>0</v>
      </c>
      <c r="AK201" s="5" t="b">
        <f>AND(C201&gt;=zakresy_produkcyjne!D$2,C201&lt;=zakresy_produkcyjne!D$3)</f>
        <v>1</v>
      </c>
      <c r="AL201" s="5" t="b">
        <f>AND(D201&gt;=zakresy_produkcyjne!E$2,D201&lt;=zakresy_produkcyjne!E$3)</f>
        <v>1</v>
      </c>
      <c r="AM201" s="5" t="b">
        <f>AND(E201&gt;=zakresy_produkcyjne!F$2,E201&lt;=zakresy_produkcyjne!F$3)</f>
        <v>1</v>
      </c>
      <c r="AN201" s="5" t="b">
        <f>AND(F201&gt;=zakresy_produkcyjne!G$2,F201&lt;=zakresy_produkcyjne!G$3)</f>
        <v>1</v>
      </c>
      <c r="AO201" s="5" t="b">
        <f>AND(G201&gt;=zakresy_produkcyjne!H$2,G201&lt;=zakresy_produkcyjne!H$3)</f>
        <v>1</v>
      </c>
      <c r="AP201" s="5" t="b">
        <f>AND(O201&gt;=zakresy_produkcyjne!I$2,O201&lt;=zakresy_produkcyjne!I$3)</f>
        <v>1</v>
      </c>
      <c r="AQ201" s="5" t="b">
        <f>AND(P201&gt;=zakresy_produkcyjne!J$2,P201&lt;=zakresy_produkcyjne!J$3)</f>
        <v>1</v>
      </c>
      <c r="AR201" s="5" t="b">
        <f>AND(Q201&gt;=zakresy_produkcyjne!K$2,Q201&lt;=zakresy_produkcyjne!K$3)</f>
        <v>1</v>
      </c>
      <c r="AS201" s="5" t="b">
        <f>AND(R201&gt;=zakresy_produkcyjne!L$2,R201&lt;=zakresy_produkcyjne!L$3)</f>
        <v>1</v>
      </c>
      <c r="AT201" s="5" t="b">
        <f t="shared" si="35"/>
        <v>0</v>
      </c>
      <c r="AU201" s="5" t="b">
        <f t="shared" si="36"/>
        <v>1</v>
      </c>
      <c r="AV201" s="5" t="b">
        <f t="shared" si="37"/>
        <v>0</v>
      </c>
      <c r="AW201" s="5">
        <f>AI201*zakresy_produkcyjne!B$4+AJ201*zakresy_produkcyjne!C$4+AK201*zakresy_produkcyjne!D$4+AL201*zakresy_produkcyjne!E$4+AM201*zakresy_produkcyjne!F$4+AN201*zakresy_produkcyjne!G$4+AO201*zakresy_produkcyjne!H$4+AP201*zakresy_produkcyjne!I$4+AQ201*zakresy_produkcyjne!J$4+AR201*zakresy_produkcyjne!K$4+AS201*zakresy_produkcyjne!L$4</f>
        <v>62</v>
      </c>
      <c r="BE201" s="5">
        <v>610.80999999999995</v>
      </c>
      <c r="BF201" s="5">
        <v>572.61</v>
      </c>
      <c r="BG201" s="5">
        <v>4.8949999999999996</v>
      </c>
      <c r="BH201" s="5">
        <v>300.98680000000002</v>
      </c>
      <c r="BI201" s="5">
        <v>104.907</v>
      </c>
    </row>
    <row r="202" spans="1:68" ht="13.9" customHeight="1" x14ac:dyDescent="0.2">
      <c r="A202" s="122">
        <v>3.58</v>
      </c>
      <c r="B202" s="122">
        <v>2.1</v>
      </c>
      <c r="C202" s="122">
        <v>0.22</v>
      </c>
      <c r="D202" s="122">
        <v>3.9E-2</v>
      </c>
      <c r="E202" s="122">
        <v>0</v>
      </c>
      <c r="F202" s="122">
        <v>0</v>
      </c>
      <c r="G202" s="122">
        <v>0</v>
      </c>
      <c r="H202" s="122">
        <v>6.0000000000000001E-3</v>
      </c>
      <c r="I202" s="122">
        <v>0.04</v>
      </c>
      <c r="J202" s="122">
        <v>0</v>
      </c>
      <c r="K202" s="122">
        <v>0</v>
      </c>
      <c r="L202" s="122">
        <v>0</v>
      </c>
      <c r="M202" s="122">
        <v>0</v>
      </c>
      <c r="N202" s="122">
        <v>0</v>
      </c>
      <c r="O202" s="122">
        <v>900</v>
      </c>
      <c r="P202" s="122">
        <v>30</v>
      </c>
      <c r="Q202" s="122">
        <v>350</v>
      </c>
      <c r="R202" s="122">
        <v>15</v>
      </c>
      <c r="S202" s="122">
        <v>960</v>
      </c>
      <c r="T202" s="123"/>
      <c r="U202" s="122">
        <v>1.6</v>
      </c>
      <c r="V202" s="122">
        <v>400</v>
      </c>
      <c r="W202" s="122"/>
      <c r="X202" s="122">
        <v>38</v>
      </c>
      <c r="Y202" s="289">
        <v>23</v>
      </c>
      <c r="Z202" s="125"/>
      <c r="AA202" s="125"/>
      <c r="AB202" s="125"/>
      <c r="AC202" s="125"/>
      <c r="AD202" s="125"/>
      <c r="AE202" s="125"/>
      <c r="AF202" s="5" t="b">
        <f t="shared" si="33"/>
        <v>0</v>
      </c>
      <c r="AG202" s="5">
        <v>15</v>
      </c>
      <c r="AH202" s="5">
        <f t="shared" si="34"/>
        <v>1</v>
      </c>
      <c r="AI202" s="5" t="b">
        <f>AND(A202&gt;=zakresy_produkcyjne!B$2,A202&lt;=zakresy_produkcyjne!B$3)</f>
        <v>1</v>
      </c>
      <c r="AJ202" s="5" t="b">
        <f>AND(B202&gt;=zakresy_produkcyjne!C$2,B202&lt;=zakresy_produkcyjne!C$3)</f>
        <v>0</v>
      </c>
      <c r="AK202" s="5" t="b">
        <f>AND(C202&gt;=zakresy_produkcyjne!D$2,C202&lt;=zakresy_produkcyjne!D$3)</f>
        <v>1</v>
      </c>
      <c r="AL202" s="5" t="b">
        <f>AND(D202&gt;=zakresy_produkcyjne!E$2,D202&lt;=zakresy_produkcyjne!E$3)</f>
        <v>1</v>
      </c>
      <c r="AM202" s="5" t="b">
        <f>AND(E202&gt;=zakresy_produkcyjne!F$2,E202&lt;=zakresy_produkcyjne!F$3)</f>
        <v>1</v>
      </c>
      <c r="AN202" s="5" t="b">
        <f>AND(F202&gt;=zakresy_produkcyjne!G$2,F202&lt;=zakresy_produkcyjne!G$3)</f>
        <v>1</v>
      </c>
      <c r="AO202" s="5" t="b">
        <f>AND(G202&gt;=zakresy_produkcyjne!H$2,G202&lt;=zakresy_produkcyjne!H$3)</f>
        <v>1</v>
      </c>
      <c r="AP202" s="5" t="b">
        <f>AND(O202&gt;=zakresy_produkcyjne!I$2,O202&lt;=zakresy_produkcyjne!I$3)</f>
        <v>1</v>
      </c>
      <c r="AQ202" s="5" t="b">
        <f>AND(P202&gt;=zakresy_produkcyjne!J$2,P202&lt;=zakresy_produkcyjne!J$3)</f>
        <v>0</v>
      </c>
      <c r="AR202" s="5" t="b">
        <f>AND(Q202&gt;=zakresy_produkcyjne!K$2,Q202&lt;=zakresy_produkcyjne!K$3)</f>
        <v>1</v>
      </c>
      <c r="AS202" s="5" t="b">
        <f>AND(R202&gt;=zakresy_produkcyjne!L$2,R202&lt;=zakresy_produkcyjne!L$3)</f>
        <v>0</v>
      </c>
      <c r="AT202" s="5" t="b">
        <f t="shared" si="35"/>
        <v>0</v>
      </c>
      <c r="AU202" s="5" t="b">
        <f t="shared" si="36"/>
        <v>0</v>
      </c>
      <c r="AV202" s="5" t="b">
        <f t="shared" si="37"/>
        <v>0</v>
      </c>
      <c r="AW202" s="5">
        <f>AI202*zakresy_produkcyjne!B$4+AJ202*zakresy_produkcyjne!C$4+AK202*zakresy_produkcyjne!D$4+AL202*zakresy_produkcyjne!E$4+AM202*zakresy_produkcyjne!F$4+AN202*zakresy_produkcyjne!G$4+AO202*zakresy_produkcyjne!H$4+AP202*zakresy_produkcyjne!I$4+AQ202*zakresy_produkcyjne!J$4+AR202*zakresy_produkcyjne!K$4+AS202*zakresy_produkcyjne!L$4</f>
        <v>45</v>
      </c>
      <c r="BE202" s="5">
        <v>1048.38250990546</v>
      </c>
      <c r="BF202" s="5">
        <v>767.40251690203297</v>
      </c>
      <c r="BG202" s="5">
        <v>5.7907948735203902</v>
      </c>
      <c r="BH202" s="5">
        <v>347.98716449326798</v>
      </c>
      <c r="BI202" s="5">
        <v>76.568965056132797</v>
      </c>
      <c r="BJ202" s="5">
        <f>IF(S202&lt;&gt;"",S202,BE202)</f>
        <v>960</v>
      </c>
      <c r="BK202" s="5">
        <f>IF(T202&lt;&gt;"",T202,BF202)</f>
        <v>767.40251690203297</v>
      </c>
      <c r="BL202" s="5">
        <f>IF(U202&lt;&gt;"",U202,BG202)</f>
        <v>1.6</v>
      </c>
      <c r="BM202" s="5">
        <f>IF(V202&lt;&gt;"",V202,BH202)</f>
        <v>400</v>
      </c>
      <c r="BN202" s="5">
        <f>IF(X202&lt;&gt;"",X202,BI202)</f>
        <v>38</v>
      </c>
      <c r="BO202" s="5">
        <f>ABS(BE202-BJ202)</f>
        <v>88.382509905459983</v>
      </c>
      <c r="BP202" s="17"/>
    </row>
    <row r="203" spans="1:68" ht="15" customHeight="1" x14ac:dyDescent="0.2"/>
    <row r="204" spans="1:68" ht="15" customHeight="1" x14ac:dyDescent="0.2"/>
    <row r="205" spans="1:68" ht="15" customHeight="1" x14ac:dyDescent="0.25">
      <c r="A205" s="87">
        <v>3.44</v>
      </c>
      <c r="B205" s="87">
        <v>2.46</v>
      </c>
      <c r="C205" s="87">
        <v>0.08</v>
      </c>
      <c r="D205" s="87">
        <v>4.2999999999999997E-2</v>
      </c>
      <c r="E205" s="87">
        <v>0.52</v>
      </c>
      <c r="F205" s="87">
        <v>1.03</v>
      </c>
      <c r="G205" s="88">
        <v>0.01</v>
      </c>
      <c r="H205" s="87">
        <v>8.0000000000000002E-3</v>
      </c>
      <c r="I205" s="87">
        <v>1.6E-2</v>
      </c>
      <c r="J205" s="88">
        <v>1.7000000000000001E-2</v>
      </c>
      <c r="K205" s="87">
        <v>0.05</v>
      </c>
      <c r="L205" s="88">
        <v>0.1</v>
      </c>
      <c r="M205" s="88">
        <v>5.0000000000000001E-3</v>
      </c>
      <c r="N205" s="89">
        <v>1.7999999999999999E-2</v>
      </c>
      <c r="O205" s="88">
        <v>770</v>
      </c>
      <c r="P205" s="88">
        <v>180</v>
      </c>
      <c r="Q205" s="88">
        <v>360</v>
      </c>
      <c r="R205" s="88">
        <v>180</v>
      </c>
      <c r="S205" s="88">
        <v>498</v>
      </c>
      <c r="T205" s="88">
        <v>374</v>
      </c>
      <c r="U205" s="88">
        <v>12.6</v>
      </c>
      <c r="V205" s="88"/>
      <c r="W205" s="88"/>
      <c r="X205" s="90"/>
      <c r="Y205" s="290">
        <v>15</v>
      </c>
      <c r="Z205" s="92"/>
      <c r="AA205" s="92"/>
      <c r="AB205" s="92"/>
      <c r="AC205" s="92"/>
      <c r="AD205" s="92"/>
      <c r="AE205" s="92"/>
      <c r="AF205" s="5" t="b">
        <f>NOT(OR(ISBLANK(S205),ISBLANK(T205),ISBLANK(U205),ISBLANK(V205),AND(ISBLANK(W205),ISBLANK(X205))))</f>
        <v>0</v>
      </c>
      <c r="AG205" s="5">
        <v>25</v>
      </c>
      <c r="AH205" s="5">
        <f>IF(AG205&lt;=30,1,IF(AG205&lt;=60,2,IF(AG205&lt;=100,3,"bd")))</f>
        <v>1</v>
      </c>
      <c r="AI205" s="5" t="b">
        <f>AND(A205&gt;=zakresy_produkcyjne!B$2,A205&lt;=zakresy_produkcyjne!B$3)</f>
        <v>1</v>
      </c>
      <c r="AJ205" s="5" t="b">
        <f>AND(B205&gt;=zakresy_produkcyjne!C$2,B205&lt;=zakresy_produkcyjne!C$3)</f>
        <v>1</v>
      </c>
      <c r="AK205" s="5" t="b">
        <f>AND(C205&gt;=zakresy_produkcyjne!D$2,C205&lt;=zakresy_produkcyjne!D$3)</f>
        <v>1</v>
      </c>
      <c r="AL205" s="5" t="b">
        <f>AND(D205&gt;=zakresy_produkcyjne!E$2,D205&lt;=zakresy_produkcyjne!E$3)</f>
        <v>1</v>
      </c>
      <c r="AM205" s="5" t="b">
        <f>AND(E205&gt;=zakresy_produkcyjne!F$2,E205&lt;=zakresy_produkcyjne!F$3)</f>
        <v>1</v>
      </c>
      <c r="AN205" s="5" t="b">
        <f>AND(F205&gt;=zakresy_produkcyjne!G$2,F205&lt;=zakresy_produkcyjne!G$3)</f>
        <v>1</v>
      </c>
      <c r="AO205" s="5" t="b">
        <f>AND(G205&gt;=zakresy_produkcyjne!H$2,G205&lt;=zakresy_produkcyjne!H$3)</f>
        <v>1</v>
      </c>
      <c r="AP205" s="5" t="b">
        <f>AND(O205&gt;=zakresy_produkcyjne!I$2,O205&lt;=zakresy_produkcyjne!I$3)</f>
        <v>0</v>
      </c>
      <c r="AQ205" s="5" t="b">
        <f>AND(P205&gt;=zakresy_produkcyjne!J$2,P205&lt;=zakresy_produkcyjne!J$3)</f>
        <v>1</v>
      </c>
      <c r="AR205" s="5" t="b">
        <f>AND(Q205&gt;=zakresy_produkcyjne!K$2,Q205&lt;=zakresy_produkcyjne!K$3)</f>
        <v>1</v>
      </c>
      <c r="AS205" s="5" t="b">
        <f>AND(R205&gt;=zakresy_produkcyjne!L$2,R205&lt;=zakresy_produkcyjne!L$3)</f>
        <v>1</v>
      </c>
      <c r="AT205" s="5" t="b">
        <f>AND(AI205:AO205)</f>
        <v>1</v>
      </c>
      <c r="AU205" s="5" t="b">
        <f>AND(AP205:AS205)</f>
        <v>0</v>
      </c>
      <c r="AV205" s="5" t="b">
        <f>AND(AT205:AU205)</f>
        <v>0</v>
      </c>
      <c r="AW205" s="5">
        <f>AI205*zakresy_produkcyjne!B$4+AJ205*zakresy_produkcyjne!C$4+AK205*zakresy_produkcyjne!D$4+AL205*zakresy_produkcyjne!E$4+AM205*zakresy_produkcyjne!F$4+AN205*zakresy_produkcyjne!G$4+AO205*zakresy_produkcyjne!H$4+AP205*zakresy_produkcyjne!I$4+AQ205*zakresy_produkcyjne!J$4+AR205*zakresy_produkcyjne!K$4+AS205*zakresy_produkcyjne!L$4</f>
        <v>57</v>
      </c>
      <c r="BE205" s="5">
        <v>534.62</v>
      </c>
      <c r="BF205" s="5">
        <v>410.31</v>
      </c>
      <c r="BG205" s="5">
        <v>11.5563</v>
      </c>
      <c r="BH205" s="5">
        <v>336.04461594691901</v>
      </c>
      <c r="BI205" s="5">
        <v>138.55850000000001</v>
      </c>
      <c r="BJ205" s="5">
        <f t="shared" ref="BJ205:BM206" si="38">IF(S205&lt;&gt;"",S205,BE205)</f>
        <v>498</v>
      </c>
      <c r="BK205" s="5">
        <f t="shared" si="38"/>
        <v>374</v>
      </c>
      <c r="BL205" s="5">
        <f t="shared" si="38"/>
        <v>12.6</v>
      </c>
      <c r="BM205" s="5">
        <f t="shared" si="38"/>
        <v>336.04461594691901</v>
      </c>
      <c r="BN205" s="5">
        <f>IF(X205&lt;&gt;"",X205,BI205)</f>
        <v>138.55850000000001</v>
      </c>
    </row>
    <row r="206" spans="1:68" ht="15" customHeight="1" x14ac:dyDescent="0.25">
      <c r="A206" s="87">
        <v>3.44</v>
      </c>
      <c r="B206" s="87">
        <v>2.46</v>
      </c>
      <c r="C206" s="87">
        <v>0.08</v>
      </c>
      <c r="D206" s="87">
        <v>4.2999999999999997E-2</v>
      </c>
      <c r="E206" s="87">
        <v>0.52</v>
      </c>
      <c r="F206" s="87">
        <v>1.03</v>
      </c>
      <c r="G206" s="88">
        <v>0.01</v>
      </c>
      <c r="H206" s="87">
        <v>8.0000000000000002E-3</v>
      </c>
      <c r="I206" s="87">
        <v>1.6E-2</v>
      </c>
      <c r="J206" s="88">
        <v>1.7000000000000001E-2</v>
      </c>
      <c r="K206" s="87">
        <v>0.05</v>
      </c>
      <c r="L206" s="88">
        <v>0.1</v>
      </c>
      <c r="M206" s="88">
        <v>5.0000000000000001E-3</v>
      </c>
      <c r="N206" s="89">
        <v>1.7999999999999999E-2</v>
      </c>
      <c r="O206" s="88">
        <v>780</v>
      </c>
      <c r="P206" s="88">
        <v>180</v>
      </c>
      <c r="Q206" s="88">
        <v>360</v>
      </c>
      <c r="R206" s="88">
        <v>180</v>
      </c>
      <c r="S206" s="88">
        <v>490</v>
      </c>
      <c r="T206" s="88">
        <v>380</v>
      </c>
      <c r="U206" s="88">
        <v>12.3</v>
      </c>
      <c r="V206" s="88"/>
      <c r="W206" s="88"/>
      <c r="X206" s="90"/>
      <c r="Y206" s="290">
        <v>15</v>
      </c>
      <c r="Z206" s="92"/>
      <c r="AA206" s="92"/>
      <c r="AB206" s="92"/>
      <c r="AC206" s="92"/>
      <c r="AD206" s="92"/>
      <c r="AE206" s="92"/>
      <c r="AF206" s="5" t="b">
        <f>NOT(OR(ISBLANK(S206),ISBLANK(T206),ISBLANK(U206),ISBLANK(V206),AND(ISBLANK(W206),ISBLANK(X206))))</f>
        <v>0</v>
      </c>
      <c r="AG206" s="5">
        <v>25</v>
      </c>
      <c r="AH206" s="5">
        <f>IF(AG206&lt;=30,1,IF(AG206&lt;=60,2,IF(AG206&lt;=100,3,"bd")))</f>
        <v>1</v>
      </c>
      <c r="AI206" s="5" t="b">
        <f>AND(A206&gt;=zakresy_produkcyjne!B$2,A206&lt;=zakresy_produkcyjne!B$3)</f>
        <v>1</v>
      </c>
      <c r="AJ206" s="5" t="b">
        <f>AND(B206&gt;=zakresy_produkcyjne!C$2,B206&lt;=zakresy_produkcyjne!C$3)</f>
        <v>1</v>
      </c>
      <c r="AK206" s="5" t="b">
        <f>AND(C206&gt;=zakresy_produkcyjne!D$2,C206&lt;=zakresy_produkcyjne!D$3)</f>
        <v>1</v>
      </c>
      <c r="AL206" s="5" t="b">
        <f>AND(D206&gt;=zakresy_produkcyjne!E$2,D206&lt;=zakresy_produkcyjne!E$3)</f>
        <v>1</v>
      </c>
      <c r="AM206" s="5" t="b">
        <f>AND(E206&gt;=zakresy_produkcyjne!F$2,E206&lt;=zakresy_produkcyjne!F$3)</f>
        <v>1</v>
      </c>
      <c r="AN206" s="5" t="b">
        <f>AND(F206&gt;=zakresy_produkcyjne!G$2,F206&lt;=zakresy_produkcyjne!G$3)</f>
        <v>1</v>
      </c>
      <c r="AO206" s="5" t="b">
        <f>AND(G206&gt;=zakresy_produkcyjne!H$2,G206&lt;=zakresy_produkcyjne!H$3)</f>
        <v>1</v>
      </c>
      <c r="AP206" s="5" t="b">
        <f>AND(O206&gt;=zakresy_produkcyjne!I$2,O206&lt;=zakresy_produkcyjne!I$3)</f>
        <v>0</v>
      </c>
      <c r="AQ206" s="5" t="b">
        <f>AND(P206&gt;=zakresy_produkcyjne!J$2,P206&lt;=zakresy_produkcyjne!J$3)</f>
        <v>1</v>
      </c>
      <c r="AR206" s="5" t="b">
        <f>AND(Q206&gt;=zakresy_produkcyjne!K$2,Q206&lt;=zakresy_produkcyjne!K$3)</f>
        <v>1</v>
      </c>
      <c r="AS206" s="5" t="b">
        <f>AND(R206&gt;=zakresy_produkcyjne!L$2,R206&lt;=zakresy_produkcyjne!L$3)</f>
        <v>1</v>
      </c>
      <c r="AT206" s="5" t="b">
        <f>AND(AI206:AO206)</f>
        <v>1</v>
      </c>
      <c r="AU206" s="5" t="b">
        <f>AND(AP206:AS206)</f>
        <v>0</v>
      </c>
      <c r="AV206" s="5" t="b">
        <f>AND(AT206:AU206)</f>
        <v>0</v>
      </c>
      <c r="AW206" s="5">
        <f>AI206*zakresy_produkcyjne!B$4+AJ206*zakresy_produkcyjne!C$4+AK206*zakresy_produkcyjne!D$4+AL206*zakresy_produkcyjne!E$4+AM206*zakresy_produkcyjne!F$4+AN206*zakresy_produkcyjne!G$4+AO206*zakresy_produkcyjne!H$4+AP206*zakresy_produkcyjne!I$4+AQ206*zakresy_produkcyjne!J$4+AR206*zakresy_produkcyjne!K$4+AS206*zakresy_produkcyjne!L$4</f>
        <v>57</v>
      </c>
      <c r="BE206" s="5">
        <v>531.66</v>
      </c>
      <c r="BF206" s="5">
        <v>412.53</v>
      </c>
      <c r="BG206" s="5">
        <v>11.439299999999999</v>
      </c>
      <c r="BH206" s="5">
        <v>336.04461594691901</v>
      </c>
      <c r="BI206" s="5">
        <v>138.55850000000001</v>
      </c>
      <c r="BJ206" s="5">
        <f t="shared" si="38"/>
        <v>490</v>
      </c>
      <c r="BK206" s="5">
        <f t="shared" si="38"/>
        <v>380</v>
      </c>
      <c r="BL206" s="5">
        <f t="shared" si="38"/>
        <v>12.3</v>
      </c>
      <c r="BM206" s="5">
        <f t="shared" si="38"/>
        <v>336.04461594691901</v>
      </c>
      <c r="BN206" s="5">
        <f>IF(X206&lt;&gt;"",X206,BI206)</f>
        <v>138.55850000000001</v>
      </c>
    </row>
    <row r="207" spans="1:68" ht="15" customHeight="1" x14ac:dyDescent="0.2"/>
    <row r="208" spans="1:68" ht="15" customHeight="1" x14ac:dyDescent="0.25">
      <c r="A208" s="87">
        <v>3.44</v>
      </c>
      <c r="B208" s="87">
        <v>2.46</v>
      </c>
      <c r="C208" s="87">
        <v>0.08</v>
      </c>
      <c r="D208" s="87">
        <v>4.2999999999999997E-2</v>
      </c>
      <c r="E208" s="87">
        <v>0.52</v>
      </c>
      <c r="F208" s="87">
        <v>1.03</v>
      </c>
      <c r="G208" s="88">
        <v>0.01</v>
      </c>
      <c r="H208" s="87">
        <v>8.0000000000000002E-3</v>
      </c>
      <c r="I208" s="87">
        <v>1.6E-2</v>
      </c>
      <c r="J208" s="88">
        <v>1.7000000000000001E-2</v>
      </c>
      <c r="K208" s="87">
        <v>0.05</v>
      </c>
      <c r="L208" s="88">
        <v>0.1</v>
      </c>
      <c r="M208" s="88">
        <v>5.0000000000000001E-3</v>
      </c>
      <c r="N208" s="89">
        <v>1.7999999999999999E-2</v>
      </c>
      <c r="O208" s="88">
        <v>800</v>
      </c>
      <c r="P208" s="88">
        <v>180</v>
      </c>
      <c r="Q208" s="88">
        <v>360</v>
      </c>
      <c r="R208" s="88">
        <v>180</v>
      </c>
      <c r="S208" s="88">
        <v>823</v>
      </c>
      <c r="T208" s="88">
        <v>605</v>
      </c>
      <c r="U208" s="88">
        <v>8.1999999999999993</v>
      </c>
      <c r="V208" s="88"/>
      <c r="W208" s="88"/>
      <c r="X208" s="90"/>
      <c r="Y208" s="290">
        <v>15</v>
      </c>
      <c r="Z208" s="92"/>
      <c r="AA208" s="92"/>
      <c r="AB208" s="92"/>
      <c r="AC208" s="92"/>
      <c r="AD208" s="92"/>
      <c r="AE208" s="92"/>
      <c r="AF208" s="5" t="b">
        <f>NOT(OR(ISBLANK(S208),ISBLANK(T208),ISBLANK(U208),ISBLANK(V208),AND(ISBLANK(W208),ISBLANK(X208))))</f>
        <v>0</v>
      </c>
      <c r="AG208" s="5">
        <v>25</v>
      </c>
      <c r="AH208" s="5">
        <f>IF(AG208&lt;=30,1,IF(AG208&lt;=60,2,IF(AG208&lt;=100,3,"bd")))</f>
        <v>1</v>
      </c>
      <c r="AI208" s="5" t="b">
        <f>AND(A208&gt;=zakresy_produkcyjne!B$2,A208&lt;=zakresy_produkcyjne!B$3)</f>
        <v>1</v>
      </c>
      <c r="AJ208" s="5" t="b">
        <f>AND(B208&gt;=zakresy_produkcyjne!C$2,B208&lt;=zakresy_produkcyjne!C$3)</f>
        <v>1</v>
      </c>
      <c r="AK208" s="5" t="b">
        <f>AND(C208&gt;=zakresy_produkcyjne!D$2,C208&lt;=zakresy_produkcyjne!D$3)</f>
        <v>1</v>
      </c>
      <c r="AL208" s="5" t="b">
        <f>AND(D208&gt;=zakresy_produkcyjne!E$2,D208&lt;=zakresy_produkcyjne!E$3)</f>
        <v>1</v>
      </c>
      <c r="AM208" s="5" t="b">
        <f>AND(E208&gt;=zakresy_produkcyjne!F$2,E208&lt;=zakresy_produkcyjne!F$3)</f>
        <v>1</v>
      </c>
      <c r="AN208" s="5" t="b">
        <f>AND(F208&gt;=zakresy_produkcyjne!G$2,F208&lt;=zakresy_produkcyjne!G$3)</f>
        <v>1</v>
      </c>
      <c r="AO208" s="5" t="b">
        <f>AND(G208&gt;=zakresy_produkcyjne!H$2,G208&lt;=zakresy_produkcyjne!H$3)</f>
        <v>1</v>
      </c>
      <c r="AP208" s="5" t="b">
        <f>AND(O208&gt;=zakresy_produkcyjne!I$2,O208&lt;=zakresy_produkcyjne!I$3)</f>
        <v>0</v>
      </c>
      <c r="AQ208" s="5" t="b">
        <f>AND(P208&gt;=zakresy_produkcyjne!J$2,P208&lt;=zakresy_produkcyjne!J$3)</f>
        <v>1</v>
      </c>
      <c r="AR208" s="5" t="b">
        <f>AND(Q208&gt;=zakresy_produkcyjne!K$2,Q208&lt;=zakresy_produkcyjne!K$3)</f>
        <v>1</v>
      </c>
      <c r="AS208" s="5" t="b">
        <f>AND(R208&gt;=zakresy_produkcyjne!L$2,R208&lt;=zakresy_produkcyjne!L$3)</f>
        <v>1</v>
      </c>
      <c r="AT208" s="5" t="b">
        <f>AND(AI208:AO208)</f>
        <v>1</v>
      </c>
      <c r="AU208" s="5" t="b">
        <f>AND(AP208:AS208)</f>
        <v>0</v>
      </c>
      <c r="AV208" s="5" t="b">
        <f>AND(AT208:AU208)</f>
        <v>0</v>
      </c>
      <c r="AW208" s="5">
        <f>AI208*zakresy_produkcyjne!B$4+AJ208*zakresy_produkcyjne!C$4+AK208*zakresy_produkcyjne!D$4+AL208*zakresy_produkcyjne!E$4+AM208*zakresy_produkcyjne!F$4+AN208*zakresy_produkcyjne!G$4+AO208*zakresy_produkcyjne!H$4+AP208*zakresy_produkcyjne!I$4+AQ208*zakresy_produkcyjne!J$4+AR208*zakresy_produkcyjne!K$4+AS208*zakresy_produkcyjne!L$4</f>
        <v>57</v>
      </c>
      <c r="BE208" s="5">
        <v>1041.17527370378</v>
      </c>
      <c r="BF208" s="5">
        <v>954.21437536137603</v>
      </c>
      <c r="BG208" s="5">
        <v>8.0725802847009103</v>
      </c>
      <c r="BH208" s="5">
        <v>250.23585016877101</v>
      </c>
      <c r="BI208" s="5">
        <v>150.828693590678</v>
      </c>
      <c r="BJ208" s="5">
        <f>IF(S208&lt;&gt;"",S208,BE208)</f>
        <v>823</v>
      </c>
      <c r="BK208" s="5">
        <f>IF(T208&lt;&gt;"",T208,BF208)</f>
        <v>605</v>
      </c>
      <c r="BL208" s="5">
        <f>IF(U208&lt;&gt;"",U208,BG208)</f>
        <v>8.1999999999999993</v>
      </c>
      <c r="BM208" s="5">
        <f>IF(V208&lt;&gt;"",V208,BH208)</f>
        <v>250.23585016877101</v>
      </c>
      <c r="BN208" s="5">
        <f>IF(X208&lt;&gt;"",X208,BI208)</f>
        <v>150.828693590678</v>
      </c>
      <c r="BO208" s="5">
        <f>ABS(BE208-BJ208)</f>
        <v>218.17527370378002</v>
      </c>
      <c r="BP208" s="17"/>
    </row>
    <row r="209" spans="1:67" ht="15" customHeight="1" x14ac:dyDescent="0.2"/>
    <row r="210" spans="1:67" ht="15" customHeight="1" x14ac:dyDescent="0.2">
      <c r="A210" s="161">
        <v>3.4</v>
      </c>
      <c r="B210" s="161">
        <v>2.41</v>
      </c>
      <c r="C210" s="161">
        <v>0.15</v>
      </c>
      <c r="D210" s="161">
        <v>6.4000000000000001E-2</v>
      </c>
      <c r="E210" s="161">
        <v>0</v>
      </c>
      <c r="F210" s="161">
        <v>0</v>
      </c>
      <c r="G210" s="161">
        <v>0</v>
      </c>
      <c r="H210" s="161">
        <v>1.7000000000000001E-2</v>
      </c>
      <c r="I210" s="161">
        <v>1.4999999999999999E-2</v>
      </c>
      <c r="J210" s="161">
        <v>0</v>
      </c>
      <c r="K210" s="161">
        <v>0</v>
      </c>
      <c r="L210" s="161">
        <v>0</v>
      </c>
      <c r="M210" s="161">
        <v>0</v>
      </c>
      <c r="N210" s="161">
        <v>0</v>
      </c>
      <c r="O210" s="161">
        <v>927</v>
      </c>
      <c r="P210" s="161">
        <v>120</v>
      </c>
      <c r="Q210" s="161">
        <v>400</v>
      </c>
      <c r="R210" s="161">
        <v>120</v>
      </c>
      <c r="S210" s="161">
        <v>585</v>
      </c>
      <c r="T210" s="161">
        <v>480</v>
      </c>
      <c r="U210" s="161"/>
      <c r="V210" s="161"/>
      <c r="W210" s="161"/>
      <c r="X210" s="161"/>
      <c r="Y210" s="291">
        <v>43</v>
      </c>
      <c r="Z210" s="161"/>
      <c r="AA210" s="161"/>
      <c r="AB210" s="161"/>
      <c r="AC210" s="161"/>
      <c r="AD210" s="161"/>
      <c r="AE210" s="161"/>
      <c r="AF210" s="5" t="b">
        <f>NOT(OR(ISBLANK(S210),ISBLANK(T210),ISBLANK(U210),ISBLANK(V210),AND(ISBLANK(W210),ISBLANK(X210))))</f>
        <v>0</v>
      </c>
      <c r="AG210" s="5">
        <v>25</v>
      </c>
      <c r="AH210" s="5">
        <f>IF(Dane!AH571&lt;=30,1,IF(Dane!AH571&lt;=60,2,IF(Dane!AH571&lt;=100,3,"bd")))</f>
        <v>1</v>
      </c>
      <c r="AI210" s="5" t="b">
        <f>AND(A210&gt;=zakresy_produkcyjne!B$2,A210&lt;=zakresy_produkcyjne!B$3)</f>
        <v>1</v>
      </c>
      <c r="AJ210" s="5" t="b">
        <f>AND(B210&gt;=zakresy_produkcyjne!C$2,B210&lt;=zakresy_produkcyjne!C$3)</f>
        <v>1</v>
      </c>
      <c r="AK210" s="5" t="b">
        <f>AND(C210&gt;=zakresy_produkcyjne!D$2,C210&lt;=zakresy_produkcyjne!D$3)</f>
        <v>1</v>
      </c>
      <c r="AL210" s="5" t="b">
        <f>AND(D210&gt;=zakresy_produkcyjne!E$2,D210&lt;=zakresy_produkcyjne!E$3)</f>
        <v>1</v>
      </c>
      <c r="AM210" s="5" t="b">
        <f>AND(E210&gt;=zakresy_produkcyjne!F$2,E210&lt;=zakresy_produkcyjne!F$3)</f>
        <v>1</v>
      </c>
      <c r="AN210" s="5" t="b">
        <f>AND(F210&gt;=zakresy_produkcyjne!G$2,F210&lt;=zakresy_produkcyjne!G$3)</f>
        <v>1</v>
      </c>
      <c r="AO210" s="5" t="b">
        <f>AND(G210&gt;=zakresy_produkcyjne!H$2,G210&lt;=zakresy_produkcyjne!H$3)</f>
        <v>1</v>
      </c>
      <c r="AP210" s="5" t="b">
        <f>AND(O210&gt;=zakresy_produkcyjne!I$2,O210&lt;=zakresy_produkcyjne!I$3)</f>
        <v>1</v>
      </c>
      <c r="AQ210" s="5" t="b">
        <f>AND(P210&gt;=zakresy_produkcyjne!J$2,P210&lt;=zakresy_produkcyjne!J$3)</f>
        <v>1</v>
      </c>
      <c r="AR210" s="5" t="b">
        <f>AND(Q210&gt;=zakresy_produkcyjne!K$2,Q210&lt;=zakresy_produkcyjne!K$3)</f>
        <v>1</v>
      </c>
      <c r="AS210" s="5" t="b">
        <f>AND(R210&gt;=zakresy_produkcyjne!L$2,R210&lt;=zakresy_produkcyjne!L$3)</f>
        <v>1</v>
      </c>
      <c r="AT210" s="5" t="b">
        <f>AND(AI210:AO210)</f>
        <v>1</v>
      </c>
      <c r="AU210" s="5" t="b">
        <f>AND(AP210:AS210)</f>
        <v>1</v>
      </c>
      <c r="AV210" s="5" t="b">
        <f>AND(AT210:AU210)</f>
        <v>1</v>
      </c>
      <c r="AW210" s="5">
        <f>AI210*zakresy_produkcyjne!B$4+AJ210*zakresy_produkcyjne!C$4+AK210*zakresy_produkcyjne!D$4+AL210*zakresy_produkcyjne!E$4+AM210*zakresy_produkcyjne!F$4+AN210*zakresy_produkcyjne!G$4+AO210*zakresy_produkcyjne!H$4+AP210*zakresy_produkcyjne!I$4+AQ210*zakresy_produkcyjne!J$4+AR210*zakresy_produkcyjne!K$4+AS210*zakresy_produkcyjne!L$4</f>
        <v>66</v>
      </c>
      <c r="BE210" s="5">
        <v>667.37</v>
      </c>
      <c r="BF210" s="5">
        <v>558.01</v>
      </c>
      <c r="BG210" s="5">
        <v>7.4576000000000002</v>
      </c>
      <c r="BH210" s="5">
        <v>296.95999999999998</v>
      </c>
      <c r="BI210" s="5">
        <v>90.868300000000005</v>
      </c>
      <c r="BJ210" s="5">
        <f>IF(S210&lt;&gt;"",S210,BE210)</f>
        <v>585</v>
      </c>
      <c r="BK210" s="5">
        <f>IF(T210&lt;&gt;"",T210,BF210)</f>
        <v>480</v>
      </c>
      <c r="BL210" s="5">
        <f>IF(U210&lt;&gt;"",U210,BG210)</f>
        <v>7.4576000000000002</v>
      </c>
      <c r="BM210" s="5">
        <f>IF(V210&lt;&gt;"",V210,BH210)</f>
        <v>296.95999999999998</v>
      </c>
      <c r="BN210" s="5">
        <f>IF(X210&lt;&gt;"",X210,BI210)</f>
        <v>90.868300000000005</v>
      </c>
      <c r="BO210" s="5">
        <f>ABS(BE210-BJ210)</f>
        <v>82.37</v>
      </c>
    </row>
    <row r="211" spans="1:67" ht="15" customHeight="1" x14ac:dyDescent="0.2"/>
    <row r="212" spans="1:67" ht="15" customHeight="1" x14ac:dyDescent="0.2"/>
    <row r="213" spans="1:67" ht="15" customHeight="1" x14ac:dyDescent="0.2"/>
    <row r="214" spans="1:67" ht="15" customHeight="1" x14ac:dyDescent="0.2">
      <c r="A214" s="122">
        <v>3.58</v>
      </c>
      <c r="B214" s="122">
        <v>2.1</v>
      </c>
      <c r="C214" s="122">
        <v>0.22</v>
      </c>
      <c r="D214" s="122">
        <v>3.9E-2</v>
      </c>
      <c r="E214" s="122">
        <v>0</v>
      </c>
      <c r="F214" s="122">
        <v>0</v>
      </c>
      <c r="G214" s="122">
        <v>0</v>
      </c>
      <c r="H214" s="122">
        <v>6.0000000000000001E-3</v>
      </c>
      <c r="I214" s="122">
        <v>0.04</v>
      </c>
      <c r="J214" s="122">
        <v>0</v>
      </c>
      <c r="K214" s="122">
        <v>0</v>
      </c>
      <c r="L214" s="122">
        <v>0</v>
      </c>
      <c r="M214" s="122">
        <v>0</v>
      </c>
      <c r="N214" s="122">
        <v>0</v>
      </c>
      <c r="O214" s="122">
        <v>900</v>
      </c>
      <c r="P214" s="122">
        <v>30</v>
      </c>
      <c r="Q214" s="122">
        <v>400</v>
      </c>
      <c r="R214" s="122">
        <v>15</v>
      </c>
      <c r="S214" s="122">
        <v>755</v>
      </c>
      <c r="T214" s="122"/>
      <c r="U214" s="122">
        <v>5.8</v>
      </c>
      <c r="V214" s="122">
        <v>333</v>
      </c>
      <c r="W214" s="122"/>
      <c r="X214" s="122">
        <v>47</v>
      </c>
      <c r="Y214" s="289">
        <v>23</v>
      </c>
      <c r="Z214" s="125"/>
      <c r="AA214" s="125"/>
      <c r="AB214" s="125"/>
      <c r="AC214" s="125"/>
      <c r="AD214" s="125"/>
      <c r="AE214" s="125"/>
      <c r="AF214" s="5" t="b">
        <f>NOT(OR(ISBLANK(S214),ISBLANK(T214),ISBLANK(U214),ISBLANK(V214),AND(ISBLANK(W214),ISBLANK(X214))))</f>
        <v>0</v>
      </c>
      <c r="AG214" s="5">
        <v>15</v>
      </c>
      <c r="AH214" s="5">
        <f>IF(AG214&lt;=30,1,IF(AG214&lt;=60,2,IF(AG214&lt;=100,3,"bd")))</f>
        <v>1</v>
      </c>
      <c r="AI214" s="5" t="b">
        <f>AND(A214&gt;=zakresy_produkcyjne!B$2,A214&lt;=zakresy_produkcyjne!B$3)</f>
        <v>1</v>
      </c>
      <c r="AJ214" s="5" t="b">
        <f>AND(B214&gt;=zakresy_produkcyjne!C$2,B214&lt;=zakresy_produkcyjne!C$3)</f>
        <v>0</v>
      </c>
      <c r="AK214" s="5" t="b">
        <f>AND(C214&gt;=zakresy_produkcyjne!D$2,C214&lt;=zakresy_produkcyjne!D$3)</f>
        <v>1</v>
      </c>
      <c r="AL214" s="5" t="b">
        <f>AND(D214&gt;=zakresy_produkcyjne!E$2,D214&lt;=zakresy_produkcyjne!E$3)</f>
        <v>1</v>
      </c>
      <c r="AM214" s="5" t="b">
        <f>AND(E214&gt;=zakresy_produkcyjne!F$2,E214&lt;=zakresy_produkcyjne!F$3)</f>
        <v>1</v>
      </c>
      <c r="AN214" s="5" t="b">
        <f>AND(F214&gt;=zakresy_produkcyjne!G$2,F214&lt;=zakresy_produkcyjne!G$3)</f>
        <v>1</v>
      </c>
      <c r="AO214" s="5" t="b">
        <f>AND(G214&gt;=zakresy_produkcyjne!H$2,G214&lt;=zakresy_produkcyjne!H$3)</f>
        <v>1</v>
      </c>
      <c r="AP214" s="5" t="b">
        <f>AND(O214&gt;=zakresy_produkcyjne!I$2,O214&lt;=zakresy_produkcyjne!I$3)</f>
        <v>1</v>
      </c>
      <c r="AQ214" s="5" t="b">
        <f>AND(P214&gt;=zakresy_produkcyjne!J$2,P214&lt;=zakresy_produkcyjne!J$3)</f>
        <v>0</v>
      </c>
      <c r="AR214" s="5" t="b">
        <f>AND(Q214&gt;=zakresy_produkcyjne!K$2,Q214&lt;=zakresy_produkcyjne!K$3)</f>
        <v>1</v>
      </c>
      <c r="AS214" s="5" t="b">
        <f>AND(R214&gt;=zakresy_produkcyjne!L$2,R214&lt;=zakresy_produkcyjne!L$3)</f>
        <v>0</v>
      </c>
      <c r="AT214" s="5" t="b">
        <f>AND(AI214:AO214)</f>
        <v>0</v>
      </c>
      <c r="AU214" s="5" t="b">
        <f>AND(AP214:AS214)</f>
        <v>0</v>
      </c>
      <c r="AV214" s="5" t="b">
        <f>AND(AT214:AU214)</f>
        <v>0</v>
      </c>
      <c r="AW214" s="5">
        <f>AI214*zakresy_produkcyjne!B$4+AJ214*zakresy_produkcyjne!C$4+AK214*zakresy_produkcyjne!D$4+AL214*zakresy_produkcyjne!E$4+AM214*zakresy_produkcyjne!F$4+AN214*zakresy_produkcyjne!G$4+AO214*zakresy_produkcyjne!H$4+AP214*zakresy_produkcyjne!I$4+AQ214*zakresy_produkcyjne!J$4+AR214*zakresy_produkcyjne!K$4+AS214*zakresy_produkcyjne!L$4</f>
        <v>45</v>
      </c>
      <c r="BE214" s="5">
        <v>804.93</v>
      </c>
      <c r="BF214" s="5">
        <v>666.21</v>
      </c>
      <c r="BG214" s="5">
        <v>5.3830000000000098</v>
      </c>
      <c r="BH214" s="5">
        <v>330.4</v>
      </c>
      <c r="BI214" s="5">
        <v>51.906999999999996</v>
      </c>
      <c r="BJ214" s="5">
        <f>IF(S214&lt;&gt;"",S214,BE214)</f>
        <v>755</v>
      </c>
      <c r="BK214" s="5">
        <f>IF(T214&lt;&gt;"",T214,BF214)</f>
        <v>666.21</v>
      </c>
      <c r="BL214" s="5">
        <f>IF(U214&lt;&gt;"",U214,BG214)</f>
        <v>5.8</v>
      </c>
      <c r="BM214" s="5">
        <f>IF(V214&lt;&gt;"",V214,BH214)</f>
        <v>333</v>
      </c>
      <c r="BN214" s="5">
        <f>IF(X214&lt;&gt;"",X214,BI214)</f>
        <v>47</v>
      </c>
    </row>
    <row r="215" spans="1:67" ht="15" customHeight="1" x14ac:dyDescent="0.2"/>
    <row r="216" spans="1:67" ht="15" customHeight="1" x14ac:dyDescent="0.2"/>
    <row r="217" spans="1:67" ht="15" customHeight="1" x14ac:dyDescent="0.2"/>
    <row r="218" spans="1:67" ht="15" customHeight="1" x14ac:dyDescent="0.25">
      <c r="A218" s="110">
        <v>3.58</v>
      </c>
      <c r="B218" s="110">
        <v>2.71</v>
      </c>
      <c r="C218" s="110">
        <v>0.2</v>
      </c>
      <c r="D218" s="110">
        <v>0.04</v>
      </c>
      <c r="E218" s="110">
        <v>0.56000000000000005</v>
      </c>
      <c r="F218" s="110">
        <v>0.92</v>
      </c>
      <c r="G218" s="111">
        <v>0.14000000000000001</v>
      </c>
      <c r="H218" s="110">
        <v>1.7000000000000001E-2</v>
      </c>
      <c r="I218" s="110">
        <v>0</v>
      </c>
      <c r="J218" s="111">
        <v>0</v>
      </c>
      <c r="K218" s="110">
        <v>0</v>
      </c>
      <c r="L218" s="111">
        <v>0</v>
      </c>
      <c r="M218" s="111">
        <v>0</v>
      </c>
      <c r="N218" s="111">
        <v>0</v>
      </c>
      <c r="O218" s="112">
        <v>795</v>
      </c>
      <c r="P218" s="112">
        <v>120</v>
      </c>
      <c r="Q218" s="112">
        <v>350</v>
      </c>
      <c r="R218" s="112">
        <v>120</v>
      </c>
      <c r="S218" s="112">
        <v>718</v>
      </c>
      <c r="T218" s="112">
        <v>479</v>
      </c>
      <c r="U218" s="112">
        <v>16.420000000000002</v>
      </c>
      <c r="V218" s="112"/>
      <c r="W218" s="112"/>
      <c r="X218" s="292"/>
      <c r="Y218" s="293">
        <v>20</v>
      </c>
      <c r="Z218" s="117"/>
      <c r="AA218" s="117"/>
      <c r="AB218" s="117"/>
      <c r="AC218" s="117"/>
      <c r="AD218" s="117"/>
      <c r="AE218" s="117"/>
      <c r="AF218" s="5" t="b">
        <f>NOT(OR(ISBLANK(S218),ISBLANK(T218),ISBLANK(U218),ISBLANK(V218),AND(ISBLANK(W218),ISBLANK(X218))))</f>
        <v>0</v>
      </c>
      <c r="AG218" s="5">
        <v>25</v>
      </c>
      <c r="AH218" s="5">
        <f>IF(AG218&lt;=30,1,IF(AG218&lt;=60,2,IF(AG218&lt;=100,3,"bd")))</f>
        <v>1</v>
      </c>
      <c r="AI218" s="5" t="b">
        <f>AND(A218&gt;=zakresy_produkcyjne!B$2,A218&lt;=zakresy_produkcyjne!B$3)</f>
        <v>1</v>
      </c>
      <c r="AJ218" s="5" t="b">
        <f>AND(B218&gt;=zakresy_produkcyjne!C$2,B218&lt;=zakresy_produkcyjne!C$3)</f>
        <v>0</v>
      </c>
      <c r="AK218" s="5" t="b">
        <f>AND(C218&gt;=zakresy_produkcyjne!D$2,C218&lt;=zakresy_produkcyjne!D$3)</f>
        <v>1</v>
      </c>
      <c r="AL218" s="5" t="b">
        <f>AND(D218&gt;=zakresy_produkcyjne!E$2,D218&lt;=zakresy_produkcyjne!E$3)</f>
        <v>1</v>
      </c>
      <c r="AM218" s="5" t="b">
        <f>AND(E218&gt;=zakresy_produkcyjne!F$2,E218&lt;=zakresy_produkcyjne!F$3)</f>
        <v>1</v>
      </c>
      <c r="AN218" s="5" t="b">
        <f>AND(F218&gt;=zakresy_produkcyjne!G$2,F218&lt;=zakresy_produkcyjne!G$3)</f>
        <v>1</v>
      </c>
      <c r="AO218" s="5" t="b">
        <f>AND(G218&gt;=zakresy_produkcyjne!H$2,G218&lt;=zakresy_produkcyjne!H$3)</f>
        <v>1</v>
      </c>
      <c r="AP218" s="5" t="b">
        <f>AND(O218&gt;=zakresy_produkcyjne!I$2,O218&lt;=zakresy_produkcyjne!I$3)</f>
        <v>0</v>
      </c>
      <c r="AQ218" s="5" t="b">
        <f>AND(P218&gt;=zakresy_produkcyjne!J$2,P218&lt;=zakresy_produkcyjne!J$3)</f>
        <v>1</v>
      </c>
      <c r="AR218" s="5" t="b">
        <f>AND(Q218&gt;=zakresy_produkcyjne!K$2,Q218&lt;=zakresy_produkcyjne!K$3)</f>
        <v>1</v>
      </c>
      <c r="AS218" s="5" t="b">
        <f>AND(R218&gt;=zakresy_produkcyjne!L$2,R218&lt;=zakresy_produkcyjne!L$3)</f>
        <v>1</v>
      </c>
      <c r="AT218" s="5" t="b">
        <f>AND(AI218:AO218)</f>
        <v>0</v>
      </c>
      <c r="AU218" s="5" t="b">
        <f>AND(AP218:AS218)</f>
        <v>0</v>
      </c>
      <c r="AV218" s="5" t="b">
        <f>AND(AT218:AU218)</f>
        <v>0</v>
      </c>
      <c r="AW218" s="5">
        <f>AI218*zakresy_produkcyjne!B$4+AJ218*zakresy_produkcyjne!C$4+AK218*zakresy_produkcyjne!D$4+AL218*zakresy_produkcyjne!E$4+AM218*zakresy_produkcyjne!F$4+AN218*zakresy_produkcyjne!G$4+AO218*zakresy_produkcyjne!H$4+AP218*zakresy_produkcyjne!I$4+AQ218*zakresy_produkcyjne!J$4+AR218*zakresy_produkcyjne!K$4+AS218*zakresy_produkcyjne!L$4</f>
        <v>54</v>
      </c>
      <c r="BB218" s="5">
        <v>184</v>
      </c>
      <c r="BD218" s="5">
        <v>223</v>
      </c>
      <c r="BE218" s="5">
        <v>731.87699999999995</v>
      </c>
      <c r="BF218" s="5">
        <v>496.45</v>
      </c>
      <c r="BG218" s="5">
        <v>15.961399999999999</v>
      </c>
      <c r="BH218" s="5">
        <v>312.04473520171399</v>
      </c>
      <c r="BI218" s="5">
        <v>146.61429999999999</v>
      </c>
      <c r="BJ218" s="5">
        <f t="shared" ref="BJ218:BM220" si="39">IF(S218&lt;&gt;"",S218,BE218)</f>
        <v>718</v>
      </c>
      <c r="BK218" s="5">
        <f t="shared" si="39"/>
        <v>479</v>
      </c>
      <c r="BL218" s="5">
        <f t="shared" si="39"/>
        <v>16.420000000000002</v>
      </c>
      <c r="BM218" s="5">
        <f t="shared" si="39"/>
        <v>312.04473520171399</v>
      </c>
      <c r="BN218" s="5">
        <f>IF(X218&lt;&gt;"",X218,BI218)</f>
        <v>146.61429999999999</v>
      </c>
    </row>
    <row r="219" spans="1:67" ht="15" customHeight="1" x14ac:dyDescent="0.25">
      <c r="A219" s="110">
        <v>3.58</v>
      </c>
      <c r="B219" s="110">
        <v>2.71</v>
      </c>
      <c r="C219" s="110">
        <v>0.2</v>
      </c>
      <c r="D219" s="110">
        <v>0.04</v>
      </c>
      <c r="E219" s="110">
        <v>0.56000000000000005</v>
      </c>
      <c r="F219" s="110">
        <v>0.92</v>
      </c>
      <c r="G219" s="111">
        <v>0.14000000000000001</v>
      </c>
      <c r="H219" s="110">
        <v>1.7000000000000001E-2</v>
      </c>
      <c r="I219" s="110">
        <v>0</v>
      </c>
      <c r="J219" s="111">
        <v>0</v>
      </c>
      <c r="K219" s="110">
        <v>0</v>
      </c>
      <c r="L219" s="111">
        <v>0</v>
      </c>
      <c r="M219" s="111">
        <v>0</v>
      </c>
      <c r="N219" s="111">
        <v>0</v>
      </c>
      <c r="O219" s="112">
        <v>795</v>
      </c>
      <c r="P219" s="112">
        <v>360</v>
      </c>
      <c r="Q219" s="112">
        <v>350</v>
      </c>
      <c r="R219" s="112">
        <v>120</v>
      </c>
      <c r="S219" s="112">
        <v>735</v>
      </c>
      <c r="T219" s="112">
        <v>495</v>
      </c>
      <c r="U219" s="112">
        <v>16.420000000000002</v>
      </c>
      <c r="V219" s="112"/>
      <c r="W219" s="112"/>
      <c r="X219" s="292"/>
      <c r="Y219" s="293">
        <v>20</v>
      </c>
      <c r="Z219" s="117"/>
      <c r="AA219" s="117"/>
      <c r="AB219" s="117"/>
      <c r="AC219" s="117"/>
      <c r="AD219" s="117"/>
      <c r="AE219" s="117"/>
      <c r="AF219" s="5" t="b">
        <f>NOT(OR(ISBLANK(S219),ISBLANK(T219),ISBLANK(U219),ISBLANK(V219),AND(ISBLANK(W219),ISBLANK(X219))))</f>
        <v>0</v>
      </c>
      <c r="AG219" s="5">
        <v>25</v>
      </c>
      <c r="AH219" s="5">
        <f>IF(AG219&lt;=30,1,IF(AG219&lt;=60,2,IF(AG219&lt;=100,3,"bd")))</f>
        <v>1</v>
      </c>
      <c r="AI219" s="5" t="b">
        <f>AND(A219&gt;=zakresy_produkcyjne!B$2,A219&lt;=zakresy_produkcyjne!B$3)</f>
        <v>1</v>
      </c>
      <c r="AJ219" s="5" t="b">
        <f>AND(B219&gt;=zakresy_produkcyjne!C$2,B219&lt;=zakresy_produkcyjne!C$3)</f>
        <v>0</v>
      </c>
      <c r="AK219" s="5" t="b">
        <f>AND(C219&gt;=zakresy_produkcyjne!D$2,C219&lt;=zakresy_produkcyjne!D$3)</f>
        <v>1</v>
      </c>
      <c r="AL219" s="5" t="b">
        <f>AND(D219&gt;=zakresy_produkcyjne!E$2,D219&lt;=zakresy_produkcyjne!E$3)</f>
        <v>1</v>
      </c>
      <c r="AM219" s="5" t="b">
        <f>AND(E219&gt;=zakresy_produkcyjne!F$2,E219&lt;=zakresy_produkcyjne!F$3)</f>
        <v>1</v>
      </c>
      <c r="AN219" s="5" t="b">
        <f>AND(F219&gt;=zakresy_produkcyjne!G$2,F219&lt;=zakresy_produkcyjne!G$3)</f>
        <v>1</v>
      </c>
      <c r="AO219" s="5" t="b">
        <f>AND(G219&gt;=zakresy_produkcyjne!H$2,G219&lt;=zakresy_produkcyjne!H$3)</f>
        <v>1</v>
      </c>
      <c r="AP219" s="5" t="b">
        <f>AND(O219&gt;=zakresy_produkcyjne!I$2,O219&lt;=zakresy_produkcyjne!I$3)</f>
        <v>0</v>
      </c>
      <c r="AQ219" s="5" t="b">
        <f>AND(P219&gt;=zakresy_produkcyjne!J$2,P219&lt;=zakresy_produkcyjne!J$3)</f>
        <v>0</v>
      </c>
      <c r="AR219" s="5" t="b">
        <f>AND(Q219&gt;=zakresy_produkcyjne!K$2,Q219&lt;=zakresy_produkcyjne!K$3)</f>
        <v>1</v>
      </c>
      <c r="AS219" s="5" t="b">
        <f>AND(R219&gt;=zakresy_produkcyjne!L$2,R219&lt;=zakresy_produkcyjne!L$3)</f>
        <v>1</v>
      </c>
      <c r="AT219" s="5" t="b">
        <f>AND(AI219:AO219)</f>
        <v>0</v>
      </c>
      <c r="AU219" s="5" t="b">
        <f>AND(AP219:AS219)</f>
        <v>0</v>
      </c>
      <c r="AV219" s="5" t="b">
        <f>AND(AT219:AU219)</f>
        <v>0</v>
      </c>
      <c r="AW219" s="5">
        <f>AI219*zakresy_produkcyjne!B$4+AJ219*zakresy_produkcyjne!C$4+AK219*zakresy_produkcyjne!D$4+AL219*zakresy_produkcyjne!E$4+AM219*zakresy_produkcyjne!F$4+AN219*zakresy_produkcyjne!G$4+AO219*zakresy_produkcyjne!H$4+AP219*zakresy_produkcyjne!I$4+AQ219*zakresy_produkcyjne!J$4+AR219*zakresy_produkcyjne!K$4+AS219*zakresy_produkcyjne!L$4</f>
        <v>46</v>
      </c>
      <c r="BB219" s="5">
        <v>184</v>
      </c>
      <c r="BD219" s="5">
        <v>223</v>
      </c>
      <c r="BE219" s="5">
        <v>738.78</v>
      </c>
      <c r="BF219" s="5">
        <v>493.82</v>
      </c>
      <c r="BG219" s="5">
        <v>16.024799999999999</v>
      </c>
      <c r="BH219" s="5">
        <v>311.92695742393602</v>
      </c>
      <c r="BI219" s="5">
        <v>147.22929999999999</v>
      </c>
      <c r="BJ219" s="5">
        <f t="shared" si="39"/>
        <v>735</v>
      </c>
      <c r="BK219" s="5">
        <f t="shared" si="39"/>
        <v>495</v>
      </c>
      <c r="BL219" s="5">
        <f t="shared" si="39"/>
        <v>16.420000000000002</v>
      </c>
      <c r="BM219" s="5">
        <f t="shared" si="39"/>
        <v>311.92695742393602</v>
      </c>
      <c r="BN219" s="5">
        <f>IF(X219&lt;&gt;"",X219,BI219)</f>
        <v>147.22929999999999</v>
      </c>
    </row>
    <row r="220" spans="1:67" ht="15" customHeight="1" x14ac:dyDescent="0.25">
      <c r="A220" s="110">
        <v>3.58</v>
      </c>
      <c r="B220" s="110">
        <v>2.71</v>
      </c>
      <c r="C220" s="110">
        <v>0.2</v>
      </c>
      <c r="D220" s="110">
        <v>0.04</v>
      </c>
      <c r="E220" s="110">
        <v>0.56000000000000005</v>
      </c>
      <c r="F220" s="110">
        <v>0.92</v>
      </c>
      <c r="G220" s="111">
        <v>0.14000000000000001</v>
      </c>
      <c r="H220" s="110">
        <v>1.7000000000000001E-2</v>
      </c>
      <c r="I220" s="110">
        <v>0</v>
      </c>
      <c r="J220" s="111">
        <v>0</v>
      </c>
      <c r="K220" s="110">
        <v>0</v>
      </c>
      <c r="L220" s="111">
        <v>0</v>
      </c>
      <c r="M220" s="111">
        <v>0</v>
      </c>
      <c r="N220" s="111">
        <v>0</v>
      </c>
      <c r="O220" s="112">
        <v>795</v>
      </c>
      <c r="P220" s="112">
        <v>720</v>
      </c>
      <c r="Q220" s="112">
        <v>350</v>
      </c>
      <c r="R220" s="112">
        <v>120</v>
      </c>
      <c r="S220" s="112">
        <v>737</v>
      </c>
      <c r="T220" s="112">
        <v>495</v>
      </c>
      <c r="U220" s="112">
        <v>15.65</v>
      </c>
      <c r="V220" s="112"/>
      <c r="W220" s="112"/>
      <c r="X220" s="292"/>
      <c r="Y220" s="293">
        <v>20</v>
      </c>
      <c r="Z220" s="117"/>
      <c r="AA220" s="117"/>
      <c r="AB220" s="117"/>
      <c r="AC220" s="117"/>
      <c r="AD220" s="117"/>
      <c r="AE220" s="117"/>
      <c r="AF220" s="5" t="b">
        <f>NOT(OR(ISBLANK(S220),ISBLANK(T220),ISBLANK(U220),ISBLANK(V220),AND(ISBLANK(W220),ISBLANK(X220))))</f>
        <v>0</v>
      </c>
      <c r="AG220" s="5">
        <v>25</v>
      </c>
      <c r="AH220" s="5">
        <f>IF(AG220&lt;=30,1,IF(AG220&lt;=60,2,IF(AG220&lt;=100,3,"bd")))</f>
        <v>1</v>
      </c>
      <c r="AI220" s="5" t="b">
        <f>AND(A220&gt;=zakresy_produkcyjne!B$2,A220&lt;=zakresy_produkcyjne!B$3)</f>
        <v>1</v>
      </c>
      <c r="AJ220" s="5" t="b">
        <f>AND(B220&gt;=zakresy_produkcyjne!C$2,B220&lt;=zakresy_produkcyjne!C$3)</f>
        <v>0</v>
      </c>
      <c r="AK220" s="5" t="b">
        <f>AND(C220&gt;=zakresy_produkcyjne!D$2,C220&lt;=zakresy_produkcyjne!D$3)</f>
        <v>1</v>
      </c>
      <c r="AL220" s="5" t="b">
        <f>AND(D220&gt;=zakresy_produkcyjne!E$2,D220&lt;=zakresy_produkcyjne!E$3)</f>
        <v>1</v>
      </c>
      <c r="AM220" s="5" t="b">
        <f>AND(E220&gt;=zakresy_produkcyjne!F$2,E220&lt;=zakresy_produkcyjne!F$3)</f>
        <v>1</v>
      </c>
      <c r="AN220" s="5" t="b">
        <f>AND(F220&gt;=zakresy_produkcyjne!G$2,F220&lt;=zakresy_produkcyjne!G$3)</f>
        <v>1</v>
      </c>
      <c r="AO220" s="5" t="b">
        <f>AND(G220&gt;=zakresy_produkcyjne!H$2,G220&lt;=zakresy_produkcyjne!H$3)</f>
        <v>1</v>
      </c>
      <c r="AP220" s="5" t="b">
        <f>AND(O220&gt;=zakresy_produkcyjne!I$2,O220&lt;=zakresy_produkcyjne!I$3)</f>
        <v>0</v>
      </c>
      <c r="AQ220" s="5" t="b">
        <f>AND(P220&gt;=zakresy_produkcyjne!J$2,P220&lt;=zakresy_produkcyjne!J$3)</f>
        <v>0</v>
      </c>
      <c r="AR220" s="5" t="b">
        <f>AND(Q220&gt;=zakresy_produkcyjne!K$2,Q220&lt;=zakresy_produkcyjne!K$3)</f>
        <v>1</v>
      </c>
      <c r="AS220" s="5" t="b">
        <f>AND(R220&gt;=zakresy_produkcyjne!L$2,R220&lt;=zakresy_produkcyjne!L$3)</f>
        <v>1</v>
      </c>
      <c r="AT220" s="5" t="b">
        <f>AND(AI220:AO220)</f>
        <v>0</v>
      </c>
      <c r="AU220" s="5" t="b">
        <f>AND(AP220:AS220)</f>
        <v>0</v>
      </c>
      <c r="AV220" s="5" t="b">
        <f>AND(AT220:AU220)</f>
        <v>0</v>
      </c>
      <c r="AW220" s="5">
        <f>AI220*zakresy_produkcyjne!B$4+AJ220*zakresy_produkcyjne!C$4+AK220*zakresy_produkcyjne!D$4+AL220*zakresy_produkcyjne!E$4+AM220*zakresy_produkcyjne!F$4+AN220*zakresy_produkcyjne!G$4+AO220*zakresy_produkcyjne!H$4+AP220*zakresy_produkcyjne!I$4+AQ220*zakresy_produkcyjne!J$4+AR220*zakresy_produkcyjne!K$4+AS220*zakresy_produkcyjne!L$4</f>
        <v>46</v>
      </c>
      <c r="BB220" s="5">
        <v>184</v>
      </c>
      <c r="BD220" s="5">
        <v>223</v>
      </c>
      <c r="BE220" s="5">
        <v>742.52</v>
      </c>
      <c r="BF220" s="5">
        <v>493.56</v>
      </c>
      <c r="BG220" s="5">
        <v>15.532</v>
      </c>
      <c r="BH220" s="5">
        <v>311.92695742393602</v>
      </c>
      <c r="BI220" s="5">
        <v>147.22929999999999</v>
      </c>
      <c r="BJ220" s="5">
        <f t="shared" si="39"/>
        <v>737</v>
      </c>
      <c r="BK220" s="5">
        <f t="shared" si="39"/>
        <v>495</v>
      </c>
      <c r="BL220" s="5">
        <f t="shared" si="39"/>
        <v>15.65</v>
      </c>
      <c r="BM220" s="5">
        <f t="shared" si="39"/>
        <v>311.92695742393602</v>
      </c>
      <c r="BN220" s="5">
        <f>IF(X220&lt;&gt;"",X220,BI220)</f>
        <v>147.22929999999999</v>
      </c>
    </row>
    <row r="221" spans="1:67" ht="15" customHeight="1" x14ac:dyDescent="0.2"/>
    <row r="222" spans="1:67" ht="15" customHeight="1" x14ac:dyDescent="0.2"/>
    <row r="223" spans="1:67" ht="15" customHeight="1" x14ac:dyDescent="0.2">
      <c r="A223" s="294">
        <v>3.5</v>
      </c>
      <c r="B223" s="294">
        <v>2.5</v>
      </c>
      <c r="C223" s="294">
        <v>0.25</v>
      </c>
      <c r="D223" s="294">
        <v>0.75</v>
      </c>
      <c r="E223" s="294">
        <v>1.5</v>
      </c>
      <c r="F223" s="294">
        <v>0.9</v>
      </c>
      <c r="G223" s="294">
        <v>0.4</v>
      </c>
      <c r="H223" s="294">
        <v>0</v>
      </c>
      <c r="I223" s="294">
        <v>0</v>
      </c>
      <c r="J223" s="294">
        <v>0</v>
      </c>
      <c r="K223" s="294">
        <v>0</v>
      </c>
      <c r="L223" s="294">
        <v>0</v>
      </c>
      <c r="M223" s="294">
        <v>0</v>
      </c>
      <c r="N223" s="294">
        <v>0</v>
      </c>
      <c r="O223" s="294">
        <v>900</v>
      </c>
      <c r="P223" s="294">
        <v>120</v>
      </c>
      <c r="Q223" s="294">
        <v>270</v>
      </c>
      <c r="R223" s="294">
        <v>120</v>
      </c>
      <c r="S223" s="294">
        <v>700</v>
      </c>
      <c r="T223" s="294"/>
      <c r="U223" s="294"/>
      <c r="V223" s="294" t="e">
        <f ca="1">KONWERTUJ_TWARDOSC(AA223,tabela_twardosci!$C$8:$C$69,tabela_twardosci!$K$8:$K$69)</f>
        <v>#NAME?</v>
      </c>
      <c r="W223" s="294"/>
      <c r="X223" s="294"/>
      <c r="Y223" s="295">
        <v>9</v>
      </c>
      <c r="Z223" s="296"/>
      <c r="AA223" s="296">
        <v>34</v>
      </c>
      <c r="AB223" s="296"/>
      <c r="AC223" s="296"/>
      <c r="AD223" s="296"/>
      <c r="AE223" s="296"/>
      <c r="AF223" s="5" t="b">
        <f t="shared" ref="AF223:AF238" ca="1" si="40">NOT(OR(ISBLANK(S223),ISBLANK(T223),ISBLANK(U223),ISBLANK(V223),AND(ISBLANK(W223),ISBLANK(X223))))</f>
        <v>0</v>
      </c>
      <c r="AG223" s="5">
        <v>50</v>
      </c>
      <c r="AH223" s="5">
        <f t="shared" ref="AH223:AH238" si="41">IF(AG223&lt;=30,1,IF(AG223&lt;=60,2,IF(AG223&lt;=100,3,"bd")))</f>
        <v>2</v>
      </c>
      <c r="AI223" s="5" t="b">
        <f>AND(A223&gt;=zakresy_produkcyjne!B$2,A223&lt;=zakresy_produkcyjne!B$3)</f>
        <v>1</v>
      </c>
      <c r="AJ223" s="5" t="b">
        <f>AND(B223&gt;=zakresy_produkcyjne!C$2,B223&lt;=zakresy_produkcyjne!C$3)</f>
        <v>1</v>
      </c>
      <c r="AK223" s="5" t="b">
        <f>AND(C223&gt;=zakresy_produkcyjne!D$2,C223&lt;=zakresy_produkcyjne!D$3)</f>
        <v>1</v>
      </c>
      <c r="AL223" s="5" t="b">
        <f>AND(D223&gt;=zakresy_produkcyjne!E$2,D223&lt;=zakresy_produkcyjne!E$3)</f>
        <v>0</v>
      </c>
      <c r="AM223" s="5" t="b">
        <f>AND(E223&gt;=zakresy_produkcyjne!F$2,E223&lt;=zakresy_produkcyjne!F$3)</f>
        <v>0</v>
      </c>
      <c r="AN223" s="5" t="b">
        <f>AND(F223&gt;=zakresy_produkcyjne!G$2,F223&lt;=zakresy_produkcyjne!G$3)</f>
        <v>1</v>
      </c>
      <c r="AO223" s="5" t="b">
        <f>AND(G223&gt;=zakresy_produkcyjne!H$2,G223&lt;=zakresy_produkcyjne!H$3)</f>
        <v>0</v>
      </c>
      <c r="AP223" s="5" t="b">
        <f>AND(O223&gt;=zakresy_produkcyjne!I$2,O223&lt;=zakresy_produkcyjne!I$3)</f>
        <v>1</v>
      </c>
      <c r="AQ223" s="5" t="b">
        <f>AND(P223&gt;=zakresy_produkcyjne!J$2,P223&lt;=zakresy_produkcyjne!J$3)</f>
        <v>1</v>
      </c>
      <c r="AR223" s="5" t="b">
        <f>AND(Q223&gt;=zakresy_produkcyjne!K$2,Q223&lt;=zakresy_produkcyjne!K$3)</f>
        <v>1</v>
      </c>
      <c r="AS223" s="5" t="b">
        <f>AND(R223&gt;=zakresy_produkcyjne!L$2,R223&lt;=zakresy_produkcyjne!L$3)</f>
        <v>1</v>
      </c>
      <c r="AT223" s="5" t="b">
        <f t="shared" ref="AT223:AT238" si="42">AND(AI223:AO223)</f>
        <v>0</v>
      </c>
      <c r="AU223" s="5" t="b">
        <f t="shared" ref="AU223:AU238" si="43">AND(AP223:AS223)</f>
        <v>1</v>
      </c>
      <c r="AV223" s="5" t="b">
        <f t="shared" ref="AV223:AV238" si="44">AND(AT223:AU223)</f>
        <v>0</v>
      </c>
      <c r="AW223" s="5">
        <f>AI223*zakresy_produkcyjne!B$4+AJ223*zakresy_produkcyjne!C$4+AK223*zakresy_produkcyjne!D$4+AL223*zakresy_produkcyjne!E$4+AM223*zakresy_produkcyjne!F$4+AN223*zakresy_produkcyjne!G$4+AO223*zakresy_produkcyjne!H$4+AP223*zakresy_produkcyjne!I$4+AQ223*zakresy_produkcyjne!J$4+AR223*zakresy_produkcyjne!K$4+AS223*zakresy_produkcyjne!L$4</f>
        <v>53</v>
      </c>
      <c r="BE223" s="5">
        <v>643.4</v>
      </c>
      <c r="BF223" s="5">
        <v>1181.711</v>
      </c>
      <c r="BG223" s="5">
        <v>2.2582</v>
      </c>
      <c r="BH223" s="5">
        <v>338.88</v>
      </c>
      <c r="BI223" s="5">
        <v>74.238</v>
      </c>
      <c r="BJ223" s="5">
        <f t="shared" ref="BJ223:BJ238" si="45">IF(S223&lt;&gt;"",S223,BE223)</f>
        <v>700</v>
      </c>
      <c r="BK223" s="5">
        <f t="shared" ref="BK223:BK238" si="46">IF(T223&lt;&gt;"",T223,BF223)</f>
        <v>1181.711</v>
      </c>
      <c r="BL223" s="5">
        <f t="shared" ref="BL223:BL238" si="47">IF(U223&lt;&gt;"",U223,BG223)</f>
        <v>2.2582</v>
      </c>
      <c r="BM223" s="5" t="e">
        <f t="shared" ref="BM223:BM238" ca="1" si="48">IF(V223&lt;&gt;"",V223,BH223)</f>
        <v>#NAME?</v>
      </c>
      <c r="BN223" s="5">
        <f t="shared" ref="BN223:BN238" si="49">IF(X223&lt;&gt;"",X223,BI223)</f>
        <v>74.238</v>
      </c>
    </row>
    <row r="224" spans="1:67" ht="15" customHeight="1" x14ac:dyDescent="0.2">
      <c r="A224" s="294">
        <v>3.5</v>
      </c>
      <c r="B224" s="294">
        <v>2.5</v>
      </c>
      <c r="C224" s="294">
        <v>0.25</v>
      </c>
      <c r="D224" s="294">
        <v>0.75</v>
      </c>
      <c r="E224" s="294">
        <v>1.5</v>
      </c>
      <c r="F224" s="294">
        <v>0.9</v>
      </c>
      <c r="G224" s="294">
        <v>0.4</v>
      </c>
      <c r="H224" s="294">
        <v>0</v>
      </c>
      <c r="I224" s="294">
        <v>0</v>
      </c>
      <c r="J224" s="294">
        <v>0</v>
      </c>
      <c r="K224" s="294">
        <v>0</v>
      </c>
      <c r="L224" s="294">
        <v>0</v>
      </c>
      <c r="M224" s="294">
        <v>0</v>
      </c>
      <c r="N224" s="294">
        <v>0</v>
      </c>
      <c r="O224" s="294">
        <v>900</v>
      </c>
      <c r="P224" s="294">
        <v>120</v>
      </c>
      <c r="Q224" s="294">
        <v>290</v>
      </c>
      <c r="R224" s="294">
        <v>120</v>
      </c>
      <c r="S224" s="294">
        <v>500</v>
      </c>
      <c r="T224" s="294"/>
      <c r="U224" s="294"/>
      <c r="V224" s="294" t="e">
        <f ca="1">KONWERTUJ_TWARDOSC(AA224,tabela_twardosci!$C$8:$C$69,tabela_twardosci!$K$8:$K$69)</f>
        <v>#NAME?</v>
      </c>
      <c r="W224" s="294"/>
      <c r="X224" s="294"/>
      <c r="Y224" s="295">
        <v>9</v>
      </c>
      <c r="Z224" s="296"/>
      <c r="AA224" s="296">
        <v>35</v>
      </c>
      <c r="AB224" s="296"/>
      <c r="AC224" s="296"/>
      <c r="AD224" s="296"/>
      <c r="AE224" s="296"/>
      <c r="AF224" s="5" t="b">
        <f t="shared" ca="1" si="40"/>
        <v>0</v>
      </c>
      <c r="AG224" s="5">
        <v>50</v>
      </c>
      <c r="AH224" s="5">
        <f t="shared" si="41"/>
        <v>2</v>
      </c>
      <c r="AI224" s="5" t="b">
        <f>AND(A224&gt;=zakresy_produkcyjne!B$2,A224&lt;=zakresy_produkcyjne!B$3)</f>
        <v>1</v>
      </c>
      <c r="AJ224" s="5" t="b">
        <f>AND(B224&gt;=zakresy_produkcyjne!C$2,B224&lt;=zakresy_produkcyjne!C$3)</f>
        <v>1</v>
      </c>
      <c r="AK224" s="5" t="b">
        <f>AND(C224&gt;=zakresy_produkcyjne!D$2,C224&lt;=zakresy_produkcyjne!D$3)</f>
        <v>1</v>
      </c>
      <c r="AL224" s="5" t="b">
        <f>AND(D224&gt;=zakresy_produkcyjne!E$2,D224&lt;=zakresy_produkcyjne!E$3)</f>
        <v>0</v>
      </c>
      <c r="AM224" s="5" t="b">
        <f>AND(E224&gt;=zakresy_produkcyjne!F$2,E224&lt;=zakresy_produkcyjne!F$3)</f>
        <v>0</v>
      </c>
      <c r="AN224" s="5" t="b">
        <f>AND(F224&gt;=zakresy_produkcyjne!G$2,F224&lt;=zakresy_produkcyjne!G$3)</f>
        <v>1</v>
      </c>
      <c r="AO224" s="5" t="b">
        <f>AND(G224&gt;=zakresy_produkcyjne!H$2,G224&lt;=zakresy_produkcyjne!H$3)</f>
        <v>0</v>
      </c>
      <c r="AP224" s="5" t="b">
        <f>AND(O224&gt;=zakresy_produkcyjne!I$2,O224&lt;=zakresy_produkcyjne!I$3)</f>
        <v>1</v>
      </c>
      <c r="AQ224" s="5" t="b">
        <f>AND(P224&gt;=zakresy_produkcyjne!J$2,P224&lt;=zakresy_produkcyjne!J$3)</f>
        <v>1</v>
      </c>
      <c r="AR224" s="5" t="b">
        <f>AND(Q224&gt;=zakresy_produkcyjne!K$2,Q224&lt;=zakresy_produkcyjne!K$3)</f>
        <v>1</v>
      </c>
      <c r="AS224" s="5" t="b">
        <f>AND(R224&gt;=zakresy_produkcyjne!L$2,R224&lt;=zakresy_produkcyjne!L$3)</f>
        <v>1</v>
      </c>
      <c r="AT224" s="5" t="b">
        <f t="shared" si="42"/>
        <v>0</v>
      </c>
      <c r="AU224" s="5" t="b">
        <f t="shared" si="43"/>
        <v>1</v>
      </c>
      <c r="AV224" s="5" t="b">
        <f t="shared" si="44"/>
        <v>0</v>
      </c>
      <c r="AW224" s="5">
        <f>AI224*zakresy_produkcyjne!B$4+AJ224*zakresy_produkcyjne!C$4+AK224*zakresy_produkcyjne!D$4+AL224*zakresy_produkcyjne!E$4+AM224*zakresy_produkcyjne!F$4+AN224*zakresy_produkcyjne!G$4+AO224*zakresy_produkcyjne!H$4+AP224*zakresy_produkcyjne!I$4+AQ224*zakresy_produkcyjne!J$4+AR224*zakresy_produkcyjne!K$4+AS224*zakresy_produkcyjne!L$4</f>
        <v>53</v>
      </c>
      <c r="BE224" s="5">
        <v>543.6</v>
      </c>
      <c r="BF224" s="5">
        <v>1152.23</v>
      </c>
      <c r="BG224" s="5">
        <v>2.5127000000000002</v>
      </c>
      <c r="BH224" s="5">
        <v>325.56</v>
      </c>
      <c r="BI224" s="5">
        <v>75.367999999999995</v>
      </c>
      <c r="BJ224" s="5">
        <f t="shared" si="45"/>
        <v>500</v>
      </c>
      <c r="BK224" s="5">
        <f t="shared" si="46"/>
        <v>1152.23</v>
      </c>
      <c r="BL224" s="5">
        <f t="shared" si="47"/>
        <v>2.5127000000000002</v>
      </c>
      <c r="BM224" s="5" t="e">
        <f t="shared" ca="1" si="48"/>
        <v>#NAME?</v>
      </c>
      <c r="BN224" s="5">
        <f t="shared" si="49"/>
        <v>75.367999999999995</v>
      </c>
    </row>
    <row r="225" spans="1:66" ht="15" customHeight="1" x14ac:dyDescent="0.2">
      <c r="A225" s="294">
        <v>3.5</v>
      </c>
      <c r="B225" s="294">
        <v>2.5</v>
      </c>
      <c r="C225" s="294">
        <v>0.25</v>
      </c>
      <c r="D225" s="294">
        <v>0.75</v>
      </c>
      <c r="E225" s="294">
        <v>1.5</v>
      </c>
      <c r="F225" s="294">
        <v>0.9</v>
      </c>
      <c r="G225" s="294">
        <v>0.4</v>
      </c>
      <c r="H225" s="294">
        <v>0</v>
      </c>
      <c r="I225" s="294">
        <v>0</v>
      </c>
      <c r="J225" s="294">
        <v>0</v>
      </c>
      <c r="K225" s="294">
        <v>0</v>
      </c>
      <c r="L225" s="294">
        <v>0</v>
      </c>
      <c r="M225" s="294">
        <v>0</v>
      </c>
      <c r="N225" s="294">
        <v>0</v>
      </c>
      <c r="O225" s="294">
        <v>900</v>
      </c>
      <c r="P225" s="294">
        <v>120</v>
      </c>
      <c r="Q225" s="297">
        <v>320</v>
      </c>
      <c r="R225" s="294">
        <v>120</v>
      </c>
      <c r="S225" s="294">
        <v>520</v>
      </c>
      <c r="T225" s="294"/>
      <c r="U225" s="294"/>
      <c r="V225" s="294" t="e">
        <f ca="1">KONWERTUJ_TWARDOSC(AA225,tabela_twardosci!$C$8:$C$69,tabela_twardosci!$K$8:$K$69)</f>
        <v>#NAME?</v>
      </c>
      <c r="W225" s="294"/>
      <c r="X225" s="294"/>
      <c r="Y225" s="295">
        <v>9</v>
      </c>
      <c r="Z225" s="296"/>
      <c r="AA225" s="296">
        <v>32</v>
      </c>
      <c r="AB225" s="296"/>
      <c r="AC225" s="296"/>
      <c r="AD225" s="296"/>
      <c r="AE225" s="296"/>
      <c r="AF225" s="5" t="b">
        <f t="shared" ca="1" si="40"/>
        <v>0</v>
      </c>
      <c r="AG225" s="5">
        <v>50</v>
      </c>
      <c r="AH225" s="5">
        <f t="shared" si="41"/>
        <v>2</v>
      </c>
      <c r="AI225" s="5" t="b">
        <f>AND(A225&gt;=zakresy_produkcyjne!B$2,A225&lt;=zakresy_produkcyjne!B$3)</f>
        <v>1</v>
      </c>
      <c r="AJ225" s="5" t="b">
        <f>AND(B225&gt;=zakresy_produkcyjne!C$2,B225&lt;=zakresy_produkcyjne!C$3)</f>
        <v>1</v>
      </c>
      <c r="AK225" s="5" t="b">
        <f>AND(C225&gt;=zakresy_produkcyjne!D$2,C225&lt;=zakresy_produkcyjne!D$3)</f>
        <v>1</v>
      </c>
      <c r="AL225" s="5" t="b">
        <f>AND(D225&gt;=zakresy_produkcyjne!E$2,D225&lt;=zakresy_produkcyjne!E$3)</f>
        <v>0</v>
      </c>
      <c r="AM225" s="5" t="b">
        <f>AND(E225&gt;=zakresy_produkcyjne!F$2,E225&lt;=zakresy_produkcyjne!F$3)</f>
        <v>0</v>
      </c>
      <c r="AN225" s="5" t="b">
        <f>AND(F225&gt;=zakresy_produkcyjne!G$2,F225&lt;=zakresy_produkcyjne!G$3)</f>
        <v>1</v>
      </c>
      <c r="AO225" s="5" t="b">
        <f>AND(G225&gt;=zakresy_produkcyjne!H$2,G225&lt;=zakresy_produkcyjne!H$3)</f>
        <v>0</v>
      </c>
      <c r="AP225" s="5" t="b">
        <f>AND(O225&gt;=zakresy_produkcyjne!I$2,O225&lt;=zakresy_produkcyjne!I$3)</f>
        <v>1</v>
      </c>
      <c r="AQ225" s="5" t="b">
        <f>AND(P225&gt;=zakresy_produkcyjne!J$2,P225&lt;=zakresy_produkcyjne!J$3)</f>
        <v>1</v>
      </c>
      <c r="AR225" s="5" t="b">
        <f>AND(Q225&gt;=zakresy_produkcyjne!K$2,Q225&lt;=zakresy_produkcyjne!K$3)</f>
        <v>1</v>
      </c>
      <c r="AS225" s="5" t="b">
        <f>AND(R225&gt;=zakresy_produkcyjne!L$2,R225&lt;=zakresy_produkcyjne!L$3)</f>
        <v>1</v>
      </c>
      <c r="AT225" s="5" t="b">
        <f t="shared" si="42"/>
        <v>0</v>
      </c>
      <c r="AU225" s="5" t="b">
        <f t="shared" si="43"/>
        <v>1</v>
      </c>
      <c r="AV225" s="5" t="b">
        <f t="shared" si="44"/>
        <v>0</v>
      </c>
      <c r="AW225" s="5">
        <f>AI225*zakresy_produkcyjne!B$4+AJ225*zakresy_produkcyjne!C$4+AK225*zakresy_produkcyjne!D$4+AL225*zakresy_produkcyjne!E$4+AM225*zakresy_produkcyjne!F$4+AN225*zakresy_produkcyjne!G$4+AO225*zakresy_produkcyjne!H$4+AP225*zakresy_produkcyjne!I$4+AQ225*zakresy_produkcyjne!J$4+AR225*zakresy_produkcyjne!K$4+AS225*zakresy_produkcyjne!L$4</f>
        <v>53</v>
      </c>
      <c r="BE225" s="5">
        <v>545.79999999999995</v>
      </c>
      <c r="BF225" s="5">
        <v>981.68600000000004</v>
      </c>
      <c r="BG225" s="5">
        <v>4.5532000000000004</v>
      </c>
      <c r="BH225" s="5">
        <v>329.88</v>
      </c>
      <c r="BI225" s="5">
        <v>90.037000000000006</v>
      </c>
      <c r="BJ225" s="5">
        <f t="shared" si="45"/>
        <v>520</v>
      </c>
      <c r="BK225" s="5">
        <f t="shared" si="46"/>
        <v>981.68600000000004</v>
      </c>
      <c r="BL225" s="5">
        <f t="shared" si="47"/>
        <v>4.5532000000000004</v>
      </c>
      <c r="BM225" s="5" t="e">
        <f t="shared" ca="1" si="48"/>
        <v>#NAME?</v>
      </c>
      <c r="BN225" s="5">
        <f t="shared" si="49"/>
        <v>90.037000000000006</v>
      </c>
    </row>
    <row r="226" spans="1:66" ht="15" customHeight="1" x14ac:dyDescent="0.2">
      <c r="A226" s="294">
        <v>3.5</v>
      </c>
      <c r="B226" s="294">
        <v>2.5</v>
      </c>
      <c r="C226" s="294">
        <v>0.25</v>
      </c>
      <c r="D226" s="294">
        <v>0.75</v>
      </c>
      <c r="E226" s="294">
        <v>1.5</v>
      </c>
      <c r="F226" s="294">
        <v>0.9</v>
      </c>
      <c r="G226" s="294">
        <v>0.4</v>
      </c>
      <c r="H226" s="294">
        <v>0</v>
      </c>
      <c r="I226" s="294">
        <v>0</v>
      </c>
      <c r="J226" s="294">
        <v>0</v>
      </c>
      <c r="K226" s="294">
        <v>0</v>
      </c>
      <c r="L226" s="294">
        <v>0</v>
      </c>
      <c r="M226" s="294">
        <v>0</v>
      </c>
      <c r="N226" s="294">
        <v>0</v>
      </c>
      <c r="O226" s="294">
        <v>900</v>
      </c>
      <c r="P226" s="294">
        <v>120</v>
      </c>
      <c r="Q226" s="297">
        <v>350</v>
      </c>
      <c r="R226" s="294">
        <v>120</v>
      </c>
      <c r="S226" s="294">
        <v>500</v>
      </c>
      <c r="T226" s="294"/>
      <c r="U226" s="294"/>
      <c r="V226" s="294" t="e">
        <f ca="1">KONWERTUJ_TWARDOSC(AA226,tabela_twardosci!$C$8:$C$69,tabela_twardosci!$K$8:$K$69)</f>
        <v>#NAME?</v>
      </c>
      <c r="W226" s="294"/>
      <c r="X226" s="294"/>
      <c r="Y226" s="295">
        <v>9</v>
      </c>
      <c r="Z226" s="296"/>
      <c r="AA226" s="296">
        <v>41</v>
      </c>
      <c r="AB226" s="296"/>
      <c r="AC226" s="296"/>
      <c r="AD226" s="296"/>
      <c r="AE226" s="296"/>
      <c r="AF226" s="5" t="b">
        <f t="shared" ca="1" si="40"/>
        <v>0</v>
      </c>
      <c r="AG226" s="5">
        <v>50</v>
      </c>
      <c r="AH226" s="5">
        <f t="shared" si="41"/>
        <v>2</v>
      </c>
      <c r="AI226" s="5" t="b">
        <f>AND(A226&gt;=zakresy_produkcyjne!B$2,A226&lt;=zakresy_produkcyjne!B$3)</f>
        <v>1</v>
      </c>
      <c r="AJ226" s="5" t="b">
        <f>AND(B226&gt;=zakresy_produkcyjne!C$2,B226&lt;=zakresy_produkcyjne!C$3)</f>
        <v>1</v>
      </c>
      <c r="AK226" s="5" t="b">
        <f>AND(C226&gt;=zakresy_produkcyjne!D$2,C226&lt;=zakresy_produkcyjne!D$3)</f>
        <v>1</v>
      </c>
      <c r="AL226" s="5" t="b">
        <f>AND(D226&gt;=zakresy_produkcyjne!E$2,D226&lt;=zakresy_produkcyjne!E$3)</f>
        <v>0</v>
      </c>
      <c r="AM226" s="5" t="b">
        <f>AND(E226&gt;=zakresy_produkcyjne!F$2,E226&lt;=zakresy_produkcyjne!F$3)</f>
        <v>0</v>
      </c>
      <c r="AN226" s="5" t="b">
        <f>AND(F226&gt;=zakresy_produkcyjne!G$2,F226&lt;=zakresy_produkcyjne!G$3)</f>
        <v>1</v>
      </c>
      <c r="AO226" s="5" t="b">
        <f>AND(G226&gt;=zakresy_produkcyjne!H$2,G226&lt;=zakresy_produkcyjne!H$3)</f>
        <v>0</v>
      </c>
      <c r="AP226" s="5" t="b">
        <f>AND(O226&gt;=zakresy_produkcyjne!I$2,O226&lt;=zakresy_produkcyjne!I$3)</f>
        <v>1</v>
      </c>
      <c r="AQ226" s="5" t="b">
        <f>AND(P226&gt;=zakresy_produkcyjne!J$2,P226&lt;=zakresy_produkcyjne!J$3)</f>
        <v>1</v>
      </c>
      <c r="AR226" s="5" t="b">
        <f>AND(Q226&gt;=zakresy_produkcyjne!K$2,Q226&lt;=zakresy_produkcyjne!K$3)</f>
        <v>1</v>
      </c>
      <c r="AS226" s="5" t="b">
        <f>AND(R226&gt;=zakresy_produkcyjne!L$2,R226&lt;=zakresy_produkcyjne!L$3)</f>
        <v>1</v>
      </c>
      <c r="AT226" s="5" t="b">
        <f t="shared" si="42"/>
        <v>0</v>
      </c>
      <c r="AU226" s="5" t="b">
        <f t="shared" si="43"/>
        <v>1</v>
      </c>
      <c r="AV226" s="5" t="b">
        <f t="shared" si="44"/>
        <v>0</v>
      </c>
      <c r="AW226" s="5">
        <f>AI226*zakresy_produkcyjne!B$4+AJ226*zakresy_produkcyjne!C$4+AK226*zakresy_produkcyjne!D$4+AL226*zakresy_produkcyjne!E$4+AM226*zakresy_produkcyjne!F$4+AN226*zakresy_produkcyjne!G$4+AO226*zakresy_produkcyjne!H$4+AP226*zakresy_produkcyjne!I$4+AQ226*zakresy_produkcyjne!J$4+AR226*zakresy_produkcyjne!K$4+AS226*zakresy_produkcyjne!L$4</f>
        <v>53</v>
      </c>
      <c r="BE226" s="5">
        <v>509.7</v>
      </c>
      <c r="BF226" s="5">
        <v>764.35</v>
      </c>
      <c r="BG226" s="5">
        <v>8.0378000000000007</v>
      </c>
      <c r="BH226" s="5">
        <v>375.21066666666701</v>
      </c>
      <c r="BI226" s="5">
        <v>100.62</v>
      </c>
      <c r="BJ226" s="5">
        <f t="shared" si="45"/>
        <v>500</v>
      </c>
      <c r="BK226" s="5">
        <f t="shared" si="46"/>
        <v>764.35</v>
      </c>
      <c r="BL226" s="5">
        <f t="shared" si="47"/>
        <v>8.0378000000000007</v>
      </c>
      <c r="BM226" s="5" t="e">
        <f t="shared" ca="1" si="48"/>
        <v>#NAME?</v>
      </c>
      <c r="BN226" s="5">
        <f t="shared" si="49"/>
        <v>100.62</v>
      </c>
    </row>
    <row r="227" spans="1:66" ht="15" customHeight="1" x14ac:dyDescent="0.2">
      <c r="A227" s="294">
        <v>3.5</v>
      </c>
      <c r="B227" s="294">
        <v>2.5</v>
      </c>
      <c r="C227" s="294">
        <v>0.25</v>
      </c>
      <c r="D227" s="294">
        <v>0.75</v>
      </c>
      <c r="E227" s="294">
        <v>1.5</v>
      </c>
      <c r="F227" s="294">
        <v>0.9</v>
      </c>
      <c r="G227" s="294">
        <v>0.4</v>
      </c>
      <c r="H227" s="294">
        <v>0</v>
      </c>
      <c r="I227" s="294">
        <v>0</v>
      </c>
      <c r="J227" s="294">
        <v>0</v>
      </c>
      <c r="K227" s="294">
        <v>0</v>
      </c>
      <c r="L227" s="294">
        <v>0</v>
      </c>
      <c r="M227" s="294">
        <v>0</v>
      </c>
      <c r="N227" s="294">
        <v>0</v>
      </c>
      <c r="O227" s="294">
        <v>940</v>
      </c>
      <c r="P227" s="294">
        <v>120</v>
      </c>
      <c r="Q227" s="294">
        <v>270</v>
      </c>
      <c r="R227" s="294">
        <v>120</v>
      </c>
      <c r="S227" s="294">
        <v>570</v>
      </c>
      <c r="T227" s="294"/>
      <c r="U227" s="294"/>
      <c r="V227" s="294" t="e">
        <f ca="1">KONWERTUJ_TWARDOSC(AA227,tabela_twardosci!$C$8:$C$69,tabela_twardosci!$K$8:$K$69)</f>
        <v>#NAME?</v>
      </c>
      <c r="W227" s="294"/>
      <c r="X227" s="294"/>
      <c r="Y227" s="295">
        <v>9</v>
      </c>
      <c r="Z227" s="296"/>
      <c r="AA227" s="296">
        <v>40</v>
      </c>
      <c r="AB227" s="296"/>
      <c r="AC227" s="296"/>
      <c r="AD227" s="296"/>
      <c r="AE227" s="296"/>
      <c r="AF227" s="5" t="b">
        <f t="shared" ca="1" si="40"/>
        <v>0</v>
      </c>
      <c r="AG227" s="5">
        <v>50</v>
      </c>
      <c r="AH227" s="5">
        <f t="shared" si="41"/>
        <v>2</v>
      </c>
      <c r="AI227" s="5" t="b">
        <f>AND(A227&gt;=zakresy_produkcyjne!B$2,A227&lt;=zakresy_produkcyjne!B$3)</f>
        <v>1</v>
      </c>
      <c r="AJ227" s="5" t="b">
        <f>AND(B227&gt;=zakresy_produkcyjne!C$2,B227&lt;=zakresy_produkcyjne!C$3)</f>
        <v>1</v>
      </c>
      <c r="AK227" s="5" t="b">
        <f>AND(C227&gt;=zakresy_produkcyjne!D$2,C227&lt;=zakresy_produkcyjne!D$3)</f>
        <v>1</v>
      </c>
      <c r="AL227" s="5" t="b">
        <f>AND(D227&gt;=zakresy_produkcyjne!E$2,D227&lt;=zakresy_produkcyjne!E$3)</f>
        <v>0</v>
      </c>
      <c r="AM227" s="5" t="b">
        <f>AND(E227&gt;=zakresy_produkcyjne!F$2,E227&lt;=zakresy_produkcyjne!F$3)</f>
        <v>0</v>
      </c>
      <c r="AN227" s="5" t="b">
        <f>AND(F227&gt;=zakresy_produkcyjne!G$2,F227&lt;=zakresy_produkcyjne!G$3)</f>
        <v>1</v>
      </c>
      <c r="AO227" s="5" t="b">
        <f>AND(G227&gt;=zakresy_produkcyjne!H$2,G227&lt;=zakresy_produkcyjne!H$3)</f>
        <v>0</v>
      </c>
      <c r="AP227" s="5" t="b">
        <f>AND(O227&gt;=zakresy_produkcyjne!I$2,O227&lt;=zakresy_produkcyjne!I$3)</f>
        <v>1</v>
      </c>
      <c r="AQ227" s="5" t="b">
        <f>AND(P227&gt;=zakresy_produkcyjne!J$2,P227&lt;=zakresy_produkcyjne!J$3)</f>
        <v>1</v>
      </c>
      <c r="AR227" s="5" t="b">
        <f>AND(Q227&gt;=zakresy_produkcyjne!K$2,Q227&lt;=zakresy_produkcyjne!K$3)</f>
        <v>1</v>
      </c>
      <c r="AS227" s="5" t="b">
        <f>AND(R227&gt;=zakresy_produkcyjne!L$2,R227&lt;=zakresy_produkcyjne!L$3)</f>
        <v>1</v>
      </c>
      <c r="AT227" s="5" t="b">
        <f t="shared" si="42"/>
        <v>0</v>
      </c>
      <c r="AU227" s="5" t="b">
        <f t="shared" si="43"/>
        <v>1</v>
      </c>
      <c r="AV227" s="5" t="b">
        <f t="shared" si="44"/>
        <v>0</v>
      </c>
      <c r="AW227" s="5">
        <f>AI227*zakresy_produkcyjne!B$4+AJ227*zakresy_produkcyjne!C$4+AK227*zakresy_produkcyjne!D$4+AL227*zakresy_produkcyjne!E$4+AM227*zakresy_produkcyjne!F$4+AN227*zakresy_produkcyjne!G$4+AO227*zakresy_produkcyjne!H$4+AP227*zakresy_produkcyjne!I$4+AQ227*zakresy_produkcyjne!J$4+AR227*zakresy_produkcyjne!K$4+AS227*zakresy_produkcyjne!L$4</f>
        <v>53</v>
      </c>
      <c r="BE227" s="5">
        <v>586.9</v>
      </c>
      <c r="BF227" s="5">
        <v>1174.114</v>
      </c>
      <c r="BG227" s="5">
        <v>2.1574</v>
      </c>
      <c r="BH227" s="5">
        <v>363.91</v>
      </c>
      <c r="BI227" s="5">
        <v>59.356000000000002</v>
      </c>
      <c r="BJ227" s="5">
        <f t="shared" si="45"/>
        <v>570</v>
      </c>
      <c r="BK227" s="5">
        <f t="shared" si="46"/>
        <v>1174.114</v>
      </c>
      <c r="BL227" s="5">
        <f t="shared" si="47"/>
        <v>2.1574</v>
      </c>
      <c r="BM227" s="5" t="e">
        <f t="shared" ca="1" si="48"/>
        <v>#NAME?</v>
      </c>
      <c r="BN227" s="5">
        <f t="shared" si="49"/>
        <v>59.356000000000002</v>
      </c>
    </row>
    <row r="228" spans="1:66" ht="15" customHeight="1" x14ac:dyDescent="0.2">
      <c r="A228" s="294">
        <v>3.5</v>
      </c>
      <c r="B228" s="294">
        <v>2.5</v>
      </c>
      <c r="C228" s="294">
        <v>0.25</v>
      </c>
      <c r="D228" s="294">
        <v>0.75</v>
      </c>
      <c r="E228" s="294">
        <v>1.5</v>
      </c>
      <c r="F228" s="294">
        <v>0.9</v>
      </c>
      <c r="G228" s="294">
        <v>0.4</v>
      </c>
      <c r="H228" s="294">
        <v>0</v>
      </c>
      <c r="I228" s="294">
        <v>0</v>
      </c>
      <c r="J228" s="294">
        <v>0</v>
      </c>
      <c r="K228" s="294">
        <v>0</v>
      </c>
      <c r="L228" s="294">
        <v>0</v>
      </c>
      <c r="M228" s="294">
        <v>0</v>
      </c>
      <c r="N228" s="294">
        <v>0</v>
      </c>
      <c r="O228" s="294">
        <v>940</v>
      </c>
      <c r="P228" s="294">
        <v>120</v>
      </c>
      <c r="Q228" s="294">
        <v>290</v>
      </c>
      <c r="R228" s="294">
        <v>120</v>
      </c>
      <c r="S228" s="294">
        <v>500</v>
      </c>
      <c r="T228" s="294"/>
      <c r="U228" s="294"/>
      <c r="V228" s="294" t="e">
        <f ca="1">KONWERTUJ_TWARDOSC(AA228,tabela_twardosci!$C$8:$C$69,tabela_twardosci!$K$8:$K$69)</f>
        <v>#NAME?</v>
      </c>
      <c r="W228" s="294"/>
      <c r="X228" s="294"/>
      <c r="Y228" s="295">
        <v>9</v>
      </c>
      <c r="Z228" s="296"/>
      <c r="AA228" s="296">
        <v>34</v>
      </c>
      <c r="AB228" s="296"/>
      <c r="AC228" s="296"/>
      <c r="AD228" s="296"/>
      <c r="AE228" s="296"/>
      <c r="AF228" s="5" t="b">
        <f t="shared" ca="1" si="40"/>
        <v>0</v>
      </c>
      <c r="AG228" s="5">
        <v>50</v>
      </c>
      <c r="AH228" s="5">
        <f t="shared" si="41"/>
        <v>2</v>
      </c>
      <c r="AI228" s="5" t="b">
        <f>AND(A228&gt;=zakresy_produkcyjne!B$2,A228&lt;=zakresy_produkcyjne!B$3)</f>
        <v>1</v>
      </c>
      <c r="AJ228" s="5" t="b">
        <f>AND(B228&gt;=zakresy_produkcyjne!C$2,B228&lt;=zakresy_produkcyjne!C$3)</f>
        <v>1</v>
      </c>
      <c r="AK228" s="5" t="b">
        <f>AND(C228&gt;=zakresy_produkcyjne!D$2,C228&lt;=zakresy_produkcyjne!D$3)</f>
        <v>1</v>
      </c>
      <c r="AL228" s="5" t="b">
        <f>AND(D228&gt;=zakresy_produkcyjne!E$2,D228&lt;=zakresy_produkcyjne!E$3)</f>
        <v>0</v>
      </c>
      <c r="AM228" s="5" t="b">
        <f>AND(E228&gt;=zakresy_produkcyjne!F$2,E228&lt;=zakresy_produkcyjne!F$3)</f>
        <v>0</v>
      </c>
      <c r="AN228" s="5" t="b">
        <f>AND(F228&gt;=zakresy_produkcyjne!G$2,F228&lt;=zakresy_produkcyjne!G$3)</f>
        <v>1</v>
      </c>
      <c r="AO228" s="5" t="b">
        <f>AND(G228&gt;=zakresy_produkcyjne!H$2,G228&lt;=zakresy_produkcyjne!H$3)</f>
        <v>0</v>
      </c>
      <c r="AP228" s="5" t="b">
        <f>AND(O228&gt;=zakresy_produkcyjne!I$2,O228&lt;=zakresy_produkcyjne!I$3)</f>
        <v>1</v>
      </c>
      <c r="AQ228" s="5" t="b">
        <f>AND(P228&gt;=zakresy_produkcyjne!J$2,P228&lt;=zakresy_produkcyjne!J$3)</f>
        <v>1</v>
      </c>
      <c r="AR228" s="5" t="b">
        <f>AND(Q228&gt;=zakresy_produkcyjne!K$2,Q228&lt;=zakresy_produkcyjne!K$3)</f>
        <v>1</v>
      </c>
      <c r="AS228" s="5" t="b">
        <f>AND(R228&gt;=zakresy_produkcyjne!L$2,R228&lt;=zakresy_produkcyjne!L$3)</f>
        <v>1</v>
      </c>
      <c r="AT228" s="5" t="b">
        <f t="shared" si="42"/>
        <v>0</v>
      </c>
      <c r="AU228" s="5" t="b">
        <f t="shared" si="43"/>
        <v>1</v>
      </c>
      <c r="AV228" s="5" t="b">
        <f t="shared" si="44"/>
        <v>0</v>
      </c>
      <c r="AW228" s="5">
        <f>AI228*zakresy_produkcyjne!B$4+AJ228*zakresy_produkcyjne!C$4+AK228*zakresy_produkcyjne!D$4+AL228*zakresy_produkcyjne!E$4+AM228*zakresy_produkcyjne!F$4+AN228*zakresy_produkcyjne!G$4+AO228*zakresy_produkcyjne!H$4+AP228*zakresy_produkcyjne!I$4+AQ228*zakresy_produkcyjne!J$4+AR228*zakresy_produkcyjne!K$4+AS228*zakresy_produkcyjne!L$4</f>
        <v>53</v>
      </c>
      <c r="BE228" s="5">
        <v>525.4</v>
      </c>
      <c r="BF228" s="5">
        <v>1142.0930000000001</v>
      </c>
      <c r="BG228" s="5">
        <v>2.3641000000000001</v>
      </c>
      <c r="BH228" s="5">
        <v>333.39</v>
      </c>
      <c r="BI228" s="5">
        <v>60.252000000000002</v>
      </c>
      <c r="BJ228" s="5">
        <f t="shared" si="45"/>
        <v>500</v>
      </c>
      <c r="BK228" s="5">
        <f t="shared" si="46"/>
        <v>1142.0930000000001</v>
      </c>
      <c r="BL228" s="5">
        <f t="shared" si="47"/>
        <v>2.3641000000000001</v>
      </c>
      <c r="BM228" s="5" t="e">
        <f t="shared" ca="1" si="48"/>
        <v>#NAME?</v>
      </c>
      <c r="BN228" s="5">
        <f t="shared" si="49"/>
        <v>60.252000000000002</v>
      </c>
    </row>
    <row r="229" spans="1:66" ht="15" customHeight="1" x14ac:dyDescent="0.2">
      <c r="A229" s="294">
        <v>3.5</v>
      </c>
      <c r="B229" s="294">
        <v>2.5</v>
      </c>
      <c r="C229" s="294">
        <v>0.25</v>
      </c>
      <c r="D229" s="294">
        <v>0.75</v>
      </c>
      <c r="E229" s="294">
        <v>1.5</v>
      </c>
      <c r="F229" s="294">
        <v>0.9</v>
      </c>
      <c r="G229" s="294">
        <v>0.4</v>
      </c>
      <c r="H229" s="294">
        <v>0</v>
      </c>
      <c r="I229" s="294">
        <v>0</v>
      </c>
      <c r="J229" s="294">
        <v>0</v>
      </c>
      <c r="K229" s="294">
        <v>0</v>
      </c>
      <c r="L229" s="294">
        <v>0</v>
      </c>
      <c r="M229" s="294">
        <v>0</v>
      </c>
      <c r="N229" s="294">
        <v>0</v>
      </c>
      <c r="O229" s="294">
        <v>940</v>
      </c>
      <c r="P229" s="294">
        <v>120</v>
      </c>
      <c r="Q229" s="297">
        <v>320</v>
      </c>
      <c r="R229" s="294">
        <v>120</v>
      </c>
      <c r="S229" s="294">
        <v>620</v>
      </c>
      <c r="T229" s="294"/>
      <c r="U229" s="294"/>
      <c r="V229" s="294" t="e">
        <f ca="1">KONWERTUJ_TWARDOSC(AA229,tabela_twardosci!$C$8:$C$69,tabela_twardosci!$K$8:$K$69)</f>
        <v>#NAME?</v>
      </c>
      <c r="W229" s="294"/>
      <c r="X229" s="294"/>
      <c r="Y229" s="295">
        <v>9</v>
      </c>
      <c r="Z229" s="296"/>
      <c r="AA229" s="296">
        <v>40</v>
      </c>
      <c r="AB229" s="296"/>
      <c r="AC229" s="296"/>
      <c r="AD229" s="296"/>
      <c r="AE229" s="296"/>
      <c r="AF229" s="5" t="b">
        <f t="shared" ca="1" si="40"/>
        <v>0</v>
      </c>
      <c r="AG229" s="5">
        <v>50</v>
      </c>
      <c r="AH229" s="5">
        <f t="shared" si="41"/>
        <v>2</v>
      </c>
      <c r="AI229" s="5" t="b">
        <f>AND(A229&gt;=zakresy_produkcyjne!B$2,A229&lt;=zakresy_produkcyjne!B$3)</f>
        <v>1</v>
      </c>
      <c r="AJ229" s="5" t="b">
        <f>AND(B229&gt;=zakresy_produkcyjne!C$2,B229&lt;=zakresy_produkcyjne!C$3)</f>
        <v>1</v>
      </c>
      <c r="AK229" s="5" t="b">
        <f>AND(C229&gt;=zakresy_produkcyjne!D$2,C229&lt;=zakresy_produkcyjne!D$3)</f>
        <v>1</v>
      </c>
      <c r="AL229" s="5" t="b">
        <f>AND(D229&gt;=zakresy_produkcyjne!E$2,D229&lt;=zakresy_produkcyjne!E$3)</f>
        <v>0</v>
      </c>
      <c r="AM229" s="5" t="b">
        <f>AND(E229&gt;=zakresy_produkcyjne!F$2,E229&lt;=zakresy_produkcyjne!F$3)</f>
        <v>0</v>
      </c>
      <c r="AN229" s="5" t="b">
        <f>AND(F229&gt;=zakresy_produkcyjne!G$2,F229&lt;=zakresy_produkcyjne!G$3)</f>
        <v>1</v>
      </c>
      <c r="AO229" s="5" t="b">
        <f>AND(G229&gt;=zakresy_produkcyjne!H$2,G229&lt;=zakresy_produkcyjne!H$3)</f>
        <v>0</v>
      </c>
      <c r="AP229" s="5" t="b">
        <f>AND(O229&gt;=zakresy_produkcyjne!I$2,O229&lt;=zakresy_produkcyjne!I$3)</f>
        <v>1</v>
      </c>
      <c r="AQ229" s="5" t="b">
        <f>AND(P229&gt;=zakresy_produkcyjne!J$2,P229&lt;=zakresy_produkcyjne!J$3)</f>
        <v>1</v>
      </c>
      <c r="AR229" s="5" t="b">
        <f>AND(Q229&gt;=zakresy_produkcyjne!K$2,Q229&lt;=zakresy_produkcyjne!K$3)</f>
        <v>1</v>
      </c>
      <c r="AS229" s="5" t="b">
        <f>AND(R229&gt;=zakresy_produkcyjne!L$2,R229&lt;=zakresy_produkcyjne!L$3)</f>
        <v>1</v>
      </c>
      <c r="AT229" s="5" t="b">
        <f t="shared" si="42"/>
        <v>0</v>
      </c>
      <c r="AU229" s="5" t="b">
        <f t="shared" si="43"/>
        <v>1</v>
      </c>
      <c r="AV229" s="5" t="b">
        <f t="shared" si="44"/>
        <v>0</v>
      </c>
      <c r="AW229" s="5">
        <f>AI229*zakresy_produkcyjne!B$4+AJ229*zakresy_produkcyjne!C$4+AK229*zakresy_produkcyjne!D$4+AL229*zakresy_produkcyjne!E$4+AM229*zakresy_produkcyjne!F$4+AN229*zakresy_produkcyjne!G$4+AO229*zakresy_produkcyjne!H$4+AP229*zakresy_produkcyjne!I$4+AQ229*zakresy_produkcyjne!J$4+AR229*zakresy_produkcyjne!K$4+AS229*zakresy_produkcyjne!L$4</f>
        <v>53</v>
      </c>
      <c r="BE229" s="5">
        <v>582.29999999999995</v>
      </c>
      <c r="BF229" s="5">
        <v>972.99800000000005</v>
      </c>
      <c r="BG229" s="5">
        <v>4.2336</v>
      </c>
      <c r="BH229" s="5">
        <v>352.72623168327999</v>
      </c>
      <c r="BI229" s="5">
        <v>71.790999999999997</v>
      </c>
      <c r="BJ229" s="5">
        <f t="shared" si="45"/>
        <v>620</v>
      </c>
      <c r="BK229" s="5">
        <f t="shared" si="46"/>
        <v>972.99800000000005</v>
      </c>
      <c r="BL229" s="5">
        <f t="shared" si="47"/>
        <v>4.2336</v>
      </c>
      <c r="BM229" s="5" t="e">
        <f t="shared" ca="1" si="48"/>
        <v>#NAME?</v>
      </c>
      <c r="BN229" s="5">
        <f t="shared" si="49"/>
        <v>71.790999999999997</v>
      </c>
    </row>
    <row r="230" spans="1:66" ht="15" customHeight="1" x14ac:dyDescent="0.2">
      <c r="A230" s="294">
        <v>3.5</v>
      </c>
      <c r="B230" s="294">
        <v>2.5</v>
      </c>
      <c r="C230" s="294">
        <v>0.25</v>
      </c>
      <c r="D230" s="294">
        <v>0.75</v>
      </c>
      <c r="E230" s="294">
        <v>1.5</v>
      </c>
      <c r="F230" s="294">
        <v>0.9</v>
      </c>
      <c r="G230" s="294">
        <v>0.4</v>
      </c>
      <c r="H230" s="294">
        <v>0</v>
      </c>
      <c r="I230" s="294">
        <v>0</v>
      </c>
      <c r="J230" s="294">
        <v>0</v>
      </c>
      <c r="K230" s="294">
        <v>0</v>
      </c>
      <c r="L230" s="294">
        <v>0</v>
      </c>
      <c r="M230" s="294">
        <v>0</v>
      </c>
      <c r="N230" s="294">
        <v>0</v>
      </c>
      <c r="O230" s="294">
        <v>940</v>
      </c>
      <c r="P230" s="294">
        <v>120</v>
      </c>
      <c r="Q230" s="297">
        <v>350</v>
      </c>
      <c r="R230" s="294">
        <v>120</v>
      </c>
      <c r="S230" s="294">
        <v>500</v>
      </c>
      <c r="T230" s="294"/>
      <c r="U230" s="294"/>
      <c r="V230" s="294" t="e">
        <f ca="1">KONWERTUJ_TWARDOSC(AA230,tabela_twardosci!$C$8:$C$69,tabela_twardosci!$K$8:$K$69)</f>
        <v>#NAME?</v>
      </c>
      <c r="W230" s="294"/>
      <c r="X230" s="294"/>
      <c r="Y230" s="295">
        <v>9</v>
      </c>
      <c r="Z230" s="296"/>
      <c r="AA230" s="296">
        <v>39</v>
      </c>
      <c r="AB230" s="296"/>
      <c r="AC230" s="296"/>
      <c r="AD230" s="296"/>
      <c r="AE230" s="296"/>
      <c r="AF230" s="5" t="b">
        <f t="shared" ca="1" si="40"/>
        <v>0</v>
      </c>
      <c r="AG230" s="5">
        <v>50</v>
      </c>
      <c r="AH230" s="5">
        <f t="shared" si="41"/>
        <v>2</v>
      </c>
      <c r="AI230" s="5" t="b">
        <f>AND(A230&gt;=zakresy_produkcyjne!B$2,A230&lt;=zakresy_produkcyjne!B$3)</f>
        <v>1</v>
      </c>
      <c r="AJ230" s="5" t="b">
        <f>AND(B230&gt;=zakresy_produkcyjne!C$2,B230&lt;=zakresy_produkcyjne!C$3)</f>
        <v>1</v>
      </c>
      <c r="AK230" s="5" t="b">
        <f>AND(C230&gt;=zakresy_produkcyjne!D$2,C230&lt;=zakresy_produkcyjne!D$3)</f>
        <v>1</v>
      </c>
      <c r="AL230" s="5" t="b">
        <f>AND(D230&gt;=zakresy_produkcyjne!E$2,D230&lt;=zakresy_produkcyjne!E$3)</f>
        <v>0</v>
      </c>
      <c r="AM230" s="5" t="b">
        <f>AND(E230&gt;=zakresy_produkcyjne!F$2,E230&lt;=zakresy_produkcyjne!F$3)</f>
        <v>0</v>
      </c>
      <c r="AN230" s="5" t="b">
        <f>AND(F230&gt;=zakresy_produkcyjne!G$2,F230&lt;=zakresy_produkcyjne!G$3)</f>
        <v>1</v>
      </c>
      <c r="AO230" s="5" t="b">
        <f>AND(G230&gt;=zakresy_produkcyjne!H$2,G230&lt;=zakresy_produkcyjne!H$3)</f>
        <v>0</v>
      </c>
      <c r="AP230" s="5" t="b">
        <f>AND(O230&gt;=zakresy_produkcyjne!I$2,O230&lt;=zakresy_produkcyjne!I$3)</f>
        <v>1</v>
      </c>
      <c r="AQ230" s="5" t="b">
        <f>AND(P230&gt;=zakresy_produkcyjne!J$2,P230&lt;=zakresy_produkcyjne!J$3)</f>
        <v>1</v>
      </c>
      <c r="AR230" s="5" t="b">
        <f>AND(Q230&gt;=zakresy_produkcyjne!K$2,Q230&lt;=zakresy_produkcyjne!K$3)</f>
        <v>1</v>
      </c>
      <c r="AS230" s="5" t="b">
        <f>AND(R230&gt;=zakresy_produkcyjne!L$2,R230&lt;=zakresy_produkcyjne!L$3)</f>
        <v>1</v>
      </c>
      <c r="AT230" s="5" t="b">
        <f t="shared" si="42"/>
        <v>0</v>
      </c>
      <c r="AU230" s="5" t="b">
        <f t="shared" si="43"/>
        <v>1</v>
      </c>
      <c r="AV230" s="5" t="b">
        <f t="shared" si="44"/>
        <v>0</v>
      </c>
      <c r="AW230" s="5">
        <f>AI230*zakresy_produkcyjne!B$4+AJ230*zakresy_produkcyjne!C$4+AK230*zakresy_produkcyjne!D$4+AL230*zakresy_produkcyjne!E$4+AM230*zakresy_produkcyjne!F$4+AN230*zakresy_produkcyjne!G$4+AO230*zakresy_produkcyjne!H$4+AP230*zakresy_produkcyjne!I$4+AQ230*zakresy_produkcyjne!J$4+AR230*zakresy_produkcyjne!K$4+AS230*zakresy_produkcyjne!L$4</f>
        <v>53</v>
      </c>
      <c r="BE230" s="5">
        <v>521.70000000000005</v>
      </c>
      <c r="BF230" s="5">
        <v>715.15</v>
      </c>
      <c r="BG230" s="5">
        <v>6.7058999999999997</v>
      </c>
      <c r="BH230" s="5">
        <v>363.37333333333299</v>
      </c>
      <c r="BI230" s="5">
        <v>58.093000000000004</v>
      </c>
      <c r="BJ230" s="5">
        <f t="shared" si="45"/>
        <v>500</v>
      </c>
      <c r="BK230" s="5">
        <f t="shared" si="46"/>
        <v>715.15</v>
      </c>
      <c r="BL230" s="5">
        <f t="shared" si="47"/>
        <v>6.7058999999999997</v>
      </c>
      <c r="BM230" s="5" t="e">
        <f t="shared" ca="1" si="48"/>
        <v>#NAME?</v>
      </c>
      <c r="BN230" s="5">
        <f t="shared" si="49"/>
        <v>58.093000000000004</v>
      </c>
    </row>
    <row r="231" spans="1:66" ht="15" customHeight="1" x14ac:dyDescent="0.2">
      <c r="A231" s="294">
        <v>3.5</v>
      </c>
      <c r="B231" s="294">
        <v>2.5</v>
      </c>
      <c r="C231" s="294">
        <v>0.25</v>
      </c>
      <c r="D231" s="294">
        <v>0.73</v>
      </c>
      <c r="E231" s="294">
        <v>0.8</v>
      </c>
      <c r="F231" s="294">
        <v>0.9</v>
      </c>
      <c r="G231" s="294">
        <v>0.4</v>
      </c>
      <c r="H231" s="294">
        <v>0</v>
      </c>
      <c r="I231" s="294">
        <v>0</v>
      </c>
      <c r="J231" s="294">
        <v>0</v>
      </c>
      <c r="K231" s="294">
        <v>0</v>
      </c>
      <c r="L231" s="294">
        <v>0</v>
      </c>
      <c r="M231" s="294">
        <v>0</v>
      </c>
      <c r="N231" s="294">
        <v>0</v>
      </c>
      <c r="O231" s="297">
        <v>900</v>
      </c>
      <c r="P231" s="294">
        <v>120</v>
      </c>
      <c r="Q231" s="294">
        <v>270</v>
      </c>
      <c r="R231" s="294">
        <v>120</v>
      </c>
      <c r="S231" s="294">
        <v>700</v>
      </c>
      <c r="T231" s="294"/>
      <c r="U231" s="294"/>
      <c r="V231" s="294" t="e">
        <f ca="1">KONWERTUJ_TWARDOSC(AA231,tabela_twardosci!$C$8:$C$69,tabela_twardosci!$K$8:$K$69)</f>
        <v>#NAME?</v>
      </c>
      <c r="W231" s="294"/>
      <c r="X231" s="294"/>
      <c r="Y231" s="295">
        <v>9</v>
      </c>
      <c r="Z231" s="296"/>
      <c r="AA231" s="296">
        <v>47</v>
      </c>
      <c r="AB231" s="296"/>
      <c r="AC231" s="296"/>
      <c r="AD231" s="296"/>
      <c r="AE231" s="296"/>
      <c r="AF231" s="5" t="b">
        <f t="shared" ca="1" si="40"/>
        <v>0</v>
      </c>
      <c r="AG231" s="5">
        <v>50</v>
      </c>
      <c r="AH231" s="5">
        <f t="shared" si="41"/>
        <v>2</v>
      </c>
      <c r="AI231" s="5" t="b">
        <f>AND(A231&gt;=zakresy_produkcyjne!B$2,A231&lt;=zakresy_produkcyjne!B$3)</f>
        <v>1</v>
      </c>
      <c r="AJ231" s="5" t="b">
        <f>AND(B231&gt;=zakresy_produkcyjne!C$2,B231&lt;=zakresy_produkcyjne!C$3)</f>
        <v>1</v>
      </c>
      <c r="AK231" s="5" t="b">
        <f>AND(C231&gt;=zakresy_produkcyjne!D$2,C231&lt;=zakresy_produkcyjne!D$3)</f>
        <v>1</v>
      </c>
      <c r="AL231" s="5" t="b">
        <f>AND(D231&gt;=zakresy_produkcyjne!E$2,D231&lt;=zakresy_produkcyjne!E$3)</f>
        <v>0</v>
      </c>
      <c r="AM231" s="5" t="b">
        <f>AND(E231&gt;=zakresy_produkcyjne!F$2,E231&lt;=zakresy_produkcyjne!F$3)</f>
        <v>1</v>
      </c>
      <c r="AN231" s="5" t="b">
        <f>AND(F231&gt;=zakresy_produkcyjne!G$2,F231&lt;=zakresy_produkcyjne!G$3)</f>
        <v>1</v>
      </c>
      <c r="AO231" s="5" t="b">
        <f>AND(G231&gt;=zakresy_produkcyjne!H$2,G231&lt;=zakresy_produkcyjne!H$3)</f>
        <v>0</v>
      </c>
      <c r="AP231" s="5" t="b">
        <f>AND(O231&gt;=zakresy_produkcyjne!I$2,O231&lt;=zakresy_produkcyjne!I$3)</f>
        <v>1</v>
      </c>
      <c r="AQ231" s="5" t="b">
        <f>AND(P231&gt;=zakresy_produkcyjne!J$2,P231&lt;=zakresy_produkcyjne!J$3)</f>
        <v>1</v>
      </c>
      <c r="AR231" s="5" t="b">
        <f>AND(Q231&gt;=zakresy_produkcyjne!K$2,Q231&lt;=zakresy_produkcyjne!K$3)</f>
        <v>1</v>
      </c>
      <c r="AS231" s="5" t="b">
        <f>AND(R231&gt;=zakresy_produkcyjne!L$2,R231&lt;=zakresy_produkcyjne!L$3)</f>
        <v>1</v>
      </c>
      <c r="AT231" s="5" t="b">
        <f t="shared" si="42"/>
        <v>0</v>
      </c>
      <c r="AU231" s="5" t="b">
        <f t="shared" si="43"/>
        <v>1</v>
      </c>
      <c r="AV231" s="5" t="b">
        <f t="shared" si="44"/>
        <v>0</v>
      </c>
      <c r="AW231" s="5">
        <f>AI231*zakresy_produkcyjne!B$4+AJ231*zakresy_produkcyjne!C$4+AK231*zakresy_produkcyjne!D$4+AL231*zakresy_produkcyjne!E$4+AM231*zakresy_produkcyjne!F$4+AN231*zakresy_produkcyjne!G$4+AO231*zakresy_produkcyjne!H$4+AP231*zakresy_produkcyjne!I$4+AQ231*zakresy_produkcyjne!J$4+AR231*zakresy_produkcyjne!K$4+AS231*zakresy_produkcyjne!L$4</f>
        <v>60</v>
      </c>
      <c r="BE231" s="5">
        <v>699</v>
      </c>
      <c r="BF231" s="5">
        <v>1182.675</v>
      </c>
      <c r="BG231" s="5">
        <v>2.1044999999999998</v>
      </c>
      <c r="BH231" s="5">
        <v>436.233</v>
      </c>
      <c r="BI231" s="5">
        <v>73.888999999999996</v>
      </c>
      <c r="BJ231" s="5">
        <f t="shared" si="45"/>
        <v>700</v>
      </c>
      <c r="BK231" s="5">
        <f t="shared" si="46"/>
        <v>1182.675</v>
      </c>
      <c r="BL231" s="5">
        <f t="shared" si="47"/>
        <v>2.1044999999999998</v>
      </c>
      <c r="BM231" s="5" t="e">
        <f t="shared" ca="1" si="48"/>
        <v>#NAME?</v>
      </c>
      <c r="BN231" s="5">
        <f t="shared" si="49"/>
        <v>73.888999999999996</v>
      </c>
    </row>
    <row r="232" spans="1:66" ht="15" customHeight="1" x14ac:dyDescent="0.2">
      <c r="A232" s="294">
        <v>3.5</v>
      </c>
      <c r="B232" s="294">
        <v>2.5</v>
      </c>
      <c r="C232" s="294">
        <v>0.25</v>
      </c>
      <c r="D232" s="294">
        <v>0.73</v>
      </c>
      <c r="E232" s="294">
        <v>0.8</v>
      </c>
      <c r="F232" s="294">
        <v>0.9</v>
      </c>
      <c r="G232" s="294">
        <v>0.4</v>
      </c>
      <c r="H232" s="294">
        <v>0</v>
      </c>
      <c r="I232" s="294">
        <v>0</v>
      </c>
      <c r="J232" s="294">
        <v>0</v>
      </c>
      <c r="K232" s="294">
        <v>0</v>
      </c>
      <c r="L232" s="294">
        <v>0</v>
      </c>
      <c r="M232" s="294">
        <v>0</v>
      </c>
      <c r="N232" s="294">
        <v>0</v>
      </c>
      <c r="O232" s="297">
        <v>900</v>
      </c>
      <c r="P232" s="294">
        <v>120</v>
      </c>
      <c r="Q232" s="294">
        <v>290</v>
      </c>
      <c r="R232" s="294">
        <v>120</v>
      </c>
      <c r="S232" s="294">
        <v>730</v>
      </c>
      <c r="T232" s="294"/>
      <c r="U232" s="294"/>
      <c r="V232" s="294" t="e">
        <f ca="1">KONWERTUJ_TWARDOSC(AA232,tabela_twardosci!$C$8:$C$69,tabela_twardosci!$K$8:$K$69)</f>
        <v>#NAME?</v>
      </c>
      <c r="W232" s="294"/>
      <c r="X232" s="294"/>
      <c r="Y232" s="295">
        <v>9</v>
      </c>
      <c r="Z232" s="296"/>
      <c r="AA232" s="296">
        <v>43</v>
      </c>
      <c r="AB232" s="296"/>
      <c r="AC232" s="296"/>
      <c r="AD232" s="296"/>
      <c r="AE232" s="296"/>
      <c r="AF232" s="5" t="b">
        <f t="shared" ca="1" si="40"/>
        <v>0</v>
      </c>
      <c r="AG232" s="5">
        <v>50</v>
      </c>
      <c r="AH232" s="5">
        <f t="shared" si="41"/>
        <v>2</v>
      </c>
      <c r="AI232" s="5" t="b">
        <f>AND(A232&gt;=zakresy_produkcyjne!B$2,A232&lt;=zakresy_produkcyjne!B$3)</f>
        <v>1</v>
      </c>
      <c r="AJ232" s="5" t="b">
        <f>AND(B232&gt;=zakresy_produkcyjne!C$2,B232&lt;=zakresy_produkcyjne!C$3)</f>
        <v>1</v>
      </c>
      <c r="AK232" s="5" t="b">
        <f>AND(C232&gt;=zakresy_produkcyjne!D$2,C232&lt;=zakresy_produkcyjne!D$3)</f>
        <v>1</v>
      </c>
      <c r="AL232" s="5" t="b">
        <f>AND(D232&gt;=zakresy_produkcyjne!E$2,D232&lt;=zakresy_produkcyjne!E$3)</f>
        <v>0</v>
      </c>
      <c r="AM232" s="5" t="b">
        <f>AND(E232&gt;=zakresy_produkcyjne!F$2,E232&lt;=zakresy_produkcyjne!F$3)</f>
        <v>1</v>
      </c>
      <c r="AN232" s="5" t="b">
        <f>AND(F232&gt;=zakresy_produkcyjne!G$2,F232&lt;=zakresy_produkcyjne!G$3)</f>
        <v>1</v>
      </c>
      <c r="AO232" s="5" t="b">
        <f>AND(G232&gt;=zakresy_produkcyjne!H$2,G232&lt;=zakresy_produkcyjne!H$3)</f>
        <v>0</v>
      </c>
      <c r="AP232" s="5" t="b">
        <f>AND(O232&gt;=zakresy_produkcyjne!I$2,O232&lt;=zakresy_produkcyjne!I$3)</f>
        <v>1</v>
      </c>
      <c r="AQ232" s="5" t="b">
        <f>AND(P232&gt;=zakresy_produkcyjne!J$2,P232&lt;=zakresy_produkcyjne!J$3)</f>
        <v>1</v>
      </c>
      <c r="AR232" s="5" t="b">
        <f>AND(Q232&gt;=zakresy_produkcyjne!K$2,Q232&lt;=zakresy_produkcyjne!K$3)</f>
        <v>1</v>
      </c>
      <c r="AS232" s="5" t="b">
        <f>AND(R232&gt;=zakresy_produkcyjne!L$2,R232&lt;=zakresy_produkcyjne!L$3)</f>
        <v>1</v>
      </c>
      <c r="AT232" s="5" t="b">
        <f t="shared" si="42"/>
        <v>0</v>
      </c>
      <c r="AU232" s="5" t="b">
        <f t="shared" si="43"/>
        <v>1</v>
      </c>
      <c r="AV232" s="5" t="b">
        <f t="shared" si="44"/>
        <v>0</v>
      </c>
      <c r="AW232" s="5">
        <f>AI232*zakresy_produkcyjne!B$4+AJ232*zakresy_produkcyjne!C$4+AK232*zakresy_produkcyjne!D$4+AL232*zakresy_produkcyjne!E$4+AM232*zakresy_produkcyjne!F$4+AN232*zakresy_produkcyjne!G$4+AO232*zakresy_produkcyjne!H$4+AP232*zakresy_produkcyjne!I$4+AQ232*zakresy_produkcyjne!J$4+AR232*zakresy_produkcyjne!K$4+AS232*zakresy_produkcyjne!L$4</f>
        <v>60</v>
      </c>
      <c r="BE232" s="5">
        <v>738.5</v>
      </c>
      <c r="BF232" s="5">
        <v>1153.194</v>
      </c>
      <c r="BG232" s="5">
        <v>2.39</v>
      </c>
      <c r="BH232" s="5">
        <v>407.76428571428602</v>
      </c>
      <c r="BI232" s="5">
        <v>75.125</v>
      </c>
      <c r="BJ232" s="5">
        <f t="shared" si="45"/>
        <v>730</v>
      </c>
      <c r="BK232" s="5">
        <f t="shared" si="46"/>
        <v>1153.194</v>
      </c>
      <c r="BL232" s="5">
        <f t="shared" si="47"/>
        <v>2.39</v>
      </c>
      <c r="BM232" s="5" t="e">
        <f t="shared" ca="1" si="48"/>
        <v>#NAME?</v>
      </c>
      <c r="BN232" s="5">
        <f t="shared" si="49"/>
        <v>75.125</v>
      </c>
    </row>
    <row r="233" spans="1:66" ht="21.75" customHeight="1" x14ac:dyDescent="0.2">
      <c r="A233" s="294">
        <v>3.5</v>
      </c>
      <c r="B233" s="294">
        <v>2.5</v>
      </c>
      <c r="C233" s="294">
        <v>0.25</v>
      </c>
      <c r="D233" s="294">
        <v>0.73</v>
      </c>
      <c r="E233" s="294">
        <v>0.8</v>
      </c>
      <c r="F233" s="294">
        <v>0.9</v>
      </c>
      <c r="G233" s="294">
        <v>0.4</v>
      </c>
      <c r="H233" s="294">
        <v>0</v>
      </c>
      <c r="I233" s="294">
        <v>0</v>
      </c>
      <c r="J233" s="294">
        <v>0</v>
      </c>
      <c r="K233" s="294">
        <v>0</v>
      </c>
      <c r="L233" s="294">
        <v>0</v>
      </c>
      <c r="M233" s="294">
        <v>0</v>
      </c>
      <c r="N233" s="294">
        <v>0</v>
      </c>
      <c r="O233" s="297">
        <v>900</v>
      </c>
      <c r="P233" s="294">
        <v>120</v>
      </c>
      <c r="Q233" s="297">
        <v>320</v>
      </c>
      <c r="R233" s="294">
        <v>120</v>
      </c>
      <c r="S233" s="294">
        <v>750</v>
      </c>
      <c r="T233" s="294"/>
      <c r="U233" s="294"/>
      <c r="V233" s="294" t="e">
        <f ca="1">KONWERTUJ_TWARDOSC(AA233,tabela_twardosci!$C$8:$C$69,tabela_twardosci!$K$8:$K$69)</f>
        <v>#NAME?</v>
      </c>
      <c r="W233" s="294"/>
      <c r="X233" s="294"/>
      <c r="Y233" s="295">
        <v>9</v>
      </c>
      <c r="Z233" s="296"/>
      <c r="AA233" s="296">
        <v>44</v>
      </c>
      <c r="AB233" s="296"/>
      <c r="AC233" s="296"/>
      <c r="AD233" s="296"/>
      <c r="AE233" s="296"/>
      <c r="AF233" s="5" t="b">
        <f t="shared" ca="1" si="40"/>
        <v>0</v>
      </c>
      <c r="AG233" s="5">
        <v>50</v>
      </c>
      <c r="AH233" s="5">
        <f t="shared" si="41"/>
        <v>2</v>
      </c>
      <c r="AI233" s="5" t="b">
        <f>AND(A233&gt;=zakresy_produkcyjne!B$2,A233&lt;=zakresy_produkcyjne!B$3)</f>
        <v>1</v>
      </c>
      <c r="AJ233" s="5" t="b">
        <f>AND(B233&gt;=zakresy_produkcyjne!C$2,B233&lt;=zakresy_produkcyjne!C$3)</f>
        <v>1</v>
      </c>
      <c r="AK233" s="5" t="b">
        <f>AND(C233&gt;=zakresy_produkcyjne!D$2,C233&lt;=zakresy_produkcyjne!D$3)</f>
        <v>1</v>
      </c>
      <c r="AL233" s="5" t="b">
        <f>AND(D233&gt;=zakresy_produkcyjne!E$2,D233&lt;=zakresy_produkcyjne!E$3)</f>
        <v>0</v>
      </c>
      <c r="AM233" s="5" t="b">
        <f>AND(E233&gt;=zakresy_produkcyjne!F$2,E233&lt;=zakresy_produkcyjne!F$3)</f>
        <v>1</v>
      </c>
      <c r="AN233" s="5" t="b">
        <f>AND(F233&gt;=zakresy_produkcyjne!G$2,F233&lt;=zakresy_produkcyjne!G$3)</f>
        <v>1</v>
      </c>
      <c r="AO233" s="5" t="b">
        <f>AND(G233&gt;=zakresy_produkcyjne!H$2,G233&lt;=zakresy_produkcyjne!H$3)</f>
        <v>0</v>
      </c>
      <c r="AP233" s="5" t="b">
        <f>AND(O233&gt;=zakresy_produkcyjne!I$2,O233&lt;=zakresy_produkcyjne!I$3)</f>
        <v>1</v>
      </c>
      <c r="AQ233" s="5" t="b">
        <f>AND(P233&gt;=zakresy_produkcyjne!J$2,P233&lt;=zakresy_produkcyjne!J$3)</f>
        <v>1</v>
      </c>
      <c r="AR233" s="5" t="b">
        <f>AND(Q233&gt;=zakresy_produkcyjne!K$2,Q233&lt;=zakresy_produkcyjne!K$3)</f>
        <v>1</v>
      </c>
      <c r="AS233" s="5" t="b">
        <f>AND(R233&gt;=zakresy_produkcyjne!L$2,R233&lt;=zakresy_produkcyjne!L$3)</f>
        <v>1</v>
      </c>
      <c r="AT233" s="5" t="b">
        <f t="shared" si="42"/>
        <v>0</v>
      </c>
      <c r="AU233" s="5" t="b">
        <f t="shared" si="43"/>
        <v>1</v>
      </c>
      <c r="AV233" s="5" t="b">
        <f t="shared" si="44"/>
        <v>0</v>
      </c>
      <c r="AW233" s="5">
        <f>AI233*zakresy_produkcyjne!B$4+AJ233*zakresy_produkcyjne!C$4+AK233*zakresy_produkcyjne!D$4+AL233*zakresy_produkcyjne!E$4+AM233*zakresy_produkcyjne!F$4+AN233*zakresy_produkcyjne!G$4+AO233*zakresy_produkcyjne!H$4+AP233*zakresy_produkcyjne!I$4+AQ233*zakresy_produkcyjne!J$4+AR233*zakresy_produkcyjne!K$4+AS233*zakresy_produkcyjne!L$4</f>
        <v>60</v>
      </c>
      <c r="BE233" s="5">
        <v>741</v>
      </c>
      <c r="BF233" s="5">
        <v>981.18799999999999</v>
      </c>
      <c r="BG233" s="5">
        <v>4.4122000000000003</v>
      </c>
      <c r="BH233" s="5">
        <v>387.61928571428598</v>
      </c>
      <c r="BI233" s="5">
        <v>90.197000000000003</v>
      </c>
      <c r="BJ233" s="5">
        <f t="shared" si="45"/>
        <v>750</v>
      </c>
      <c r="BK233" s="5">
        <f t="shared" si="46"/>
        <v>981.18799999999999</v>
      </c>
      <c r="BL233" s="5">
        <f t="shared" si="47"/>
        <v>4.4122000000000003</v>
      </c>
      <c r="BM233" s="5" t="e">
        <f t="shared" ca="1" si="48"/>
        <v>#NAME?</v>
      </c>
      <c r="BN233" s="5">
        <f t="shared" si="49"/>
        <v>90.197000000000003</v>
      </c>
    </row>
    <row r="234" spans="1:66" ht="15" customHeight="1" x14ac:dyDescent="0.2">
      <c r="A234" s="294">
        <v>3.5</v>
      </c>
      <c r="B234" s="294">
        <v>2.5</v>
      </c>
      <c r="C234" s="294">
        <v>0.25</v>
      </c>
      <c r="D234" s="294">
        <v>0.73</v>
      </c>
      <c r="E234" s="294">
        <v>0.8</v>
      </c>
      <c r="F234" s="294">
        <v>0.9</v>
      </c>
      <c r="G234" s="294">
        <v>0.4</v>
      </c>
      <c r="H234" s="294">
        <v>0</v>
      </c>
      <c r="I234" s="294">
        <v>0</v>
      </c>
      <c r="J234" s="294">
        <v>0</v>
      </c>
      <c r="K234" s="294">
        <v>0</v>
      </c>
      <c r="L234" s="294">
        <v>0</v>
      </c>
      <c r="M234" s="294">
        <v>0</v>
      </c>
      <c r="N234" s="294">
        <v>0</v>
      </c>
      <c r="O234" s="297">
        <v>900</v>
      </c>
      <c r="P234" s="294">
        <v>120</v>
      </c>
      <c r="Q234" s="297">
        <v>350</v>
      </c>
      <c r="R234" s="294">
        <v>120</v>
      </c>
      <c r="S234" s="294">
        <v>740</v>
      </c>
      <c r="T234" s="294"/>
      <c r="U234" s="294"/>
      <c r="V234" s="294" t="e">
        <f ca="1">KONWERTUJ_TWARDOSC(AA234,tabela_twardosci!$C$8:$C$69,tabela_twardosci!$K$8:$K$69)</f>
        <v>#NAME?</v>
      </c>
      <c r="W234" s="294"/>
      <c r="X234" s="294"/>
      <c r="Y234" s="295">
        <v>9</v>
      </c>
      <c r="Z234" s="296"/>
      <c r="AA234" s="296">
        <v>42</v>
      </c>
      <c r="AB234" s="296"/>
      <c r="AC234" s="296"/>
      <c r="AD234" s="296"/>
      <c r="AE234" s="296"/>
      <c r="AF234" s="5" t="b">
        <f t="shared" ca="1" si="40"/>
        <v>0</v>
      </c>
      <c r="AG234" s="5">
        <v>50</v>
      </c>
      <c r="AH234" s="5">
        <f t="shared" si="41"/>
        <v>2</v>
      </c>
      <c r="AI234" s="5" t="b">
        <f>AND(A234&gt;=zakresy_produkcyjne!B$2,A234&lt;=zakresy_produkcyjne!B$3)</f>
        <v>1</v>
      </c>
      <c r="AJ234" s="5" t="b">
        <f>AND(B234&gt;=zakresy_produkcyjne!C$2,B234&lt;=zakresy_produkcyjne!C$3)</f>
        <v>1</v>
      </c>
      <c r="AK234" s="5" t="b">
        <f>AND(C234&gt;=zakresy_produkcyjne!D$2,C234&lt;=zakresy_produkcyjne!D$3)</f>
        <v>1</v>
      </c>
      <c r="AL234" s="5" t="b">
        <f>AND(D234&gt;=zakresy_produkcyjne!E$2,D234&lt;=zakresy_produkcyjne!E$3)</f>
        <v>0</v>
      </c>
      <c r="AM234" s="5" t="b">
        <f>AND(E234&gt;=zakresy_produkcyjne!F$2,E234&lt;=zakresy_produkcyjne!F$3)</f>
        <v>1</v>
      </c>
      <c r="AN234" s="5" t="b">
        <f>AND(F234&gt;=zakresy_produkcyjne!G$2,F234&lt;=zakresy_produkcyjne!G$3)</f>
        <v>1</v>
      </c>
      <c r="AO234" s="5" t="b">
        <f>AND(G234&gt;=zakresy_produkcyjne!H$2,G234&lt;=zakresy_produkcyjne!H$3)</f>
        <v>0</v>
      </c>
      <c r="AP234" s="5" t="b">
        <f>AND(O234&gt;=zakresy_produkcyjne!I$2,O234&lt;=zakresy_produkcyjne!I$3)</f>
        <v>1</v>
      </c>
      <c r="AQ234" s="5" t="b">
        <f>AND(P234&gt;=zakresy_produkcyjne!J$2,P234&lt;=zakresy_produkcyjne!J$3)</f>
        <v>1</v>
      </c>
      <c r="AR234" s="5" t="b">
        <f>AND(Q234&gt;=zakresy_produkcyjne!K$2,Q234&lt;=zakresy_produkcyjne!K$3)</f>
        <v>1</v>
      </c>
      <c r="AS234" s="5" t="b">
        <f>AND(R234&gt;=zakresy_produkcyjne!L$2,R234&lt;=zakresy_produkcyjne!L$3)</f>
        <v>1</v>
      </c>
      <c r="AT234" s="5" t="b">
        <f t="shared" si="42"/>
        <v>0</v>
      </c>
      <c r="AU234" s="5" t="b">
        <f t="shared" si="43"/>
        <v>1</v>
      </c>
      <c r="AV234" s="5" t="b">
        <f t="shared" si="44"/>
        <v>0</v>
      </c>
      <c r="AW234" s="5">
        <f>AI234*zakresy_produkcyjne!B$4+AJ234*zakresy_produkcyjne!C$4+AK234*zakresy_produkcyjne!D$4+AL234*zakresy_produkcyjne!E$4+AM234*zakresy_produkcyjne!F$4+AN234*zakresy_produkcyjne!G$4+AO234*zakresy_produkcyjne!H$4+AP234*zakresy_produkcyjne!I$4+AQ234*zakresy_produkcyjne!J$4+AR234*zakresy_produkcyjne!K$4+AS234*zakresy_produkcyjne!L$4</f>
        <v>60</v>
      </c>
      <c r="BE234" s="5">
        <v>704.9</v>
      </c>
      <c r="BF234" s="5">
        <v>769.02</v>
      </c>
      <c r="BG234" s="5">
        <v>7.8423999999999996</v>
      </c>
      <c r="BH234" s="5">
        <v>380.11066666666699</v>
      </c>
      <c r="BI234" s="5">
        <v>101.334</v>
      </c>
      <c r="BJ234" s="5">
        <f t="shared" si="45"/>
        <v>740</v>
      </c>
      <c r="BK234" s="5">
        <f t="shared" si="46"/>
        <v>769.02</v>
      </c>
      <c r="BL234" s="5">
        <f t="shared" si="47"/>
        <v>7.8423999999999996</v>
      </c>
      <c r="BM234" s="5" t="e">
        <f t="shared" ca="1" si="48"/>
        <v>#NAME?</v>
      </c>
      <c r="BN234" s="5">
        <f t="shared" si="49"/>
        <v>101.334</v>
      </c>
    </row>
    <row r="235" spans="1:66" ht="15" customHeight="1" x14ac:dyDescent="0.2">
      <c r="A235" s="294">
        <v>3.5</v>
      </c>
      <c r="B235" s="294">
        <v>2.5</v>
      </c>
      <c r="C235" s="294">
        <v>0.25</v>
      </c>
      <c r="D235" s="294">
        <v>0.73</v>
      </c>
      <c r="E235" s="294">
        <v>0.8</v>
      </c>
      <c r="F235" s="294">
        <v>0.9</v>
      </c>
      <c r="G235" s="294">
        <v>0.4</v>
      </c>
      <c r="H235" s="294">
        <v>0</v>
      </c>
      <c r="I235" s="294">
        <v>0</v>
      </c>
      <c r="J235" s="294">
        <v>0</v>
      </c>
      <c r="K235" s="294">
        <v>0</v>
      </c>
      <c r="L235" s="294">
        <v>0</v>
      </c>
      <c r="M235" s="294">
        <v>0</v>
      </c>
      <c r="N235" s="294">
        <v>0</v>
      </c>
      <c r="O235" s="297">
        <v>940</v>
      </c>
      <c r="P235" s="294">
        <v>120</v>
      </c>
      <c r="Q235" s="294">
        <v>270</v>
      </c>
      <c r="R235" s="294">
        <v>120</v>
      </c>
      <c r="S235" s="294">
        <v>680</v>
      </c>
      <c r="T235" s="294"/>
      <c r="U235" s="294"/>
      <c r="V235" s="294" t="e">
        <f ca="1">KONWERTUJ_TWARDOSC(AA235,tabela_twardosci!$C$8:$C$69,tabela_twardosci!$K$8:$K$69)</f>
        <v>#NAME?</v>
      </c>
      <c r="W235" s="294"/>
      <c r="X235" s="294"/>
      <c r="Y235" s="295">
        <v>9</v>
      </c>
      <c r="Z235" s="296"/>
      <c r="AA235" s="296">
        <v>47</v>
      </c>
      <c r="AB235" s="296"/>
      <c r="AC235" s="296"/>
      <c r="AD235" s="296"/>
      <c r="AE235" s="296"/>
      <c r="AF235" s="5" t="b">
        <f t="shared" ca="1" si="40"/>
        <v>0</v>
      </c>
      <c r="AG235" s="5">
        <v>50</v>
      </c>
      <c r="AH235" s="5">
        <f t="shared" si="41"/>
        <v>2</v>
      </c>
      <c r="AI235" s="5" t="b">
        <f>AND(A235&gt;=zakresy_produkcyjne!B$2,A235&lt;=zakresy_produkcyjne!B$3)</f>
        <v>1</v>
      </c>
      <c r="AJ235" s="5" t="b">
        <f>AND(B235&gt;=zakresy_produkcyjne!C$2,B235&lt;=zakresy_produkcyjne!C$3)</f>
        <v>1</v>
      </c>
      <c r="AK235" s="5" t="b">
        <f>AND(C235&gt;=zakresy_produkcyjne!D$2,C235&lt;=zakresy_produkcyjne!D$3)</f>
        <v>1</v>
      </c>
      <c r="AL235" s="5" t="b">
        <f>AND(D235&gt;=zakresy_produkcyjne!E$2,D235&lt;=zakresy_produkcyjne!E$3)</f>
        <v>0</v>
      </c>
      <c r="AM235" s="5" t="b">
        <f>AND(E235&gt;=zakresy_produkcyjne!F$2,E235&lt;=zakresy_produkcyjne!F$3)</f>
        <v>1</v>
      </c>
      <c r="AN235" s="5" t="b">
        <f>AND(F235&gt;=zakresy_produkcyjne!G$2,F235&lt;=zakresy_produkcyjne!G$3)</f>
        <v>1</v>
      </c>
      <c r="AO235" s="5" t="b">
        <f>AND(G235&gt;=zakresy_produkcyjne!H$2,G235&lt;=zakresy_produkcyjne!H$3)</f>
        <v>0</v>
      </c>
      <c r="AP235" s="5" t="b">
        <f>AND(O235&gt;=zakresy_produkcyjne!I$2,O235&lt;=zakresy_produkcyjne!I$3)</f>
        <v>1</v>
      </c>
      <c r="AQ235" s="5" t="b">
        <f>AND(P235&gt;=zakresy_produkcyjne!J$2,P235&lt;=zakresy_produkcyjne!J$3)</f>
        <v>1</v>
      </c>
      <c r="AR235" s="5" t="b">
        <f>AND(Q235&gt;=zakresy_produkcyjne!K$2,Q235&lt;=zakresy_produkcyjne!K$3)</f>
        <v>1</v>
      </c>
      <c r="AS235" s="5" t="b">
        <f>AND(R235&gt;=zakresy_produkcyjne!L$2,R235&lt;=zakresy_produkcyjne!L$3)</f>
        <v>1</v>
      </c>
      <c r="AT235" s="5" t="b">
        <f t="shared" si="42"/>
        <v>0</v>
      </c>
      <c r="AU235" s="5" t="b">
        <f t="shared" si="43"/>
        <v>1</v>
      </c>
      <c r="AV235" s="5" t="b">
        <f t="shared" si="44"/>
        <v>0</v>
      </c>
      <c r="AW235" s="5">
        <f>AI235*zakresy_produkcyjne!B$4+AJ235*zakresy_produkcyjne!C$4+AK235*zakresy_produkcyjne!D$4+AL235*zakresy_produkcyjne!E$4+AM235*zakresy_produkcyjne!F$4+AN235*zakresy_produkcyjne!G$4+AO235*zakresy_produkcyjne!H$4+AP235*zakresy_produkcyjne!I$4+AQ235*zakresy_produkcyjne!J$4+AR235*zakresy_produkcyjne!K$4+AS235*zakresy_produkcyjne!L$4</f>
        <v>60</v>
      </c>
      <c r="BE235" s="5">
        <v>694.6</v>
      </c>
      <c r="BF235" s="5">
        <v>1174.806</v>
      </c>
      <c r="BG235" s="5">
        <v>1.9932000000000001</v>
      </c>
      <c r="BH235" s="5">
        <v>439.00599999999997</v>
      </c>
      <c r="BI235" s="5">
        <v>58.57</v>
      </c>
      <c r="BJ235" s="5">
        <f t="shared" si="45"/>
        <v>680</v>
      </c>
      <c r="BK235" s="5">
        <f t="shared" si="46"/>
        <v>1174.806</v>
      </c>
      <c r="BL235" s="5">
        <f t="shared" si="47"/>
        <v>1.9932000000000001</v>
      </c>
      <c r="BM235" s="5" t="e">
        <f t="shared" ca="1" si="48"/>
        <v>#NAME?</v>
      </c>
      <c r="BN235" s="5">
        <f t="shared" si="49"/>
        <v>58.57</v>
      </c>
    </row>
    <row r="236" spans="1:66" ht="15" customHeight="1" x14ac:dyDescent="0.2">
      <c r="A236" s="294">
        <v>3.5</v>
      </c>
      <c r="B236" s="294">
        <v>2.5</v>
      </c>
      <c r="C236" s="294">
        <v>0.25</v>
      </c>
      <c r="D236" s="294">
        <v>0.73</v>
      </c>
      <c r="E236" s="294">
        <v>0.8</v>
      </c>
      <c r="F236" s="294">
        <v>0.9</v>
      </c>
      <c r="G236" s="294">
        <v>0.4</v>
      </c>
      <c r="H236" s="294">
        <v>0</v>
      </c>
      <c r="I236" s="294">
        <v>0</v>
      </c>
      <c r="J236" s="294">
        <v>0</v>
      </c>
      <c r="K236" s="294">
        <v>0</v>
      </c>
      <c r="L236" s="294">
        <v>0</v>
      </c>
      <c r="M236" s="294">
        <v>0</v>
      </c>
      <c r="N236" s="294">
        <v>0</v>
      </c>
      <c r="O236" s="297">
        <v>940</v>
      </c>
      <c r="P236" s="294">
        <v>120</v>
      </c>
      <c r="Q236" s="294">
        <v>290</v>
      </c>
      <c r="R236" s="294">
        <v>120</v>
      </c>
      <c r="S236" s="294">
        <v>790</v>
      </c>
      <c r="T236" s="294"/>
      <c r="U236" s="294"/>
      <c r="V236" s="294" t="e">
        <f ca="1">KONWERTUJ_TWARDOSC(AA236,tabela_twardosci!$C$8:$C$69,tabela_twardosci!$K$8:$K$69)</f>
        <v>#NAME?</v>
      </c>
      <c r="W236" s="294"/>
      <c r="X236" s="294"/>
      <c r="Y236" s="295">
        <v>9</v>
      </c>
      <c r="Z236" s="296"/>
      <c r="AA236" s="296">
        <v>45</v>
      </c>
      <c r="AB236" s="296"/>
      <c r="AC236" s="296"/>
      <c r="AD236" s="296"/>
      <c r="AE236" s="296"/>
      <c r="AF236" s="5" t="b">
        <f t="shared" ca="1" si="40"/>
        <v>0</v>
      </c>
      <c r="AG236" s="5">
        <v>50</v>
      </c>
      <c r="AH236" s="5">
        <f t="shared" si="41"/>
        <v>2</v>
      </c>
      <c r="AI236" s="5" t="b">
        <f>AND(A236&gt;=zakresy_produkcyjne!B$2,A236&lt;=zakresy_produkcyjne!B$3)</f>
        <v>1</v>
      </c>
      <c r="AJ236" s="5" t="b">
        <f>AND(B236&gt;=zakresy_produkcyjne!C$2,B236&lt;=zakresy_produkcyjne!C$3)</f>
        <v>1</v>
      </c>
      <c r="AK236" s="5" t="b">
        <f>AND(C236&gt;=zakresy_produkcyjne!D$2,C236&lt;=zakresy_produkcyjne!D$3)</f>
        <v>1</v>
      </c>
      <c r="AL236" s="5" t="b">
        <f>AND(D236&gt;=zakresy_produkcyjne!E$2,D236&lt;=zakresy_produkcyjne!E$3)</f>
        <v>0</v>
      </c>
      <c r="AM236" s="5" t="b">
        <f>AND(E236&gt;=zakresy_produkcyjne!F$2,E236&lt;=zakresy_produkcyjne!F$3)</f>
        <v>1</v>
      </c>
      <c r="AN236" s="5" t="b">
        <f>AND(F236&gt;=zakresy_produkcyjne!G$2,F236&lt;=zakresy_produkcyjne!G$3)</f>
        <v>1</v>
      </c>
      <c r="AO236" s="5" t="b">
        <f>AND(G236&gt;=zakresy_produkcyjne!H$2,G236&lt;=zakresy_produkcyjne!H$3)</f>
        <v>0</v>
      </c>
      <c r="AP236" s="5" t="b">
        <f>AND(O236&gt;=zakresy_produkcyjne!I$2,O236&lt;=zakresy_produkcyjne!I$3)</f>
        <v>1</v>
      </c>
      <c r="AQ236" s="5" t="b">
        <f>AND(P236&gt;=zakresy_produkcyjne!J$2,P236&lt;=zakresy_produkcyjne!J$3)</f>
        <v>1</v>
      </c>
      <c r="AR236" s="5" t="b">
        <f>AND(Q236&gt;=zakresy_produkcyjne!K$2,Q236&lt;=zakresy_produkcyjne!K$3)</f>
        <v>1</v>
      </c>
      <c r="AS236" s="5" t="b">
        <f>AND(R236&gt;=zakresy_produkcyjne!L$2,R236&lt;=zakresy_produkcyjne!L$3)</f>
        <v>1</v>
      </c>
      <c r="AT236" s="5" t="b">
        <f t="shared" si="42"/>
        <v>0</v>
      </c>
      <c r="AU236" s="5" t="b">
        <f t="shared" si="43"/>
        <v>1</v>
      </c>
      <c r="AV236" s="5" t="b">
        <f t="shared" si="44"/>
        <v>0</v>
      </c>
      <c r="AW236" s="5">
        <f>AI236*zakresy_produkcyjne!B$4+AJ236*zakresy_produkcyjne!C$4+AK236*zakresy_produkcyjne!D$4+AL236*zakresy_produkcyjne!E$4+AM236*zakresy_produkcyjne!F$4+AN236*zakresy_produkcyjne!G$4+AO236*zakresy_produkcyjne!H$4+AP236*zakresy_produkcyjne!I$4+AQ236*zakresy_produkcyjne!J$4+AR236*zakresy_produkcyjne!K$4+AS236*zakresy_produkcyjne!L$4</f>
        <v>60</v>
      </c>
      <c r="BE236" s="5">
        <v>749.2</v>
      </c>
      <c r="BF236" s="5">
        <v>1142.7850000000001</v>
      </c>
      <c r="BG236" s="5">
        <v>2.2119</v>
      </c>
      <c r="BH236" s="5">
        <v>416.22</v>
      </c>
      <c r="BI236" s="5">
        <v>59.466000000000001</v>
      </c>
      <c r="BJ236" s="5">
        <f t="shared" si="45"/>
        <v>790</v>
      </c>
      <c r="BK236" s="5">
        <f t="shared" si="46"/>
        <v>1142.7850000000001</v>
      </c>
      <c r="BL236" s="5">
        <f t="shared" si="47"/>
        <v>2.2119</v>
      </c>
      <c r="BM236" s="5" t="e">
        <f t="shared" ca="1" si="48"/>
        <v>#NAME?</v>
      </c>
      <c r="BN236" s="5">
        <f t="shared" si="49"/>
        <v>59.466000000000001</v>
      </c>
    </row>
    <row r="237" spans="1:66" ht="15" customHeight="1" x14ac:dyDescent="0.2">
      <c r="A237" s="294">
        <v>3.5</v>
      </c>
      <c r="B237" s="294">
        <v>2.5</v>
      </c>
      <c r="C237" s="294">
        <v>0.25</v>
      </c>
      <c r="D237" s="294">
        <v>0.73</v>
      </c>
      <c r="E237" s="294">
        <v>0.8</v>
      </c>
      <c r="F237" s="294">
        <v>0.9</v>
      </c>
      <c r="G237" s="294">
        <v>0.4</v>
      </c>
      <c r="H237" s="294">
        <v>0</v>
      </c>
      <c r="I237" s="294">
        <v>0</v>
      </c>
      <c r="J237" s="294">
        <v>0</v>
      </c>
      <c r="K237" s="294">
        <v>0</v>
      </c>
      <c r="L237" s="294">
        <v>0</v>
      </c>
      <c r="M237" s="294">
        <v>0</v>
      </c>
      <c r="N237" s="294">
        <v>0</v>
      </c>
      <c r="O237" s="297">
        <v>940</v>
      </c>
      <c r="P237" s="294">
        <v>120</v>
      </c>
      <c r="Q237" s="297">
        <v>320</v>
      </c>
      <c r="R237" s="294">
        <v>120</v>
      </c>
      <c r="S237" s="294">
        <v>740</v>
      </c>
      <c r="T237" s="294"/>
      <c r="U237" s="294"/>
      <c r="V237" s="294" t="e">
        <f ca="1">KONWERTUJ_TWARDOSC(AA237,tabela_twardosci!$C$8:$C$69,tabela_twardosci!$K$8:$K$69)</f>
        <v>#NAME?</v>
      </c>
      <c r="W237" s="294"/>
      <c r="X237" s="294"/>
      <c r="Y237" s="295">
        <v>9</v>
      </c>
      <c r="Z237" s="296"/>
      <c r="AA237" s="296">
        <v>41</v>
      </c>
      <c r="AB237" s="296"/>
      <c r="AC237" s="296"/>
      <c r="AD237" s="296"/>
      <c r="AE237" s="296"/>
      <c r="AF237" s="5" t="b">
        <f t="shared" ca="1" si="40"/>
        <v>0</v>
      </c>
      <c r="AG237" s="5">
        <v>50</v>
      </c>
      <c r="AH237" s="5">
        <f t="shared" si="41"/>
        <v>2</v>
      </c>
      <c r="AI237" s="5" t="b">
        <f>AND(A237&gt;=zakresy_produkcyjne!B$2,A237&lt;=zakresy_produkcyjne!B$3)</f>
        <v>1</v>
      </c>
      <c r="AJ237" s="5" t="b">
        <f>AND(B237&gt;=zakresy_produkcyjne!C$2,B237&lt;=zakresy_produkcyjne!C$3)</f>
        <v>1</v>
      </c>
      <c r="AK237" s="5" t="b">
        <f>AND(C237&gt;=zakresy_produkcyjne!D$2,C237&lt;=zakresy_produkcyjne!D$3)</f>
        <v>1</v>
      </c>
      <c r="AL237" s="5" t="b">
        <f>AND(D237&gt;=zakresy_produkcyjne!E$2,D237&lt;=zakresy_produkcyjne!E$3)</f>
        <v>0</v>
      </c>
      <c r="AM237" s="5" t="b">
        <f>AND(E237&gt;=zakresy_produkcyjne!F$2,E237&lt;=zakresy_produkcyjne!F$3)</f>
        <v>1</v>
      </c>
      <c r="AN237" s="5" t="b">
        <f>AND(F237&gt;=zakresy_produkcyjne!G$2,F237&lt;=zakresy_produkcyjne!G$3)</f>
        <v>1</v>
      </c>
      <c r="AO237" s="5" t="b">
        <f>AND(G237&gt;=zakresy_produkcyjne!H$2,G237&lt;=zakresy_produkcyjne!H$3)</f>
        <v>0</v>
      </c>
      <c r="AP237" s="5" t="b">
        <f>AND(O237&gt;=zakresy_produkcyjne!I$2,O237&lt;=zakresy_produkcyjne!I$3)</f>
        <v>1</v>
      </c>
      <c r="AQ237" s="5" t="b">
        <f>AND(P237&gt;=zakresy_produkcyjne!J$2,P237&lt;=zakresy_produkcyjne!J$3)</f>
        <v>1</v>
      </c>
      <c r="AR237" s="5" t="b">
        <f>AND(Q237&gt;=zakresy_produkcyjne!K$2,Q237&lt;=zakresy_produkcyjne!K$3)</f>
        <v>1</v>
      </c>
      <c r="AS237" s="5" t="b">
        <f>AND(R237&gt;=zakresy_produkcyjne!L$2,R237&lt;=zakresy_produkcyjne!L$3)</f>
        <v>1</v>
      </c>
      <c r="AT237" s="5" t="b">
        <f t="shared" si="42"/>
        <v>0</v>
      </c>
      <c r="AU237" s="5" t="b">
        <f t="shared" si="43"/>
        <v>1</v>
      </c>
      <c r="AV237" s="5" t="b">
        <f t="shared" si="44"/>
        <v>0</v>
      </c>
      <c r="AW237" s="5">
        <f>AI237*zakresy_produkcyjne!B$4+AJ237*zakresy_produkcyjne!C$4+AK237*zakresy_produkcyjne!D$4+AL237*zakresy_produkcyjne!E$4+AM237*zakresy_produkcyjne!F$4+AN237*zakresy_produkcyjne!G$4+AO237*zakresy_produkcyjne!H$4+AP237*zakresy_produkcyjne!I$4+AQ237*zakresy_produkcyjne!J$4+AR237*zakresy_produkcyjne!K$4+AS237*zakresy_produkcyjne!L$4</f>
        <v>60</v>
      </c>
      <c r="BE237" s="5">
        <v>733.5</v>
      </c>
      <c r="BF237" s="5">
        <v>972.22799999999995</v>
      </c>
      <c r="BG237" s="5">
        <v>4.1345999999999998</v>
      </c>
      <c r="BH237" s="5">
        <v>380.72423168327998</v>
      </c>
      <c r="BI237" s="5">
        <v>70.683999999999997</v>
      </c>
      <c r="BJ237" s="5">
        <f t="shared" si="45"/>
        <v>740</v>
      </c>
      <c r="BK237" s="5">
        <f t="shared" si="46"/>
        <v>972.22799999999995</v>
      </c>
      <c r="BL237" s="5">
        <f t="shared" si="47"/>
        <v>4.1345999999999998</v>
      </c>
      <c r="BM237" s="5" t="e">
        <f t="shared" ca="1" si="48"/>
        <v>#NAME?</v>
      </c>
      <c r="BN237" s="5">
        <f t="shared" si="49"/>
        <v>70.683999999999997</v>
      </c>
    </row>
    <row r="238" spans="1:66" ht="15" customHeight="1" x14ac:dyDescent="0.2">
      <c r="A238" s="294">
        <v>3.5</v>
      </c>
      <c r="B238" s="294">
        <v>2.5</v>
      </c>
      <c r="C238" s="294">
        <v>0.25</v>
      </c>
      <c r="D238" s="294">
        <v>0.73</v>
      </c>
      <c r="E238" s="294">
        <v>0.8</v>
      </c>
      <c r="F238" s="294">
        <v>0.9</v>
      </c>
      <c r="G238" s="294">
        <v>0.4</v>
      </c>
      <c r="H238" s="294">
        <v>0</v>
      </c>
      <c r="I238" s="294">
        <v>0</v>
      </c>
      <c r="J238" s="294">
        <v>0</v>
      </c>
      <c r="K238" s="294">
        <v>0</v>
      </c>
      <c r="L238" s="294">
        <v>0</v>
      </c>
      <c r="M238" s="294">
        <v>0</v>
      </c>
      <c r="N238" s="294">
        <v>0</v>
      </c>
      <c r="O238" s="297">
        <v>940</v>
      </c>
      <c r="P238" s="294">
        <v>120</v>
      </c>
      <c r="Q238" s="297">
        <v>350</v>
      </c>
      <c r="R238" s="294">
        <v>120</v>
      </c>
      <c r="S238" s="294">
        <v>670</v>
      </c>
      <c r="T238" s="294"/>
      <c r="U238" s="294"/>
      <c r="V238" s="294" t="e">
        <f ca="1">KONWERTUJ_TWARDOSC(AA238,tabela_twardosci!$C$8:$C$69,tabela_twardosci!$K$8:$K$69)</f>
        <v>#NAME?</v>
      </c>
      <c r="W238" s="294"/>
      <c r="X238" s="294"/>
      <c r="Y238" s="295">
        <v>9</v>
      </c>
      <c r="Z238" s="296"/>
      <c r="AA238" s="296">
        <v>37</v>
      </c>
      <c r="AB238" s="296"/>
      <c r="AC238" s="296"/>
      <c r="AD238" s="296"/>
      <c r="AE238" s="296"/>
      <c r="AF238" s="5" t="b">
        <f t="shared" ca="1" si="40"/>
        <v>0</v>
      </c>
      <c r="AG238" s="5">
        <v>50</v>
      </c>
      <c r="AH238" s="5">
        <f t="shared" si="41"/>
        <v>2</v>
      </c>
      <c r="AI238" s="5" t="b">
        <f>AND(A238&gt;=zakresy_produkcyjne!B$2,A238&lt;=zakresy_produkcyjne!B$3)</f>
        <v>1</v>
      </c>
      <c r="AJ238" s="5" t="b">
        <f>AND(B238&gt;=zakresy_produkcyjne!C$2,B238&lt;=zakresy_produkcyjne!C$3)</f>
        <v>1</v>
      </c>
      <c r="AK238" s="5" t="b">
        <f>AND(C238&gt;=zakresy_produkcyjne!D$2,C238&lt;=zakresy_produkcyjne!D$3)</f>
        <v>1</v>
      </c>
      <c r="AL238" s="5" t="b">
        <f>AND(D238&gt;=zakresy_produkcyjne!E$2,D238&lt;=zakresy_produkcyjne!E$3)</f>
        <v>0</v>
      </c>
      <c r="AM238" s="5" t="b">
        <f>AND(E238&gt;=zakresy_produkcyjne!F$2,E238&lt;=zakresy_produkcyjne!F$3)</f>
        <v>1</v>
      </c>
      <c r="AN238" s="5" t="b">
        <f>AND(F238&gt;=zakresy_produkcyjne!G$2,F238&lt;=zakresy_produkcyjne!G$3)</f>
        <v>1</v>
      </c>
      <c r="AO238" s="5" t="b">
        <f>AND(G238&gt;=zakresy_produkcyjne!H$2,G238&lt;=zakresy_produkcyjne!H$3)</f>
        <v>0</v>
      </c>
      <c r="AP238" s="5" t="b">
        <f>AND(O238&gt;=zakresy_produkcyjne!I$2,O238&lt;=zakresy_produkcyjne!I$3)</f>
        <v>1</v>
      </c>
      <c r="AQ238" s="5" t="b">
        <f>AND(P238&gt;=zakresy_produkcyjne!J$2,P238&lt;=zakresy_produkcyjne!J$3)</f>
        <v>1</v>
      </c>
      <c r="AR238" s="5" t="b">
        <f>AND(Q238&gt;=zakresy_produkcyjne!K$2,Q238&lt;=zakresy_produkcyjne!K$3)</f>
        <v>1</v>
      </c>
      <c r="AS238" s="5" t="b">
        <f>AND(R238&gt;=zakresy_produkcyjne!L$2,R238&lt;=zakresy_produkcyjne!L$3)</f>
        <v>1</v>
      </c>
      <c r="AT238" s="5" t="b">
        <f t="shared" si="42"/>
        <v>0</v>
      </c>
      <c r="AU238" s="5" t="b">
        <f t="shared" si="43"/>
        <v>1</v>
      </c>
      <c r="AV238" s="5" t="b">
        <f t="shared" si="44"/>
        <v>0</v>
      </c>
      <c r="AW238" s="5">
        <f>AI238*zakresy_produkcyjne!B$4+AJ238*zakresy_produkcyjne!C$4+AK238*zakresy_produkcyjne!D$4+AL238*zakresy_produkcyjne!E$4+AM238*zakresy_produkcyjne!F$4+AN238*zakresy_produkcyjne!G$4+AO238*zakresy_produkcyjne!H$4+AP238*zakresy_produkcyjne!I$4+AQ238*zakresy_produkcyjne!J$4+AR238*zakresy_produkcyjne!K$4+AS238*zakresy_produkcyjne!L$4</f>
        <v>60</v>
      </c>
      <c r="BE238" s="5">
        <v>675.5</v>
      </c>
      <c r="BF238" s="5">
        <v>719.27</v>
      </c>
      <c r="BG238" s="5">
        <v>6.5669000000000004</v>
      </c>
      <c r="BH238" s="5">
        <v>358.64</v>
      </c>
      <c r="BI238" s="5">
        <v>59.726999999999997</v>
      </c>
      <c r="BJ238" s="5">
        <f t="shared" si="45"/>
        <v>670</v>
      </c>
      <c r="BK238" s="5">
        <f t="shared" si="46"/>
        <v>719.27</v>
      </c>
      <c r="BL238" s="5">
        <f t="shared" si="47"/>
        <v>6.5669000000000004</v>
      </c>
      <c r="BM238" s="5" t="e">
        <f t="shared" ca="1" si="48"/>
        <v>#NAME?</v>
      </c>
      <c r="BN238" s="5">
        <f t="shared" si="49"/>
        <v>59.726999999999997</v>
      </c>
    </row>
    <row r="239" spans="1:66" ht="15" customHeight="1" x14ac:dyDescent="0.2"/>
    <row r="240" spans="1:66" ht="15" customHeight="1" x14ac:dyDescent="0.2"/>
    <row r="241" spans="1:68" ht="15" customHeight="1" x14ac:dyDescent="0.2"/>
    <row r="242" spans="1:68" ht="12" customHeight="1" x14ac:dyDescent="0.2">
      <c r="A242" s="142">
        <v>3.21</v>
      </c>
      <c r="B242" s="142">
        <v>2.57</v>
      </c>
      <c r="C242" s="142">
        <v>0.28000000000000003</v>
      </c>
      <c r="D242" s="142">
        <v>2.4E-2</v>
      </c>
      <c r="E242" s="142">
        <v>0</v>
      </c>
      <c r="F242" s="142">
        <v>9.8000000000000004E-2</v>
      </c>
      <c r="G242" s="142">
        <v>1.4999999999999999E-2</v>
      </c>
      <c r="H242" s="142">
        <v>0.01</v>
      </c>
      <c r="I242" s="142">
        <v>6.0999999999999999E-2</v>
      </c>
      <c r="J242" s="142">
        <v>0</v>
      </c>
      <c r="K242" s="142">
        <v>3.5999999999999997E-2</v>
      </c>
      <c r="L242" s="142">
        <v>0</v>
      </c>
      <c r="M242" s="142">
        <v>0</v>
      </c>
      <c r="N242" s="142">
        <v>0</v>
      </c>
      <c r="O242" s="142">
        <v>830</v>
      </c>
      <c r="P242" s="142">
        <v>60</v>
      </c>
      <c r="Q242" s="142">
        <v>400</v>
      </c>
      <c r="R242" s="142">
        <v>15</v>
      </c>
      <c r="S242" s="142">
        <v>847</v>
      </c>
      <c r="T242" s="143"/>
      <c r="U242" s="142">
        <v>4.0999999999999996</v>
      </c>
      <c r="V242" s="142" t="e">
        <f ca="1">KONWERTUJ_TWARDOSC(AE242,tabela_twardosci!$M$8:$M$69,tabela_twardosci!$K$8:$K$69)</f>
        <v>#NAME?</v>
      </c>
      <c r="W242" s="142"/>
      <c r="X242" s="142">
        <v>241.7</v>
      </c>
      <c r="Y242" s="298">
        <v>35</v>
      </c>
      <c r="Z242" s="142"/>
      <c r="AA242" s="142"/>
      <c r="AB242" s="142"/>
      <c r="AC242" s="142"/>
      <c r="AD242" s="142"/>
      <c r="AE242" s="142">
        <v>260</v>
      </c>
      <c r="AF242" s="5" t="b">
        <f t="shared" ref="AF242:AF249" ca="1" si="50">NOT(OR(ISBLANK(S242),ISBLANK(T242),ISBLANK(U242),ISBLANK(V242),AND(ISBLANK(W242),ISBLANK(X242))))</f>
        <v>0</v>
      </c>
      <c r="AG242" s="5">
        <v>25</v>
      </c>
      <c r="AH242" s="5">
        <f t="shared" ref="AH242:AH249" si="51">IF(AG242&lt;=30,1,IF(AG242&lt;=60,2,IF(AG242&lt;=100,3,"bd")))</f>
        <v>1</v>
      </c>
      <c r="AI242" s="5" t="b">
        <f>AND(A242&gt;=zakresy_produkcyjne!B$2,A242&lt;=zakresy_produkcyjne!B$3)</f>
        <v>1</v>
      </c>
      <c r="AJ242" s="5" t="b">
        <f>AND(B242&gt;=zakresy_produkcyjne!C$2,B242&lt;=zakresy_produkcyjne!C$3)</f>
        <v>1</v>
      </c>
      <c r="AK242" s="5" t="b">
        <f>AND(C242&gt;=zakresy_produkcyjne!D$2,C242&lt;=zakresy_produkcyjne!D$3)</f>
        <v>1</v>
      </c>
      <c r="AL242" s="5" t="b">
        <f>AND(D242&gt;=zakresy_produkcyjne!E$2,D242&lt;=zakresy_produkcyjne!E$3)</f>
        <v>0</v>
      </c>
      <c r="AM242" s="5" t="b">
        <f>AND(E242&gt;=zakresy_produkcyjne!F$2,E242&lt;=zakresy_produkcyjne!F$3)</f>
        <v>1</v>
      </c>
      <c r="AN242" s="5" t="b">
        <f>AND(F242&gt;=zakresy_produkcyjne!G$2,F242&lt;=zakresy_produkcyjne!G$3)</f>
        <v>1</v>
      </c>
      <c r="AO242" s="5" t="b">
        <f>AND(G242&gt;=zakresy_produkcyjne!H$2,G242&lt;=zakresy_produkcyjne!H$3)</f>
        <v>1</v>
      </c>
      <c r="AP242" s="5" t="b">
        <f>AND(O242&gt;=zakresy_produkcyjne!I$2,O242&lt;=zakresy_produkcyjne!I$3)</f>
        <v>0</v>
      </c>
      <c r="AQ242" s="5" t="b">
        <f>AND(P242&gt;=zakresy_produkcyjne!J$2,P242&lt;=zakresy_produkcyjne!J$3)</f>
        <v>1</v>
      </c>
      <c r="AR242" s="5" t="b">
        <f>AND(Q242&gt;=zakresy_produkcyjne!K$2,Q242&lt;=zakresy_produkcyjne!K$3)</f>
        <v>1</v>
      </c>
      <c r="AS242" s="5" t="b">
        <f>AND(R242&gt;=zakresy_produkcyjne!L$2,R242&lt;=zakresy_produkcyjne!L$3)</f>
        <v>0</v>
      </c>
      <c r="AT242" s="5" t="b">
        <f t="shared" ref="AT242:AT249" si="52">AND(AI242:AO242)</f>
        <v>0</v>
      </c>
      <c r="AU242" s="5" t="b">
        <f t="shared" ref="AU242:AU249" si="53">AND(AP242:AS242)</f>
        <v>0</v>
      </c>
      <c r="AV242" s="5" t="b">
        <f t="shared" ref="AV242:AV249" si="54">AND(AT242:AU242)</f>
        <v>0</v>
      </c>
      <c r="AW242" s="5">
        <f>AI242*zakresy_produkcyjne!B$4+AJ242*zakresy_produkcyjne!C$4+AK242*zakresy_produkcyjne!D$4+AL242*zakresy_produkcyjne!E$4+AM242*zakresy_produkcyjne!F$4+AN242*zakresy_produkcyjne!G$4+AO242*zakresy_produkcyjne!H$4+AP242*zakresy_produkcyjne!I$4+AQ242*zakresy_produkcyjne!J$4+AR242*zakresy_produkcyjne!K$4+AS242*zakresy_produkcyjne!L$4</f>
        <v>45</v>
      </c>
      <c r="AY242" s="5">
        <v>425</v>
      </c>
      <c r="AZ242" s="5">
        <v>277</v>
      </c>
      <c r="BA242" s="5">
        <v>24.5</v>
      </c>
      <c r="BB242" s="5">
        <v>157</v>
      </c>
      <c r="BC242" s="5">
        <v>121</v>
      </c>
      <c r="BE242" s="5">
        <v>826.76957371485003</v>
      </c>
      <c r="BF242" s="5">
        <v>628.11913517955998</v>
      </c>
      <c r="BG242" s="5">
        <v>8.8596443611106999</v>
      </c>
      <c r="BH242" s="5">
        <v>245.356937462405</v>
      </c>
      <c r="BI242" s="5">
        <v>122.840282733141</v>
      </c>
      <c r="BJ242" s="5">
        <f t="shared" ref="BJ242:BM249" si="55">IF(S242&lt;&gt;"",S242,BE242)</f>
        <v>847</v>
      </c>
      <c r="BK242" s="5">
        <f t="shared" si="55"/>
        <v>628.11913517955998</v>
      </c>
      <c r="BL242" s="5">
        <f t="shared" si="55"/>
        <v>4.0999999999999996</v>
      </c>
      <c r="BM242" s="5" t="e">
        <f t="shared" ca="1" si="55"/>
        <v>#NAME?</v>
      </c>
      <c r="BN242" s="5">
        <f t="shared" ref="BN242:BN249" si="56">IF(X242&lt;&gt;"",X242,BI242)</f>
        <v>241.7</v>
      </c>
      <c r="BO242" s="5">
        <f t="shared" ref="BO242:BO249" si="57">ABS(BE242-BJ242)</f>
        <v>20.230426285149974</v>
      </c>
      <c r="BP242" s="17"/>
    </row>
    <row r="243" spans="1:68" ht="13.9" customHeight="1" x14ac:dyDescent="0.2">
      <c r="A243" s="142">
        <v>3.21</v>
      </c>
      <c r="B243" s="142">
        <v>2.57</v>
      </c>
      <c r="C243" s="142">
        <v>0.28000000000000003</v>
      </c>
      <c r="D243" s="142">
        <v>2.4E-2</v>
      </c>
      <c r="E243" s="142">
        <v>0</v>
      </c>
      <c r="F243" s="142">
        <v>9.8000000000000004E-2</v>
      </c>
      <c r="G243" s="142">
        <v>1.4999999999999999E-2</v>
      </c>
      <c r="H243" s="142">
        <v>0.01</v>
      </c>
      <c r="I243" s="142">
        <v>6.0999999999999999E-2</v>
      </c>
      <c r="J243" s="142">
        <v>0</v>
      </c>
      <c r="K243" s="142">
        <v>3.5999999999999997E-2</v>
      </c>
      <c r="L243" s="142">
        <v>0</v>
      </c>
      <c r="M243" s="142">
        <v>0</v>
      </c>
      <c r="N243" s="142">
        <v>0</v>
      </c>
      <c r="O243" s="142">
        <v>830</v>
      </c>
      <c r="P243" s="142">
        <v>60</v>
      </c>
      <c r="Q243" s="142">
        <v>350</v>
      </c>
      <c r="R243" s="142">
        <v>15</v>
      </c>
      <c r="S243" s="142">
        <v>878</v>
      </c>
      <c r="T243" s="143"/>
      <c r="U243" s="142">
        <v>6.9</v>
      </c>
      <c r="V243" s="142" t="e">
        <f ca="1">KONWERTUJ_TWARDOSC(AE243,tabela_twardosci!$M$8:$M$69,tabela_twardosci!$K$8:$K$69)</f>
        <v>#NAME?</v>
      </c>
      <c r="W243" s="142"/>
      <c r="X243" s="142">
        <v>160</v>
      </c>
      <c r="Y243" s="298">
        <v>35</v>
      </c>
      <c r="Z243" s="142"/>
      <c r="AA243" s="142"/>
      <c r="AB243" s="142"/>
      <c r="AC243" s="142"/>
      <c r="AD243" s="142"/>
      <c r="AE243" s="142">
        <v>355</v>
      </c>
      <c r="AF243" s="5" t="b">
        <f t="shared" ca="1" si="50"/>
        <v>0</v>
      </c>
      <c r="AG243" s="5">
        <v>25</v>
      </c>
      <c r="AH243" s="5">
        <f t="shared" si="51"/>
        <v>1</v>
      </c>
      <c r="AI243" s="5" t="b">
        <f>AND(A243&gt;=zakresy_produkcyjne!B$2,A243&lt;=zakresy_produkcyjne!B$3)</f>
        <v>1</v>
      </c>
      <c r="AJ243" s="5" t="b">
        <f>AND(B243&gt;=zakresy_produkcyjne!C$2,B243&lt;=zakresy_produkcyjne!C$3)</f>
        <v>1</v>
      </c>
      <c r="AK243" s="5" t="b">
        <f>AND(C243&gt;=zakresy_produkcyjne!D$2,C243&lt;=zakresy_produkcyjne!D$3)</f>
        <v>1</v>
      </c>
      <c r="AL243" s="5" t="b">
        <f>AND(D243&gt;=zakresy_produkcyjne!E$2,D243&lt;=zakresy_produkcyjne!E$3)</f>
        <v>0</v>
      </c>
      <c r="AM243" s="5" t="b">
        <f>AND(E243&gt;=zakresy_produkcyjne!F$2,E243&lt;=zakresy_produkcyjne!F$3)</f>
        <v>1</v>
      </c>
      <c r="AN243" s="5" t="b">
        <f>AND(F243&gt;=zakresy_produkcyjne!G$2,F243&lt;=zakresy_produkcyjne!G$3)</f>
        <v>1</v>
      </c>
      <c r="AO243" s="5" t="b">
        <f>AND(G243&gt;=zakresy_produkcyjne!H$2,G243&lt;=zakresy_produkcyjne!H$3)</f>
        <v>1</v>
      </c>
      <c r="AP243" s="5" t="b">
        <f>AND(O243&gt;=zakresy_produkcyjne!I$2,O243&lt;=zakresy_produkcyjne!I$3)</f>
        <v>0</v>
      </c>
      <c r="AQ243" s="5" t="b">
        <f>AND(P243&gt;=zakresy_produkcyjne!J$2,P243&lt;=zakresy_produkcyjne!J$3)</f>
        <v>1</v>
      </c>
      <c r="AR243" s="5" t="b">
        <f>AND(Q243&gt;=zakresy_produkcyjne!K$2,Q243&lt;=zakresy_produkcyjne!K$3)</f>
        <v>1</v>
      </c>
      <c r="AS243" s="5" t="b">
        <f>AND(R243&gt;=zakresy_produkcyjne!L$2,R243&lt;=zakresy_produkcyjne!L$3)</f>
        <v>0</v>
      </c>
      <c r="AT243" s="5" t="b">
        <f t="shared" si="52"/>
        <v>0</v>
      </c>
      <c r="AU243" s="5" t="b">
        <f t="shared" si="53"/>
        <v>0</v>
      </c>
      <c r="AV243" s="5" t="b">
        <f t="shared" si="54"/>
        <v>0</v>
      </c>
      <c r="AW243" s="5">
        <f>AI243*zakresy_produkcyjne!B$4+AJ243*zakresy_produkcyjne!C$4+AK243*zakresy_produkcyjne!D$4+AL243*zakresy_produkcyjne!E$4+AM243*zakresy_produkcyjne!F$4+AN243*zakresy_produkcyjne!G$4+AO243*zakresy_produkcyjne!H$4+AP243*zakresy_produkcyjne!I$4+AQ243*zakresy_produkcyjne!J$4+AR243*zakresy_produkcyjne!K$4+AS243*zakresy_produkcyjne!L$4</f>
        <v>45</v>
      </c>
      <c r="AY243" s="5">
        <v>425</v>
      </c>
      <c r="AZ243" s="5">
        <v>277</v>
      </c>
      <c r="BA243" s="5">
        <v>24.5</v>
      </c>
      <c r="BB243" s="5">
        <v>157</v>
      </c>
      <c r="BC243" s="5">
        <v>121</v>
      </c>
      <c r="BE243" s="5">
        <v>984.73507735739804</v>
      </c>
      <c r="BF243" s="5">
        <v>791.33944922496005</v>
      </c>
      <c r="BG243" s="5">
        <v>6.9151773602293902</v>
      </c>
      <c r="BH243" s="5">
        <v>312.27880159318801</v>
      </c>
      <c r="BI243" s="5">
        <v>115.072526909046</v>
      </c>
      <c r="BJ243" s="5">
        <f t="shared" si="55"/>
        <v>878</v>
      </c>
      <c r="BK243" s="5">
        <f t="shared" si="55"/>
        <v>791.33944922496005</v>
      </c>
      <c r="BL243" s="5">
        <f t="shared" si="55"/>
        <v>6.9</v>
      </c>
      <c r="BM243" s="5" t="e">
        <f t="shared" ca="1" si="55"/>
        <v>#NAME?</v>
      </c>
      <c r="BN243" s="5">
        <f t="shared" si="56"/>
        <v>160</v>
      </c>
      <c r="BO243" s="5">
        <f t="shared" si="57"/>
        <v>106.73507735739804</v>
      </c>
      <c r="BP243" s="17"/>
    </row>
    <row r="244" spans="1:68" ht="13.9" customHeight="1" x14ac:dyDescent="0.2">
      <c r="A244" s="142">
        <v>3.21</v>
      </c>
      <c r="B244" s="142">
        <v>2.57</v>
      </c>
      <c r="C244" s="142">
        <v>0.28000000000000003</v>
      </c>
      <c r="D244" s="142">
        <v>2.4E-2</v>
      </c>
      <c r="E244" s="142">
        <v>0</v>
      </c>
      <c r="F244" s="142">
        <v>9.8000000000000004E-2</v>
      </c>
      <c r="G244" s="142">
        <v>1.4999999999999999E-2</v>
      </c>
      <c r="H244" s="142">
        <v>0.01</v>
      </c>
      <c r="I244" s="142">
        <v>6.0999999999999999E-2</v>
      </c>
      <c r="J244" s="142">
        <v>0</v>
      </c>
      <c r="K244" s="142">
        <v>3.5999999999999997E-2</v>
      </c>
      <c r="L244" s="142">
        <v>0</v>
      </c>
      <c r="M244" s="142">
        <v>0</v>
      </c>
      <c r="N244" s="142">
        <v>0</v>
      </c>
      <c r="O244" s="142">
        <v>830</v>
      </c>
      <c r="P244" s="142">
        <v>60</v>
      </c>
      <c r="Q244" s="142">
        <v>325</v>
      </c>
      <c r="R244" s="142">
        <v>15</v>
      </c>
      <c r="S244" s="143"/>
      <c r="T244" s="143"/>
      <c r="U244" s="142"/>
      <c r="V244" s="142" t="e">
        <f ca="1">KONWERTUJ_TWARDOSC(AE244,tabela_twardosci!$M$8:$M$69,tabela_twardosci!$K$8:$K$69)</f>
        <v>#NAME?</v>
      </c>
      <c r="W244" s="142"/>
      <c r="X244" s="142">
        <v>58.9</v>
      </c>
      <c r="Y244" s="298">
        <v>35</v>
      </c>
      <c r="Z244" s="142"/>
      <c r="AA244" s="142"/>
      <c r="AB244" s="142"/>
      <c r="AC244" s="142"/>
      <c r="AD244" s="142"/>
      <c r="AE244" s="142">
        <v>355</v>
      </c>
      <c r="AF244" s="5" t="b">
        <f t="shared" ca="1" si="50"/>
        <v>0</v>
      </c>
      <c r="AG244" s="5">
        <v>25</v>
      </c>
      <c r="AH244" s="5">
        <f t="shared" si="51"/>
        <v>1</v>
      </c>
      <c r="AI244" s="5" t="b">
        <f>AND(A244&gt;=zakresy_produkcyjne!B$2,A244&lt;=zakresy_produkcyjne!B$3)</f>
        <v>1</v>
      </c>
      <c r="AJ244" s="5" t="b">
        <f>AND(B244&gt;=zakresy_produkcyjne!C$2,B244&lt;=zakresy_produkcyjne!C$3)</f>
        <v>1</v>
      </c>
      <c r="AK244" s="5" t="b">
        <f>AND(C244&gt;=zakresy_produkcyjne!D$2,C244&lt;=zakresy_produkcyjne!D$3)</f>
        <v>1</v>
      </c>
      <c r="AL244" s="5" t="b">
        <f>AND(D244&gt;=zakresy_produkcyjne!E$2,D244&lt;=zakresy_produkcyjne!E$3)</f>
        <v>0</v>
      </c>
      <c r="AM244" s="5" t="b">
        <f>AND(E244&gt;=zakresy_produkcyjne!F$2,E244&lt;=zakresy_produkcyjne!F$3)</f>
        <v>1</v>
      </c>
      <c r="AN244" s="5" t="b">
        <f>AND(F244&gt;=zakresy_produkcyjne!G$2,F244&lt;=zakresy_produkcyjne!G$3)</f>
        <v>1</v>
      </c>
      <c r="AO244" s="5" t="b">
        <f>AND(G244&gt;=zakresy_produkcyjne!H$2,G244&lt;=zakresy_produkcyjne!H$3)</f>
        <v>1</v>
      </c>
      <c r="AP244" s="5" t="b">
        <f>AND(O244&gt;=zakresy_produkcyjne!I$2,O244&lt;=zakresy_produkcyjne!I$3)</f>
        <v>0</v>
      </c>
      <c r="AQ244" s="5" t="b">
        <f>AND(P244&gt;=zakresy_produkcyjne!J$2,P244&lt;=zakresy_produkcyjne!J$3)</f>
        <v>1</v>
      </c>
      <c r="AR244" s="5" t="b">
        <f>AND(Q244&gt;=zakresy_produkcyjne!K$2,Q244&lt;=zakresy_produkcyjne!K$3)</f>
        <v>1</v>
      </c>
      <c r="AS244" s="5" t="b">
        <f>AND(R244&gt;=zakresy_produkcyjne!L$2,R244&lt;=zakresy_produkcyjne!L$3)</f>
        <v>0</v>
      </c>
      <c r="AT244" s="5" t="b">
        <f t="shared" si="52"/>
        <v>0</v>
      </c>
      <c r="AU244" s="5" t="b">
        <f t="shared" si="53"/>
        <v>0</v>
      </c>
      <c r="AV244" s="5" t="b">
        <f t="shared" si="54"/>
        <v>0</v>
      </c>
      <c r="AW244" s="5">
        <f>AI244*zakresy_produkcyjne!B$4+AJ244*zakresy_produkcyjne!C$4+AK244*zakresy_produkcyjne!D$4+AL244*zakresy_produkcyjne!E$4+AM244*zakresy_produkcyjne!F$4+AN244*zakresy_produkcyjne!G$4+AO244*zakresy_produkcyjne!H$4+AP244*zakresy_produkcyjne!I$4+AQ244*zakresy_produkcyjne!J$4+AR244*zakresy_produkcyjne!K$4+AS244*zakresy_produkcyjne!L$4</f>
        <v>45</v>
      </c>
      <c r="AY244" s="5">
        <v>425</v>
      </c>
      <c r="AZ244" s="5">
        <v>277</v>
      </c>
      <c r="BA244" s="5">
        <v>24.5</v>
      </c>
      <c r="BB244" s="5">
        <v>157</v>
      </c>
      <c r="BC244" s="5">
        <v>121</v>
      </c>
      <c r="BE244" s="5">
        <v>1063.7178291786699</v>
      </c>
      <c r="BF244" s="5">
        <v>872.94960624765997</v>
      </c>
      <c r="BG244" s="5">
        <v>5.9429438597887403</v>
      </c>
      <c r="BH244" s="5">
        <v>345.73973365858001</v>
      </c>
      <c r="BI244" s="5">
        <v>111.18864899699901</v>
      </c>
      <c r="BJ244" s="5">
        <f t="shared" si="55"/>
        <v>1063.7178291786699</v>
      </c>
      <c r="BK244" s="5">
        <f t="shared" si="55"/>
        <v>872.94960624765997</v>
      </c>
      <c r="BL244" s="5">
        <f t="shared" si="55"/>
        <v>5.9429438597887403</v>
      </c>
      <c r="BM244" s="5" t="e">
        <f t="shared" ca="1" si="55"/>
        <v>#NAME?</v>
      </c>
      <c r="BN244" s="5">
        <f t="shared" si="56"/>
        <v>58.9</v>
      </c>
      <c r="BO244" s="5">
        <f t="shared" si="57"/>
        <v>0</v>
      </c>
      <c r="BP244" s="17"/>
    </row>
    <row r="245" spans="1:68" ht="13.9" customHeight="1" x14ac:dyDescent="0.2">
      <c r="A245" s="142">
        <v>3.21</v>
      </c>
      <c r="B245" s="142">
        <v>2.57</v>
      </c>
      <c r="C245" s="142">
        <v>0.28000000000000003</v>
      </c>
      <c r="D245" s="142">
        <v>2.4E-2</v>
      </c>
      <c r="E245" s="142">
        <v>0</v>
      </c>
      <c r="F245" s="142">
        <v>9.8000000000000004E-2</v>
      </c>
      <c r="G245" s="142">
        <v>1.4999999999999999E-2</v>
      </c>
      <c r="H245" s="142">
        <v>0.01</v>
      </c>
      <c r="I245" s="142">
        <v>6.0999999999999999E-2</v>
      </c>
      <c r="J245" s="142">
        <v>0</v>
      </c>
      <c r="K245" s="142">
        <v>3.5999999999999997E-2</v>
      </c>
      <c r="L245" s="142">
        <v>0</v>
      </c>
      <c r="M245" s="142">
        <v>0</v>
      </c>
      <c r="N245" s="142">
        <v>0</v>
      </c>
      <c r="O245" s="142">
        <v>830</v>
      </c>
      <c r="P245" s="142">
        <v>60</v>
      </c>
      <c r="Q245" s="142">
        <v>300</v>
      </c>
      <c r="R245" s="142">
        <v>15</v>
      </c>
      <c r="S245" s="142">
        <v>1348</v>
      </c>
      <c r="T245" s="143"/>
      <c r="U245" s="142">
        <v>2.8</v>
      </c>
      <c r="V245" s="142" t="e">
        <f ca="1">KONWERTUJ_TWARDOSC(AE245,tabela_twardosci!$M$8:$M$69,tabela_twardosci!$K$8:$K$69)</f>
        <v>#NAME?</v>
      </c>
      <c r="W245" s="142"/>
      <c r="X245" s="142">
        <v>23.8</v>
      </c>
      <c r="Y245" s="298">
        <v>35</v>
      </c>
      <c r="Z245" s="142"/>
      <c r="AA245" s="142"/>
      <c r="AB245" s="142"/>
      <c r="AC245" s="142"/>
      <c r="AD245" s="142"/>
      <c r="AE245" s="142">
        <v>377</v>
      </c>
      <c r="AF245" s="5" t="b">
        <f t="shared" ca="1" si="50"/>
        <v>0</v>
      </c>
      <c r="AG245" s="5">
        <v>25</v>
      </c>
      <c r="AH245" s="5">
        <f t="shared" si="51"/>
        <v>1</v>
      </c>
      <c r="AI245" s="5" t="b">
        <f>AND(A245&gt;=zakresy_produkcyjne!B$2,A245&lt;=zakresy_produkcyjne!B$3)</f>
        <v>1</v>
      </c>
      <c r="AJ245" s="5" t="b">
        <f>AND(B245&gt;=zakresy_produkcyjne!C$2,B245&lt;=zakresy_produkcyjne!C$3)</f>
        <v>1</v>
      </c>
      <c r="AK245" s="5" t="b">
        <f>AND(C245&gt;=zakresy_produkcyjne!D$2,C245&lt;=zakresy_produkcyjne!D$3)</f>
        <v>1</v>
      </c>
      <c r="AL245" s="5" t="b">
        <f>AND(D245&gt;=zakresy_produkcyjne!E$2,D245&lt;=zakresy_produkcyjne!E$3)</f>
        <v>0</v>
      </c>
      <c r="AM245" s="5" t="b">
        <f>AND(E245&gt;=zakresy_produkcyjne!F$2,E245&lt;=zakresy_produkcyjne!F$3)</f>
        <v>1</v>
      </c>
      <c r="AN245" s="5" t="b">
        <f>AND(F245&gt;=zakresy_produkcyjne!G$2,F245&lt;=zakresy_produkcyjne!G$3)</f>
        <v>1</v>
      </c>
      <c r="AO245" s="5" t="b">
        <f>AND(G245&gt;=zakresy_produkcyjne!H$2,G245&lt;=zakresy_produkcyjne!H$3)</f>
        <v>1</v>
      </c>
      <c r="AP245" s="5" t="b">
        <f>AND(O245&gt;=zakresy_produkcyjne!I$2,O245&lt;=zakresy_produkcyjne!I$3)</f>
        <v>0</v>
      </c>
      <c r="AQ245" s="5" t="b">
        <f>AND(P245&gt;=zakresy_produkcyjne!J$2,P245&lt;=zakresy_produkcyjne!J$3)</f>
        <v>1</v>
      </c>
      <c r="AR245" s="5" t="b">
        <f>AND(Q245&gt;=zakresy_produkcyjne!K$2,Q245&lt;=zakresy_produkcyjne!K$3)</f>
        <v>1</v>
      </c>
      <c r="AS245" s="5" t="b">
        <f>AND(R245&gt;=zakresy_produkcyjne!L$2,R245&lt;=zakresy_produkcyjne!L$3)</f>
        <v>0</v>
      </c>
      <c r="AT245" s="5" t="b">
        <f t="shared" si="52"/>
        <v>0</v>
      </c>
      <c r="AU245" s="5" t="b">
        <f t="shared" si="53"/>
        <v>0</v>
      </c>
      <c r="AV245" s="5" t="b">
        <f t="shared" si="54"/>
        <v>0</v>
      </c>
      <c r="AW245" s="5">
        <f>AI245*zakresy_produkcyjne!B$4+AJ245*zakresy_produkcyjne!C$4+AK245*zakresy_produkcyjne!D$4+AL245*zakresy_produkcyjne!E$4+AM245*zakresy_produkcyjne!F$4+AN245*zakresy_produkcyjne!G$4+AO245*zakresy_produkcyjne!H$4+AP245*zakresy_produkcyjne!I$4+AQ245*zakresy_produkcyjne!J$4+AR245*zakresy_produkcyjne!K$4+AS245*zakresy_produkcyjne!L$4</f>
        <v>45</v>
      </c>
      <c r="AY245" s="5">
        <v>425</v>
      </c>
      <c r="AZ245" s="5">
        <v>277</v>
      </c>
      <c r="BA245" s="5">
        <v>24.5</v>
      </c>
      <c r="BB245" s="5">
        <v>157</v>
      </c>
      <c r="BC245" s="5">
        <v>121</v>
      </c>
      <c r="BE245" s="5">
        <v>1142.70058099995</v>
      </c>
      <c r="BF245" s="5">
        <v>954.55976327036001</v>
      </c>
      <c r="BG245" s="5">
        <v>4.9707103593480797</v>
      </c>
      <c r="BH245" s="5">
        <v>379.20066572397201</v>
      </c>
      <c r="BI245" s="5">
        <v>107.30477108495199</v>
      </c>
      <c r="BJ245" s="5">
        <f t="shared" si="55"/>
        <v>1348</v>
      </c>
      <c r="BK245" s="5">
        <f t="shared" si="55"/>
        <v>954.55976327036001</v>
      </c>
      <c r="BL245" s="5">
        <f t="shared" si="55"/>
        <v>2.8</v>
      </c>
      <c r="BM245" s="5" t="e">
        <f t="shared" ca="1" si="55"/>
        <v>#NAME?</v>
      </c>
      <c r="BN245" s="5">
        <f t="shared" si="56"/>
        <v>23.8</v>
      </c>
      <c r="BO245" s="5">
        <f t="shared" si="57"/>
        <v>205.29941900004997</v>
      </c>
      <c r="BP245" s="17"/>
    </row>
    <row r="246" spans="1:68" ht="13.9" customHeight="1" x14ac:dyDescent="0.2">
      <c r="A246" s="142">
        <v>3.21</v>
      </c>
      <c r="B246" s="142">
        <v>2.57</v>
      </c>
      <c r="C246" s="142">
        <v>0.28000000000000003</v>
      </c>
      <c r="D246" s="142">
        <v>2.4E-2</v>
      </c>
      <c r="E246" s="142">
        <v>0</v>
      </c>
      <c r="F246" s="142">
        <v>9.8000000000000004E-2</v>
      </c>
      <c r="G246" s="142">
        <v>1.4999999999999999E-2</v>
      </c>
      <c r="H246" s="142">
        <v>0.01</v>
      </c>
      <c r="I246" s="142">
        <v>6.0999999999999999E-2</v>
      </c>
      <c r="J246" s="142">
        <v>0</v>
      </c>
      <c r="K246" s="142">
        <v>3.5999999999999997E-2</v>
      </c>
      <c r="L246" s="142">
        <v>0</v>
      </c>
      <c r="M246" s="142">
        <v>0</v>
      </c>
      <c r="N246" s="142">
        <v>0</v>
      </c>
      <c r="O246" s="142">
        <v>950</v>
      </c>
      <c r="P246" s="142">
        <v>60</v>
      </c>
      <c r="Q246" s="142">
        <v>400</v>
      </c>
      <c r="R246" s="142">
        <v>15</v>
      </c>
      <c r="S246" s="142">
        <v>719</v>
      </c>
      <c r="T246" s="143"/>
      <c r="U246" s="142">
        <v>2.4</v>
      </c>
      <c r="V246" s="142" t="e">
        <f ca="1">KONWERTUJ_TWARDOSC(AE246,tabela_twardosci!$M$8:$M$69,tabela_twardosci!$K$8:$K$69)</f>
        <v>#NAME?</v>
      </c>
      <c r="W246" s="142"/>
      <c r="X246" s="142">
        <v>16.8</v>
      </c>
      <c r="Y246" s="298">
        <v>35</v>
      </c>
      <c r="Z246" s="142"/>
      <c r="AA246" s="142"/>
      <c r="AB246" s="142"/>
      <c r="AC246" s="142"/>
      <c r="AD246" s="142"/>
      <c r="AE246" s="142">
        <v>285</v>
      </c>
      <c r="AF246" s="5" t="b">
        <f t="shared" ca="1" si="50"/>
        <v>0</v>
      </c>
      <c r="AG246" s="5">
        <v>25</v>
      </c>
      <c r="AH246" s="5">
        <f t="shared" si="51"/>
        <v>1</v>
      </c>
      <c r="AI246" s="5" t="b">
        <f>AND(A246&gt;=zakresy_produkcyjne!B$2,A246&lt;=zakresy_produkcyjne!B$3)</f>
        <v>1</v>
      </c>
      <c r="AJ246" s="5" t="b">
        <f>AND(B246&gt;=zakresy_produkcyjne!C$2,B246&lt;=zakresy_produkcyjne!C$3)</f>
        <v>1</v>
      </c>
      <c r="AK246" s="5" t="b">
        <f>AND(C246&gt;=zakresy_produkcyjne!D$2,C246&lt;=zakresy_produkcyjne!D$3)</f>
        <v>1</v>
      </c>
      <c r="AL246" s="5" t="b">
        <f>AND(D246&gt;=zakresy_produkcyjne!E$2,D246&lt;=zakresy_produkcyjne!E$3)</f>
        <v>0</v>
      </c>
      <c r="AM246" s="5" t="b">
        <f>AND(E246&gt;=zakresy_produkcyjne!F$2,E246&lt;=zakresy_produkcyjne!F$3)</f>
        <v>1</v>
      </c>
      <c r="AN246" s="5" t="b">
        <f>AND(F246&gt;=zakresy_produkcyjne!G$2,F246&lt;=zakresy_produkcyjne!G$3)</f>
        <v>1</v>
      </c>
      <c r="AO246" s="5" t="b">
        <f>AND(G246&gt;=zakresy_produkcyjne!H$2,G246&lt;=zakresy_produkcyjne!H$3)</f>
        <v>1</v>
      </c>
      <c r="AP246" s="5" t="b">
        <f>AND(O246&gt;=zakresy_produkcyjne!I$2,O246&lt;=zakresy_produkcyjne!I$3)</f>
        <v>1</v>
      </c>
      <c r="AQ246" s="5" t="b">
        <f>AND(P246&gt;=zakresy_produkcyjne!J$2,P246&lt;=zakresy_produkcyjne!J$3)</f>
        <v>1</v>
      </c>
      <c r="AR246" s="5" t="b">
        <f>AND(Q246&gt;=zakresy_produkcyjne!K$2,Q246&lt;=zakresy_produkcyjne!K$3)</f>
        <v>1</v>
      </c>
      <c r="AS246" s="5" t="b">
        <f>AND(R246&gt;=zakresy_produkcyjne!L$2,R246&lt;=zakresy_produkcyjne!L$3)</f>
        <v>0</v>
      </c>
      <c r="AT246" s="5" t="b">
        <f t="shared" si="52"/>
        <v>0</v>
      </c>
      <c r="AU246" s="5" t="b">
        <f t="shared" si="53"/>
        <v>0</v>
      </c>
      <c r="AV246" s="5" t="b">
        <f t="shared" si="54"/>
        <v>0</v>
      </c>
      <c r="AW246" s="5">
        <f>AI246*zakresy_produkcyjne!B$4+AJ246*zakresy_produkcyjne!C$4+AK246*zakresy_produkcyjne!D$4+AL246*zakresy_produkcyjne!E$4+AM246*zakresy_produkcyjne!F$4+AN246*zakresy_produkcyjne!G$4+AO246*zakresy_produkcyjne!H$4+AP246*zakresy_produkcyjne!I$4+AQ246*zakresy_produkcyjne!J$4+AR246*zakresy_produkcyjne!K$4+AS246*zakresy_produkcyjne!L$4</f>
        <v>54</v>
      </c>
      <c r="AY246" s="5">
        <v>425</v>
      </c>
      <c r="AZ246" s="5">
        <v>277</v>
      </c>
      <c r="BA246" s="5">
        <v>24.5</v>
      </c>
      <c r="BB246" s="5">
        <v>157</v>
      </c>
      <c r="BC246" s="5">
        <v>121</v>
      </c>
      <c r="BE246" s="5">
        <v>936.02617264042101</v>
      </c>
      <c r="BF246" s="5">
        <v>611.28415485964001</v>
      </c>
      <c r="BG246" s="5">
        <v>6.5170262390889198</v>
      </c>
      <c r="BH246" s="5">
        <v>294.81513192458601</v>
      </c>
      <c r="BI246" s="5">
        <v>69.476089469356793</v>
      </c>
      <c r="BJ246" s="5">
        <f t="shared" si="55"/>
        <v>719</v>
      </c>
      <c r="BK246" s="5">
        <f t="shared" si="55"/>
        <v>611.28415485964001</v>
      </c>
      <c r="BL246" s="5">
        <f t="shared" si="55"/>
        <v>2.4</v>
      </c>
      <c r="BM246" s="5" t="e">
        <f t="shared" ca="1" si="55"/>
        <v>#NAME?</v>
      </c>
      <c r="BN246" s="5">
        <f t="shared" si="56"/>
        <v>16.8</v>
      </c>
      <c r="BO246" s="5">
        <f t="shared" si="57"/>
        <v>217.02617264042101</v>
      </c>
      <c r="BP246" s="17"/>
    </row>
    <row r="247" spans="1:68" ht="13.9" customHeight="1" x14ac:dyDescent="0.2">
      <c r="A247" s="142">
        <v>3.21</v>
      </c>
      <c r="B247" s="142">
        <v>2.57</v>
      </c>
      <c r="C247" s="142">
        <v>0.28000000000000003</v>
      </c>
      <c r="D247" s="142">
        <v>2.4E-2</v>
      </c>
      <c r="E247" s="142">
        <v>0</v>
      </c>
      <c r="F247" s="142">
        <v>9.8000000000000004E-2</v>
      </c>
      <c r="G247" s="142">
        <v>1.4999999999999999E-2</v>
      </c>
      <c r="H247" s="142">
        <v>0.01</v>
      </c>
      <c r="I247" s="142">
        <v>6.0999999999999999E-2</v>
      </c>
      <c r="J247" s="142">
        <v>0</v>
      </c>
      <c r="K247" s="142">
        <v>3.5999999999999997E-2</v>
      </c>
      <c r="L247" s="142">
        <v>0</v>
      </c>
      <c r="M247" s="142">
        <v>0</v>
      </c>
      <c r="N247" s="142">
        <v>0</v>
      </c>
      <c r="O247" s="142">
        <v>950</v>
      </c>
      <c r="P247" s="142">
        <v>60</v>
      </c>
      <c r="Q247" s="142">
        <v>350</v>
      </c>
      <c r="R247" s="142">
        <v>15</v>
      </c>
      <c r="S247" s="142">
        <v>1051</v>
      </c>
      <c r="T247" s="143"/>
      <c r="U247" s="142">
        <v>2.7</v>
      </c>
      <c r="V247" s="142" t="e">
        <f ca="1">KONWERTUJ_TWARDOSC(AE247,tabela_twardosci!$M$8:$M$69,tabela_twardosci!$K$8:$K$69)</f>
        <v>#NAME?</v>
      </c>
      <c r="W247" s="142"/>
      <c r="X247" s="142">
        <v>38</v>
      </c>
      <c r="Y247" s="298">
        <v>35</v>
      </c>
      <c r="Z247" s="142"/>
      <c r="AA247" s="142"/>
      <c r="AB247" s="142"/>
      <c r="AC247" s="142"/>
      <c r="AD247" s="142"/>
      <c r="AE247" s="142">
        <v>321</v>
      </c>
      <c r="AF247" s="5" t="b">
        <f t="shared" ca="1" si="50"/>
        <v>0</v>
      </c>
      <c r="AG247" s="5">
        <v>25</v>
      </c>
      <c r="AH247" s="5">
        <f t="shared" si="51"/>
        <v>1</v>
      </c>
      <c r="AI247" s="5" t="b">
        <f>AND(A247&gt;=zakresy_produkcyjne!B$2,A247&lt;=zakresy_produkcyjne!B$3)</f>
        <v>1</v>
      </c>
      <c r="AJ247" s="5" t="b">
        <f>AND(B247&gt;=zakresy_produkcyjne!C$2,B247&lt;=zakresy_produkcyjne!C$3)</f>
        <v>1</v>
      </c>
      <c r="AK247" s="5" t="b">
        <f>AND(C247&gt;=zakresy_produkcyjne!D$2,C247&lt;=zakresy_produkcyjne!D$3)</f>
        <v>1</v>
      </c>
      <c r="AL247" s="5" t="b">
        <f>AND(D247&gt;=zakresy_produkcyjne!E$2,D247&lt;=zakresy_produkcyjne!E$3)</f>
        <v>0</v>
      </c>
      <c r="AM247" s="5" t="b">
        <f>AND(E247&gt;=zakresy_produkcyjne!F$2,E247&lt;=zakresy_produkcyjne!F$3)</f>
        <v>1</v>
      </c>
      <c r="AN247" s="5" t="b">
        <f>AND(F247&gt;=zakresy_produkcyjne!G$2,F247&lt;=zakresy_produkcyjne!G$3)</f>
        <v>1</v>
      </c>
      <c r="AO247" s="5" t="b">
        <f>AND(G247&gt;=zakresy_produkcyjne!H$2,G247&lt;=zakresy_produkcyjne!H$3)</f>
        <v>1</v>
      </c>
      <c r="AP247" s="5" t="b">
        <f>AND(O247&gt;=zakresy_produkcyjne!I$2,O247&lt;=zakresy_produkcyjne!I$3)</f>
        <v>1</v>
      </c>
      <c r="AQ247" s="5" t="b">
        <f>AND(P247&gt;=zakresy_produkcyjne!J$2,P247&lt;=zakresy_produkcyjne!J$3)</f>
        <v>1</v>
      </c>
      <c r="AR247" s="5" t="b">
        <f>AND(Q247&gt;=zakresy_produkcyjne!K$2,Q247&lt;=zakresy_produkcyjne!K$3)</f>
        <v>1</v>
      </c>
      <c r="AS247" s="5" t="b">
        <f>AND(R247&gt;=zakresy_produkcyjne!L$2,R247&lt;=zakresy_produkcyjne!L$3)</f>
        <v>0</v>
      </c>
      <c r="AT247" s="5" t="b">
        <f t="shared" si="52"/>
        <v>0</v>
      </c>
      <c r="AU247" s="5" t="b">
        <f t="shared" si="53"/>
        <v>0</v>
      </c>
      <c r="AV247" s="5" t="b">
        <f t="shared" si="54"/>
        <v>0</v>
      </c>
      <c r="AW247" s="5">
        <f>AI247*zakresy_produkcyjne!B$4+AJ247*zakresy_produkcyjne!C$4+AK247*zakresy_produkcyjne!D$4+AL247*zakresy_produkcyjne!E$4+AM247*zakresy_produkcyjne!F$4+AN247*zakresy_produkcyjne!G$4+AO247*zakresy_produkcyjne!H$4+AP247*zakresy_produkcyjne!I$4+AQ247*zakresy_produkcyjne!J$4+AR247*zakresy_produkcyjne!K$4+AS247*zakresy_produkcyjne!L$4</f>
        <v>54</v>
      </c>
      <c r="AY247" s="5">
        <v>425</v>
      </c>
      <c r="AZ247" s="5">
        <v>277</v>
      </c>
      <c r="BA247" s="5">
        <v>24.5</v>
      </c>
      <c r="BB247" s="5">
        <v>157</v>
      </c>
      <c r="BC247" s="5">
        <v>121</v>
      </c>
      <c r="BE247" s="5">
        <v>1093.99167628297</v>
      </c>
      <c r="BF247" s="5">
        <v>774.50446890503997</v>
      </c>
      <c r="BG247" s="5">
        <v>4.5725592382076101</v>
      </c>
      <c r="BH247" s="5">
        <v>361.73699605537001</v>
      </c>
      <c r="BI247" s="5">
        <v>61.7083336452624</v>
      </c>
      <c r="BJ247" s="5">
        <f t="shared" si="55"/>
        <v>1051</v>
      </c>
      <c r="BK247" s="5">
        <f t="shared" si="55"/>
        <v>774.50446890503997</v>
      </c>
      <c r="BL247" s="5">
        <f t="shared" si="55"/>
        <v>2.7</v>
      </c>
      <c r="BM247" s="5" t="e">
        <f t="shared" ca="1" si="55"/>
        <v>#NAME?</v>
      </c>
      <c r="BN247" s="5">
        <f t="shared" si="56"/>
        <v>38</v>
      </c>
      <c r="BO247" s="5">
        <f t="shared" si="57"/>
        <v>42.991676282970047</v>
      </c>
      <c r="BP247" s="17"/>
    </row>
    <row r="248" spans="1:68" ht="13.9" customHeight="1" x14ac:dyDescent="0.2">
      <c r="A248" s="142">
        <v>3.21</v>
      </c>
      <c r="B248" s="142">
        <v>2.57</v>
      </c>
      <c r="C248" s="142">
        <v>0.28000000000000003</v>
      </c>
      <c r="D248" s="142">
        <v>2.4E-2</v>
      </c>
      <c r="E248" s="142">
        <v>0</v>
      </c>
      <c r="F248" s="142">
        <v>9.8000000000000004E-2</v>
      </c>
      <c r="G248" s="142">
        <v>1.4999999999999999E-2</v>
      </c>
      <c r="H248" s="142">
        <v>0.01</v>
      </c>
      <c r="I248" s="142">
        <v>6.0999999999999999E-2</v>
      </c>
      <c r="J248" s="142">
        <v>0</v>
      </c>
      <c r="K248" s="142">
        <v>3.5999999999999997E-2</v>
      </c>
      <c r="L248" s="142">
        <v>0</v>
      </c>
      <c r="M248" s="142">
        <v>0</v>
      </c>
      <c r="N248" s="142">
        <v>0</v>
      </c>
      <c r="O248" s="142">
        <v>950</v>
      </c>
      <c r="P248" s="142">
        <v>60</v>
      </c>
      <c r="Q248" s="142">
        <v>325</v>
      </c>
      <c r="R248" s="142">
        <v>15</v>
      </c>
      <c r="S248" s="143"/>
      <c r="T248" s="143"/>
      <c r="U248" s="142"/>
      <c r="V248" s="142" t="e">
        <f ca="1">KONWERTUJ_TWARDOSC(AE248,tabela_twardosci!$M$8:$M$69,tabela_twardosci!$K$8:$K$69)</f>
        <v>#NAME?</v>
      </c>
      <c r="W248" s="142"/>
      <c r="X248" s="142">
        <v>17.7</v>
      </c>
      <c r="Y248" s="298">
        <v>35</v>
      </c>
      <c r="Z248" s="142"/>
      <c r="AA248" s="142"/>
      <c r="AB248" s="142"/>
      <c r="AC248" s="142"/>
      <c r="AD248" s="142"/>
      <c r="AE248" s="142">
        <v>436</v>
      </c>
      <c r="AF248" s="5" t="b">
        <f t="shared" ca="1" si="50"/>
        <v>0</v>
      </c>
      <c r="AG248" s="5">
        <v>25</v>
      </c>
      <c r="AH248" s="5">
        <f t="shared" si="51"/>
        <v>1</v>
      </c>
      <c r="AI248" s="5" t="b">
        <f>AND(A248&gt;=zakresy_produkcyjne!B$2,A248&lt;=zakresy_produkcyjne!B$3)</f>
        <v>1</v>
      </c>
      <c r="AJ248" s="5" t="b">
        <f>AND(B248&gt;=zakresy_produkcyjne!C$2,B248&lt;=zakresy_produkcyjne!C$3)</f>
        <v>1</v>
      </c>
      <c r="AK248" s="5" t="b">
        <f>AND(C248&gt;=zakresy_produkcyjne!D$2,C248&lt;=zakresy_produkcyjne!D$3)</f>
        <v>1</v>
      </c>
      <c r="AL248" s="5" t="b">
        <f>AND(D248&gt;=zakresy_produkcyjne!E$2,D248&lt;=zakresy_produkcyjne!E$3)</f>
        <v>0</v>
      </c>
      <c r="AM248" s="5" t="b">
        <f>AND(E248&gt;=zakresy_produkcyjne!F$2,E248&lt;=zakresy_produkcyjne!F$3)</f>
        <v>1</v>
      </c>
      <c r="AN248" s="5" t="b">
        <f>AND(F248&gt;=zakresy_produkcyjne!G$2,F248&lt;=zakresy_produkcyjne!G$3)</f>
        <v>1</v>
      </c>
      <c r="AO248" s="5" t="b">
        <f>AND(G248&gt;=zakresy_produkcyjne!H$2,G248&lt;=zakresy_produkcyjne!H$3)</f>
        <v>1</v>
      </c>
      <c r="AP248" s="5" t="b">
        <f>AND(O248&gt;=zakresy_produkcyjne!I$2,O248&lt;=zakresy_produkcyjne!I$3)</f>
        <v>1</v>
      </c>
      <c r="AQ248" s="5" t="b">
        <f>AND(P248&gt;=zakresy_produkcyjne!J$2,P248&lt;=zakresy_produkcyjne!J$3)</f>
        <v>1</v>
      </c>
      <c r="AR248" s="5" t="b">
        <f>AND(Q248&gt;=zakresy_produkcyjne!K$2,Q248&lt;=zakresy_produkcyjne!K$3)</f>
        <v>1</v>
      </c>
      <c r="AS248" s="5" t="b">
        <f>AND(R248&gt;=zakresy_produkcyjne!L$2,R248&lt;=zakresy_produkcyjne!L$3)</f>
        <v>0</v>
      </c>
      <c r="AT248" s="5" t="b">
        <f t="shared" si="52"/>
        <v>0</v>
      </c>
      <c r="AU248" s="5" t="b">
        <f t="shared" si="53"/>
        <v>0</v>
      </c>
      <c r="AV248" s="5" t="b">
        <f t="shared" si="54"/>
        <v>0</v>
      </c>
      <c r="AW248" s="5">
        <f>AI248*zakresy_produkcyjne!B$4+AJ248*zakresy_produkcyjne!C$4+AK248*zakresy_produkcyjne!D$4+AL248*zakresy_produkcyjne!E$4+AM248*zakresy_produkcyjne!F$4+AN248*zakresy_produkcyjne!G$4+AO248*zakresy_produkcyjne!H$4+AP248*zakresy_produkcyjne!I$4+AQ248*zakresy_produkcyjne!J$4+AR248*zakresy_produkcyjne!K$4+AS248*zakresy_produkcyjne!L$4</f>
        <v>54</v>
      </c>
      <c r="AY248" s="5">
        <v>425</v>
      </c>
      <c r="AZ248" s="5">
        <v>277</v>
      </c>
      <c r="BA248" s="5">
        <v>24.5</v>
      </c>
      <c r="BB248" s="5">
        <v>157</v>
      </c>
      <c r="BC248" s="5">
        <v>121</v>
      </c>
      <c r="BE248" s="5">
        <v>1172.9744281042399</v>
      </c>
      <c r="BF248" s="5">
        <v>856.11462592774001</v>
      </c>
      <c r="BG248" s="5">
        <v>3.60032573776695</v>
      </c>
      <c r="BH248" s="5">
        <v>395.19792812076201</v>
      </c>
      <c r="BI248" s="5">
        <v>57.824455733215203</v>
      </c>
      <c r="BJ248" s="5">
        <f t="shared" si="55"/>
        <v>1172.9744281042399</v>
      </c>
      <c r="BK248" s="5">
        <f t="shared" si="55"/>
        <v>856.11462592774001</v>
      </c>
      <c r="BL248" s="5">
        <f t="shared" si="55"/>
        <v>3.60032573776695</v>
      </c>
      <c r="BM248" s="5" t="e">
        <f t="shared" ca="1" si="55"/>
        <v>#NAME?</v>
      </c>
      <c r="BN248" s="5">
        <f t="shared" si="56"/>
        <v>17.7</v>
      </c>
      <c r="BO248" s="5">
        <f t="shared" si="57"/>
        <v>0</v>
      </c>
      <c r="BP248" s="17"/>
    </row>
    <row r="249" spans="1:68" ht="13.9" customHeight="1" x14ac:dyDescent="0.2">
      <c r="A249" s="142">
        <v>3.21</v>
      </c>
      <c r="B249" s="142">
        <v>2.57</v>
      </c>
      <c r="C249" s="142">
        <v>0.28000000000000003</v>
      </c>
      <c r="D249" s="142">
        <v>2.4E-2</v>
      </c>
      <c r="E249" s="142">
        <v>0</v>
      </c>
      <c r="F249" s="142">
        <v>9.8000000000000004E-2</v>
      </c>
      <c r="G249" s="142">
        <v>1.4999999999999999E-2</v>
      </c>
      <c r="H249" s="142">
        <v>0.01</v>
      </c>
      <c r="I249" s="142">
        <v>6.0999999999999999E-2</v>
      </c>
      <c r="J249" s="142">
        <v>0</v>
      </c>
      <c r="K249" s="142">
        <v>3.5999999999999997E-2</v>
      </c>
      <c r="L249" s="142">
        <v>0</v>
      </c>
      <c r="M249" s="142">
        <v>0</v>
      </c>
      <c r="N249" s="142">
        <v>0</v>
      </c>
      <c r="O249" s="142">
        <v>950</v>
      </c>
      <c r="P249" s="142">
        <v>60</v>
      </c>
      <c r="Q249" s="142">
        <v>300</v>
      </c>
      <c r="R249" s="142">
        <v>15</v>
      </c>
      <c r="S249" s="142">
        <v>1062</v>
      </c>
      <c r="T249" s="143"/>
      <c r="U249" s="142">
        <v>0.2</v>
      </c>
      <c r="V249" s="142" t="e">
        <f ca="1">KONWERTUJ_TWARDOSC(AE249,tabela_twardosci!$M$8:$M$69,tabela_twardosci!$K$8:$K$69)</f>
        <v>#NAME?</v>
      </c>
      <c r="W249" s="142"/>
      <c r="X249" s="142">
        <v>5.8</v>
      </c>
      <c r="Y249" s="298">
        <v>35</v>
      </c>
      <c r="Z249" s="142"/>
      <c r="AA249" s="142"/>
      <c r="AB249" s="142"/>
      <c r="AC249" s="142"/>
      <c r="AD249" s="142"/>
      <c r="AE249" s="142">
        <v>608</v>
      </c>
      <c r="AF249" s="5" t="b">
        <f t="shared" ca="1" si="50"/>
        <v>0</v>
      </c>
      <c r="AG249" s="5">
        <v>25</v>
      </c>
      <c r="AH249" s="5">
        <f t="shared" si="51"/>
        <v>1</v>
      </c>
      <c r="AI249" s="5" t="b">
        <f>AND(A249&gt;=zakresy_produkcyjne!B$2,A249&lt;=zakresy_produkcyjne!B$3)</f>
        <v>1</v>
      </c>
      <c r="AJ249" s="5" t="b">
        <f>AND(B249&gt;=zakresy_produkcyjne!C$2,B249&lt;=zakresy_produkcyjne!C$3)</f>
        <v>1</v>
      </c>
      <c r="AK249" s="5" t="b">
        <f>AND(C249&gt;=zakresy_produkcyjne!D$2,C249&lt;=zakresy_produkcyjne!D$3)</f>
        <v>1</v>
      </c>
      <c r="AL249" s="5" t="b">
        <f>AND(D249&gt;=zakresy_produkcyjne!E$2,D249&lt;=zakresy_produkcyjne!E$3)</f>
        <v>0</v>
      </c>
      <c r="AM249" s="5" t="b">
        <f>AND(E249&gt;=zakresy_produkcyjne!F$2,E249&lt;=zakresy_produkcyjne!F$3)</f>
        <v>1</v>
      </c>
      <c r="AN249" s="5" t="b">
        <f>AND(F249&gt;=zakresy_produkcyjne!G$2,F249&lt;=zakresy_produkcyjne!G$3)</f>
        <v>1</v>
      </c>
      <c r="AO249" s="5" t="b">
        <f>AND(G249&gt;=zakresy_produkcyjne!H$2,G249&lt;=zakresy_produkcyjne!H$3)</f>
        <v>1</v>
      </c>
      <c r="AP249" s="5" t="b">
        <f>AND(O249&gt;=zakresy_produkcyjne!I$2,O249&lt;=zakresy_produkcyjne!I$3)</f>
        <v>1</v>
      </c>
      <c r="AQ249" s="5" t="b">
        <f>AND(P249&gt;=zakresy_produkcyjne!J$2,P249&lt;=zakresy_produkcyjne!J$3)</f>
        <v>1</v>
      </c>
      <c r="AR249" s="5" t="b">
        <f>AND(Q249&gt;=zakresy_produkcyjne!K$2,Q249&lt;=zakresy_produkcyjne!K$3)</f>
        <v>1</v>
      </c>
      <c r="AS249" s="5" t="b">
        <f>AND(R249&gt;=zakresy_produkcyjne!L$2,R249&lt;=zakresy_produkcyjne!L$3)</f>
        <v>0</v>
      </c>
      <c r="AT249" s="5" t="b">
        <f t="shared" si="52"/>
        <v>0</v>
      </c>
      <c r="AU249" s="5" t="b">
        <f t="shared" si="53"/>
        <v>0</v>
      </c>
      <c r="AV249" s="5" t="b">
        <f t="shared" si="54"/>
        <v>0</v>
      </c>
      <c r="AW249" s="5">
        <f>AI249*zakresy_produkcyjne!B$4+AJ249*zakresy_produkcyjne!C$4+AK249*zakresy_produkcyjne!D$4+AL249*zakresy_produkcyjne!E$4+AM249*zakresy_produkcyjne!F$4+AN249*zakresy_produkcyjne!G$4+AO249*zakresy_produkcyjne!H$4+AP249*zakresy_produkcyjne!I$4+AQ249*zakresy_produkcyjne!J$4+AR249*zakresy_produkcyjne!K$4+AS249*zakresy_produkcyjne!L$4</f>
        <v>54</v>
      </c>
      <c r="AY249" s="5">
        <v>425</v>
      </c>
      <c r="AZ249" s="5">
        <v>277</v>
      </c>
      <c r="BA249" s="5">
        <v>24.5</v>
      </c>
      <c r="BB249" s="5">
        <v>157</v>
      </c>
      <c r="BC249" s="5">
        <v>121</v>
      </c>
      <c r="BE249" s="5">
        <v>1251.95717992552</v>
      </c>
      <c r="BF249" s="5">
        <v>937.72478295043902</v>
      </c>
      <c r="BG249" s="5">
        <v>2.6280922373263</v>
      </c>
      <c r="BH249" s="5">
        <v>428.65886018615299</v>
      </c>
      <c r="BI249" s="5">
        <v>53.940577821167899</v>
      </c>
      <c r="BJ249" s="5">
        <f t="shared" si="55"/>
        <v>1062</v>
      </c>
      <c r="BK249" s="5">
        <f t="shared" si="55"/>
        <v>937.72478295043902</v>
      </c>
      <c r="BL249" s="5">
        <f t="shared" si="55"/>
        <v>0.2</v>
      </c>
      <c r="BM249" s="5" t="e">
        <f t="shared" ca="1" si="55"/>
        <v>#NAME?</v>
      </c>
      <c r="BN249" s="5">
        <f t="shared" si="56"/>
        <v>5.8</v>
      </c>
      <c r="BO249" s="5">
        <f t="shared" si="57"/>
        <v>189.95717992551999</v>
      </c>
      <c r="BP249" s="17"/>
    </row>
    <row r="250" spans="1:68" ht="15" customHeight="1" x14ac:dyDescent="0.2"/>
    <row r="251" spans="1:68" ht="15" customHeight="1" x14ac:dyDescent="0.2"/>
    <row r="252" spans="1:68" ht="15" customHeight="1" x14ac:dyDescent="0.25">
      <c r="A252" s="118">
        <v>3.58</v>
      </c>
      <c r="B252" s="118">
        <v>2.27</v>
      </c>
      <c r="C252" s="118">
        <v>0.12</v>
      </c>
      <c r="D252" s="118">
        <v>3.6999999999999998E-2</v>
      </c>
      <c r="E252" s="118">
        <v>0.5</v>
      </c>
      <c r="F252" s="118">
        <v>0.46</v>
      </c>
      <c r="G252" s="118">
        <v>0</v>
      </c>
      <c r="H252" s="118">
        <v>8.0000000000000002E-3</v>
      </c>
      <c r="I252" s="118">
        <v>3.7999999999999999E-2</v>
      </c>
      <c r="J252" s="118">
        <v>0</v>
      </c>
      <c r="K252" s="118">
        <v>0</v>
      </c>
      <c r="L252" s="118">
        <v>0</v>
      </c>
      <c r="M252" s="118">
        <v>0</v>
      </c>
      <c r="N252" s="118">
        <v>0</v>
      </c>
      <c r="O252" s="118">
        <v>900</v>
      </c>
      <c r="P252" s="118">
        <v>120</v>
      </c>
      <c r="Q252" s="118">
        <v>270</v>
      </c>
      <c r="R252" s="118">
        <v>60</v>
      </c>
      <c r="S252" s="118">
        <v>896</v>
      </c>
      <c r="T252" s="118">
        <v>885</v>
      </c>
      <c r="U252" s="118">
        <v>0.19</v>
      </c>
      <c r="V252" s="118">
        <v>467.3</v>
      </c>
      <c r="W252" s="118"/>
      <c r="X252" s="118"/>
      <c r="Y252" s="299">
        <v>22</v>
      </c>
      <c r="Z252" s="120"/>
      <c r="AA252" s="120"/>
      <c r="AB252" s="120"/>
      <c r="AC252" s="120"/>
      <c r="AD252" s="120"/>
      <c r="AE252" s="120"/>
      <c r="AF252" s="5" t="b">
        <f>NOT(OR(ISBLANK(S252),ISBLANK(T252),ISBLANK(U252),ISBLANK(V252),AND(ISBLANK(W252),ISBLANK(X252))))</f>
        <v>0</v>
      </c>
      <c r="AG252" s="121">
        <v>34</v>
      </c>
      <c r="AH252" s="5">
        <f>IF(AG252&lt;=30,1,IF(AG252&lt;=60,2,IF(AG252&lt;=100,3,"bd")))</f>
        <v>2</v>
      </c>
      <c r="AI252" s="5" t="b">
        <f>AND(A252&gt;=zakresy_produkcyjne!B$2,A252&lt;=zakresy_produkcyjne!B$3)</f>
        <v>1</v>
      </c>
      <c r="AJ252" s="5" t="b">
        <f>AND(B252&gt;=zakresy_produkcyjne!C$2,B252&lt;=zakresy_produkcyjne!C$3)</f>
        <v>0</v>
      </c>
      <c r="AK252" s="5" t="b">
        <f>AND(C252&gt;=zakresy_produkcyjne!D$2,C252&lt;=zakresy_produkcyjne!D$3)</f>
        <v>1</v>
      </c>
      <c r="AL252" s="5" t="b">
        <f>AND(D252&gt;=zakresy_produkcyjne!E$2,D252&lt;=zakresy_produkcyjne!E$3)</f>
        <v>1</v>
      </c>
      <c r="AM252" s="5" t="b">
        <f>AND(E252&gt;=zakresy_produkcyjne!F$2,E252&lt;=zakresy_produkcyjne!F$3)</f>
        <v>1</v>
      </c>
      <c r="AN252" s="5" t="b">
        <f>AND(F252&gt;=zakresy_produkcyjne!G$2,F252&lt;=zakresy_produkcyjne!G$3)</f>
        <v>1</v>
      </c>
      <c r="AO252" s="5" t="b">
        <f>AND(G252&gt;=zakresy_produkcyjne!H$2,G252&lt;=zakresy_produkcyjne!H$3)</f>
        <v>1</v>
      </c>
      <c r="AP252" s="5" t="b">
        <f>AND(O252&gt;=zakresy_produkcyjne!I$2,O252&lt;=zakresy_produkcyjne!I$3)</f>
        <v>1</v>
      </c>
      <c r="AQ252" s="5" t="b">
        <f>AND(P252&gt;=zakresy_produkcyjne!J$2,P252&lt;=zakresy_produkcyjne!J$3)</f>
        <v>1</v>
      </c>
      <c r="AR252" s="5" t="b">
        <f>AND(Q252&gt;=zakresy_produkcyjne!K$2,Q252&lt;=zakresy_produkcyjne!K$3)</f>
        <v>1</v>
      </c>
      <c r="AS252" s="5" t="b">
        <f>AND(R252&gt;=zakresy_produkcyjne!L$2,R252&lt;=zakresy_produkcyjne!L$3)</f>
        <v>1</v>
      </c>
      <c r="AT252" s="5" t="b">
        <f>AND(AI252:AO252)</f>
        <v>0</v>
      </c>
      <c r="AU252" s="5" t="b">
        <f>AND(AP252:AS252)</f>
        <v>1</v>
      </c>
      <c r="AV252" s="5" t="b">
        <f>AND(AT252:AU252)</f>
        <v>0</v>
      </c>
      <c r="AW252" s="5">
        <f>AI252*zakresy_produkcyjne!B$4+AJ252*zakresy_produkcyjne!C$4+AK252*zakresy_produkcyjne!D$4+AL252*zakresy_produkcyjne!E$4+AM252*zakresy_produkcyjne!F$4+AN252*zakresy_produkcyjne!G$4+AO252*zakresy_produkcyjne!H$4+AP252*zakresy_produkcyjne!I$4+AQ252*zakresy_produkcyjne!J$4+AR252*zakresy_produkcyjne!K$4+AS252*zakresy_produkcyjne!L$4</f>
        <v>63</v>
      </c>
      <c r="AY252" s="5">
        <v>741</v>
      </c>
      <c r="AZ252" s="5">
        <v>428</v>
      </c>
      <c r="BA252" s="5">
        <v>4.26</v>
      </c>
      <c r="BB252" s="5" t="e">
        <f ca="1">KONWERTUJ_TWARDOSC(19.9,tabela_twardosci!$C$8:$C$69,tabela_twardosci!$K$8:$K$69)</f>
        <v>#NAME?</v>
      </c>
      <c r="BC252" s="5">
        <v>28</v>
      </c>
      <c r="BD252" s="5">
        <v>100</v>
      </c>
      <c r="BE252" s="5">
        <v>1329.59808340675</v>
      </c>
      <c r="BF252" s="5">
        <v>1107.90385340072</v>
      </c>
      <c r="BG252" s="5">
        <v>2.8478705766581198</v>
      </c>
      <c r="BH252" s="5">
        <v>439.75523101318998</v>
      </c>
      <c r="BI252" s="5">
        <v>77.700687104027693</v>
      </c>
      <c r="BJ252" s="5">
        <f t="shared" ref="BJ252:BM254" si="58">IF(S252&lt;&gt;"",S252,BE252)</f>
        <v>896</v>
      </c>
      <c r="BK252" s="5">
        <f t="shared" si="58"/>
        <v>885</v>
      </c>
      <c r="BL252" s="5">
        <f t="shared" si="58"/>
        <v>0.19</v>
      </c>
      <c r="BM252" s="5">
        <f t="shared" si="58"/>
        <v>467.3</v>
      </c>
      <c r="BN252" s="5">
        <f>IF(X252&lt;&gt;"",X252,BI252)</f>
        <v>77.700687104027693</v>
      </c>
      <c r="BO252" s="5">
        <f>ABS(BE252-BJ252)</f>
        <v>433.59808340674999</v>
      </c>
      <c r="BP252" s="17"/>
    </row>
    <row r="253" spans="1:68" ht="15" customHeight="1" x14ac:dyDescent="0.25">
      <c r="A253" s="118">
        <v>3.58</v>
      </c>
      <c r="B253" s="118">
        <v>2.27</v>
      </c>
      <c r="C253" s="118">
        <v>0.12</v>
      </c>
      <c r="D253" s="118">
        <v>3.6999999999999998E-2</v>
      </c>
      <c r="E253" s="118">
        <v>0.5</v>
      </c>
      <c r="F253" s="118">
        <v>0.46</v>
      </c>
      <c r="G253" s="118">
        <v>0</v>
      </c>
      <c r="H253" s="118">
        <v>8.0000000000000002E-3</v>
      </c>
      <c r="I253" s="118">
        <v>3.7999999999999999E-2</v>
      </c>
      <c r="J253" s="118">
        <v>0</v>
      </c>
      <c r="K253" s="118">
        <v>0</v>
      </c>
      <c r="L253" s="118">
        <v>0</v>
      </c>
      <c r="M253" s="118">
        <v>0</v>
      </c>
      <c r="N253" s="118">
        <v>0</v>
      </c>
      <c r="O253" s="118">
        <v>900</v>
      </c>
      <c r="P253" s="118">
        <v>120</v>
      </c>
      <c r="Q253" s="118">
        <v>270</v>
      </c>
      <c r="R253" s="118">
        <v>120</v>
      </c>
      <c r="S253" s="118">
        <v>952</v>
      </c>
      <c r="T253" s="118">
        <v>902</v>
      </c>
      <c r="U253" s="118">
        <v>0.17</v>
      </c>
      <c r="V253" s="118">
        <v>465.1</v>
      </c>
      <c r="W253" s="118"/>
      <c r="X253" s="118"/>
      <c r="Y253" s="299">
        <v>22</v>
      </c>
      <c r="Z253" s="120"/>
      <c r="AA253" s="120"/>
      <c r="AB253" s="120"/>
      <c r="AC253" s="120"/>
      <c r="AD253" s="120"/>
      <c r="AE253" s="120"/>
      <c r="AF253" s="5" t="b">
        <f>NOT(OR(ISBLANK(S253),ISBLANK(T253),ISBLANK(U253),ISBLANK(V253),AND(ISBLANK(W253),ISBLANK(X253))))</f>
        <v>0</v>
      </c>
      <c r="AG253" s="121">
        <v>34</v>
      </c>
      <c r="AH253" s="5">
        <f>IF(AG253&lt;=30,1,IF(AG253&lt;=60,2,IF(AG253&lt;=100,3,"bd")))</f>
        <v>2</v>
      </c>
      <c r="AI253" s="5" t="b">
        <f>AND(A253&gt;=zakresy_produkcyjne!B$2,A253&lt;=zakresy_produkcyjne!B$3)</f>
        <v>1</v>
      </c>
      <c r="AJ253" s="5" t="b">
        <f>AND(B253&gt;=zakresy_produkcyjne!C$2,B253&lt;=zakresy_produkcyjne!C$3)</f>
        <v>0</v>
      </c>
      <c r="AK253" s="5" t="b">
        <f>AND(C253&gt;=zakresy_produkcyjne!D$2,C253&lt;=zakresy_produkcyjne!D$3)</f>
        <v>1</v>
      </c>
      <c r="AL253" s="5" t="b">
        <f>AND(D253&gt;=zakresy_produkcyjne!E$2,D253&lt;=zakresy_produkcyjne!E$3)</f>
        <v>1</v>
      </c>
      <c r="AM253" s="5" t="b">
        <f>AND(E253&gt;=zakresy_produkcyjne!F$2,E253&lt;=zakresy_produkcyjne!F$3)</f>
        <v>1</v>
      </c>
      <c r="AN253" s="5" t="b">
        <f>AND(F253&gt;=zakresy_produkcyjne!G$2,F253&lt;=zakresy_produkcyjne!G$3)</f>
        <v>1</v>
      </c>
      <c r="AO253" s="5" t="b">
        <f>AND(G253&gt;=zakresy_produkcyjne!H$2,G253&lt;=zakresy_produkcyjne!H$3)</f>
        <v>1</v>
      </c>
      <c r="AP253" s="5" t="b">
        <f>AND(O253&gt;=zakresy_produkcyjne!I$2,O253&lt;=zakresy_produkcyjne!I$3)</f>
        <v>1</v>
      </c>
      <c r="AQ253" s="5" t="b">
        <f>AND(P253&gt;=zakresy_produkcyjne!J$2,P253&lt;=zakresy_produkcyjne!J$3)</f>
        <v>1</v>
      </c>
      <c r="AR253" s="5" t="b">
        <f>AND(Q253&gt;=zakresy_produkcyjne!K$2,Q253&lt;=zakresy_produkcyjne!K$3)</f>
        <v>1</v>
      </c>
      <c r="AS253" s="5" t="b">
        <f>AND(R253&gt;=zakresy_produkcyjne!L$2,R253&lt;=zakresy_produkcyjne!L$3)</f>
        <v>1</v>
      </c>
      <c r="AT253" s="5" t="b">
        <f>AND(AI253:AO253)</f>
        <v>0</v>
      </c>
      <c r="AU253" s="5" t="b">
        <f>AND(AP253:AS253)</f>
        <v>1</v>
      </c>
      <c r="AV253" s="5" t="b">
        <f>AND(AT253:AU253)</f>
        <v>0</v>
      </c>
      <c r="AW253" s="5">
        <f>AI253*zakresy_produkcyjne!B$4+AJ253*zakresy_produkcyjne!C$4+AK253*zakresy_produkcyjne!D$4+AL253*zakresy_produkcyjne!E$4+AM253*zakresy_produkcyjne!F$4+AN253*zakresy_produkcyjne!G$4+AO253*zakresy_produkcyjne!H$4+AP253*zakresy_produkcyjne!I$4+AQ253*zakresy_produkcyjne!J$4+AR253*zakresy_produkcyjne!K$4+AS253*zakresy_produkcyjne!L$4</f>
        <v>63</v>
      </c>
      <c r="AY253" s="5">
        <v>741</v>
      </c>
      <c r="AZ253" s="5">
        <v>428</v>
      </c>
      <c r="BA253" s="5">
        <v>4.26</v>
      </c>
      <c r="BB253" s="5" t="e">
        <f ca="1">KONWERTUJ_TWARDOSC(19.9,tabela_twardosci!$C$8:$C$69,tabela_twardosci!$K$8:$K$69)</f>
        <v>#NAME?</v>
      </c>
      <c r="BC253" s="5">
        <v>28</v>
      </c>
      <c r="BD253" s="5">
        <v>100</v>
      </c>
      <c r="BE253" s="5">
        <v>1344.99881833275</v>
      </c>
      <c r="BF253" s="5">
        <v>1145.266255234</v>
      </c>
      <c r="BG253" s="5">
        <v>2.7112366839670101</v>
      </c>
      <c r="BH253" s="5">
        <v>438.52006824681001</v>
      </c>
      <c r="BI253" s="5">
        <v>81.300544219409502</v>
      </c>
      <c r="BJ253" s="5">
        <f t="shared" si="58"/>
        <v>952</v>
      </c>
      <c r="BK253" s="5">
        <f t="shared" si="58"/>
        <v>902</v>
      </c>
      <c r="BL253" s="5">
        <f t="shared" si="58"/>
        <v>0.17</v>
      </c>
      <c r="BM253" s="5">
        <f t="shared" si="58"/>
        <v>465.1</v>
      </c>
      <c r="BN253" s="5">
        <f>IF(X253&lt;&gt;"",X253,BI253)</f>
        <v>81.300544219409502</v>
      </c>
      <c r="BO253" s="5">
        <f>ABS(BE253-BJ253)</f>
        <v>392.99881833275003</v>
      </c>
      <c r="BP253" s="17"/>
    </row>
    <row r="254" spans="1:68" ht="15" customHeight="1" x14ac:dyDescent="0.25">
      <c r="A254" s="118">
        <v>3.58</v>
      </c>
      <c r="B254" s="118">
        <v>2.27</v>
      </c>
      <c r="C254" s="118">
        <v>0.12</v>
      </c>
      <c r="D254" s="118">
        <v>3.6999999999999998E-2</v>
      </c>
      <c r="E254" s="118">
        <v>0.5</v>
      </c>
      <c r="F254" s="118">
        <v>0.46</v>
      </c>
      <c r="G254" s="118">
        <v>0</v>
      </c>
      <c r="H254" s="118">
        <v>8.0000000000000002E-3</v>
      </c>
      <c r="I254" s="118">
        <v>3.7999999999999999E-2</v>
      </c>
      <c r="J254" s="118">
        <v>0</v>
      </c>
      <c r="K254" s="118">
        <v>0</v>
      </c>
      <c r="L254" s="118">
        <v>0</v>
      </c>
      <c r="M254" s="118">
        <v>0</v>
      </c>
      <c r="N254" s="118">
        <v>0</v>
      </c>
      <c r="O254" s="118">
        <v>900</v>
      </c>
      <c r="P254" s="118">
        <v>120</v>
      </c>
      <c r="Q254" s="118">
        <v>270</v>
      </c>
      <c r="R254" s="118">
        <v>180</v>
      </c>
      <c r="S254" s="118">
        <v>1154</v>
      </c>
      <c r="T254" s="118">
        <v>805</v>
      </c>
      <c r="U254" s="118">
        <v>0.03</v>
      </c>
      <c r="V254" s="118">
        <v>479.8</v>
      </c>
      <c r="W254" s="118"/>
      <c r="X254" s="118"/>
      <c r="Y254" s="299">
        <v>22</v>
      </c>
      <c r="Z254" s="120"/>
      <c r="AA254" s="120"/>
      <c r="AB254" s="120"/>
      <c r="AC254" s="120"/>
      <c r="AD254" s="120"/>
      <c r="AE254" s="120"/>
      <c r="AF254" s="5" t="b">
        <f>NOT(OR(ISBLANK(S254),ISBLANK(T254),ISBLANK(U254),ISBLANK(V254),AND(ISBLANK(W254),ISBLANK(X254))))</f>
        <v>0</v>
      </c>
      <c r="AG254" s="121">
        <v>34</v>
      </c>
      <c r="AH254" s="5">
        <f>IF(AG254&lt;=30,1,IF(AG254&lt;=60,2,IF(AG254&lt;=100,3,"bd")))</f>
        <v>2</v>
      </c>
      <c r="AI254" s="5" t="b">
        <f>AND(A254&gt;=zakresy_produkcyjne!B$2,A254&lt;=zakresy_produkcyjne!B$3)</f>
        <v>1</v>
      </c>
      <c r="AJ254" s="5" t="b">
        <f>AND(B254&gt;=zakresy_produkcyjne!C$2,B254&lt;=zakresy_produkcyjne!C$3)</f>
        <v>0</v>
      </c>
      <c r="AK254" s="5" t="b">
        <f>AND(C254&gt;=zakresy_produkcyjne!D$2,C254&lt;=zakresy_produkcyjne!D$3)</f>
        <v>1</v>
      </c>
      <c r="AL254" s="5" t="b">
        <f>AND(D254&gt;=zakresy_produkcyjne!E$2,D254&lt;=zakresy_produkcyjne!E$3)</f>
        <v>1</v>
      </c>
      <c r="AM254" s="5" t="b">
        <f>AND(E254&gt;=zakresy_produkcyjne!F$2,E254&lt;=zakresy_produkcyjne!F$3)</f>
        <v>1</v>
      </c>
      <c r="AN254" s="5" t="b">
        <f>AND(F254&gt;=zakresy_produkcyjne!G$2,F254&lt;=zakresy_produkcyjne!G$3)</f>
        <v>1</v>
      </c>
      <c r="AO254" s="5" t="b">
        <f>AND(G254&gt;=zakresy_produkcyjne!H$2,G254&lt;=zakresy_produkcyjne!H$3)</f>
        <v>1</v>
      </c>
      <c r="AP254" s="5" t="b">
        <f>AND(O254&gt;=zakresy_produkcyjne!I$2,O254&lt;=zakresy_produkcyjne!I$3)</f>
        <v>1</v>
      </c>
      <c r="AQ254" s="5" t="b">
        <f>AND(P254&gt;=zakresy_produkcyjne!J$2,P254&lt;=zakresy_produkcyjne!J$3)</f>
        <v>1</v>
      </c>
      <c r="AR254" s="5" t="b">
        <f>AND(Q254&gt;=zakresy_produkcyjne!K$2,Q254&lt;=zakresy_produkcyjne!K$3)</f>
        <v>1</v>
      </c>
      <c r="AS254" s="5" t="b">
        <f>AND(R254&gt;=zakresy_produkcyjne!L$2,R254&lt;=zakresy_produkcyjne!L$3)</f>
        <v>1</v>
      </c>
      <c r="AT254" s="5" t="b">
        <f>AND(AI254:AO254)</f>
        <v>0</v>
      </c>
      <c r="AU254" s="5" t="b">
        <f>AND(AP254:AS254)</f>
        <v>1</v>
      </c>
      <c r="AV254" s="5" t="b">
        <f>AND(AT254:AU254)</f>
        <v>0</v>
      </c>
      <c r="AW254" s="5">
        <f>AI254*zakresy_produkcyjne!B$4+AJ254*zakresy_produkcyjne!C$4+AK254*zakresy_produkcyjne!D$4+AL254*zakresy_produkcyjne!E$4+AM254*zakresy_produkcyjne!F$4+AN254*zakresy_produkcyjne!G$4+AO254*zakresy_produkcyjne!H$4+AP254*zakresy_produkcyjne!I$4+AQ254*zakresy_produkcyjne!J$4+AR254*zakresy_produkcyjne!K$4+AS254*zakresy_produkcyjne!L$4</f>
        <v>63</v>
      </c>
      <c r="AY254" s="5">
        <v>741</v>
      </c>
      <c r="AZ254" s="5">
        <v>428</v>
      </c>
      <c r="BA254" s="5">
        <v>4.26</v>
      </c>
      <c r="BB254" s="5" t="e">
        <f ca="1">KONWERTUJ_TWARDOSC(19.9,tabela_twardosci!$C$8:$C$69,tabela_twardosci!$K$8:$K$69)</f>
        <v>#NAME?</v>
      </c>
      <c r="BC254" s="5">
        <v>28</v>
      </c>
      <c r="BD254" s="5">
        <v>100</v>
      </c>
      <c r="BE254" s="5">
        <v>1360.3995532587401</v>
      </c>
      <c r="BF254" s="5">
        <v>1182.6286570672801</v>
      </c>
      <c r="BG254" s="5">
        <v>2.5746027912758902</v>
      </c>
      <c r="BH254" s="5">
        <v>437.28490548042998</v>
      </c>
      <c r="BI254" s="5">
        <v>84.900401334791297</v>
      </c>
      <c r="BJ254" s="5">
        <f t="shared" si="58"/>
        <v>1154</v>
      </c>
      <c r="BK254" s="5">
        <f t="shared" si="58"/>
        <v>805</v>
      </c>
      <c r="BL254" s="5">
        <f t="shared" si="58"/>
        <v>0.03</v>
      </c>
      <c r="BM254" s="5">
        <f t="shared" si="58"/>
        <v>479.8</v>
      </c>
      <c r="BN254" s="5">
        <f>IF(X254&lt;&gt;"",X254,BI254)</f>
        <v>84.900401334791297</v>
      </c>
      <c r="BO254" s="5">
        <f>ABS(BE254-BJ254)</f>
        <v>206.39955325874007</v>
      </c>
      <c r="BP254" s="17"/>
    </row>
    <row r="255" spans="1:68" ht="15" customHeight="1" x14ac:dyDescent="0.2"/>
    <row r="256" spans="1:68" ht="15" customHeight="1" x14ac:dyDescent="0.2"/>
    <row r="257" spans="1:69" ht="15" customHeight="1" x14ac:dyDescent="0.2"/>
    <row r="258" spans="1:69" ht="15" customHeight="1" x14ac:dyDescent="0.2"/>
    <row r="259" spans="1:69" ht="15" customHeight="1" x14ac:dyDescent="0.2">
      <c r="A259" s="161">
        <v>3.4</v>
      </c>
      <c r="B259" s="161">
        <v>2.41</v>
      </c>
      <c r="C259" s="161">
        <v>0.15</v>
      </c>
      <c r="D259" s="161">
        <v>6.4000000000000001E-2</v>
      </c>
      <c r="E259" s="161">
        <v>0</v>
      </c>
      <c r="F259" s="161">
        <v>0</v>
      </c>
      <c r="G259" s="161">
        <v>0</v>
      </c>
      <c r="H259" s="161">
        <v>1.7000000000000001E-2</v>
      </c>
      <c r="I259" s="161">
        <v>1.4999999999999999E-2</v>
      </c>
      <c r="J259" s="161">
        <v>0</v>
      </c>
      <c r="K259" s="161">
        <v>0</v>
      </c>
      <c r="L259" s="161">
        <v>0</v>
      </c>
      <c r="M259" s="161">
        <v>0</v>
      </c>
      <c r="N259" s="161">
        <v>0</v>
      </c>
      <c r="O259" s="161">
        <v>927</v>
      </c>
      <c r="P259" s="161">
        <v>120</v>
      </c>
      <c r="Q259" s="161">
        <v>385</v>
      </c>
      <c r="R259" s="161">
        <v>120</v>
      </c>
      <c r="S259" s="161">
        <v>701</v>
      </c>
      <c r="T259" s="161">
        <v>636</v>
      </c>
      <c r="U259" s="161"/>
      <c r="V259" s="161"/>
      <c r="W259" s="161"/>
      <c r="X259" s="161"/>
      <c r="Y259" s="291">
        <v>43</v>
      </c>
      <c r="Z259" s="161"/>
      <c r="AA259" s="161"/>
      <c r="AB259" s="161"/>
      <c r="AC259" s="161"/>
      <c r="AD259" s="161"/>
      <c r="AE259" s="161"/>
      <c r="AF259" s="5" t="b">
        <f>NOT(OR(ISBLANK(S259),ISBLANK(T259),ISBLANK(U259),ISBLANK(V259),AND(ISBLANK(W259),ISBLANK(X259))))</f>
        <v>0</v>
      </c>
      <c r="AG259" s="5">
        <v>25</v>
      </c>
      <c r="AH259" s="5">
        <f>IF(Dane!AH570&lt;=30,1,IF(Dane!AH570&lt;=60,2,IF(Dane!AH570&lt;=100,3,"bd")))</f>
        <v>1</v>
      </c>
      <c r="AI259" s="5" t="b">
        <f>AND(A259&gt;=zakresy_produkcyjne!B$2,A259&lt;=zakresy_produkcyjne!B$3)</f>
        <v>1</v>
      </c>
      <c r="AJ259" s="5" t="b">
        <f>AND(B259&gt;=zakresy_produkcyjne!C$2,B259&lt;=zakresy_produkcyjne!C$3)</f>
        <v>1</v>
      </c>
      <c r="AK259" s="5" t="b">
        <f>AND(C259&gt;=zakresy_produkcyjne!D$2,C259&lt;=zakresy_produkcyjne!D$3)</f>
        <v>1</v>
      </c>
      <c r="AL259" s="5" t="b">
        <f>AND(D259&gt;=zakresy_produkcyjne!E$2,D259&lt;=zakresy_produkcyjne!E$3)</f>
        <v>1</v>
      </c>
      <c r="AM259" s="5" t="b">
        <f>AND(E259&gt;=zakresy_produkcyjne!F$2,E259&lt;=zakresy_produkcyjne!F$3)</f>
        <v>1</v>
      </c>
      <c r="AN259" s="5" t="b">
        <f>AND(F259&gt;=zakresy_produkcyjne!G$2,F259&lt;=zakresy_produkcyjne!G$3)</f>
        <v>1</v>
      </c>
      <c r="AO259" s="5" t="b">
        <f>AND(G259&gt;=zakresy_produkcyjne!H$2,G259&lt;=zakresy_produkcyjne!H$3)</f>
        <v>1</v>
      </c>
      <c r="AP259" s="5" t="b">
        <f>AND(O259&gt;=zakresy_produkcyjne!I$2,O259&lt;=zakresy_produkcyjne!I$3)</f>
        <v>1</v>
      </c>
      <c r="AQ259" s="5" t="b">
        <f>AND(P259&gt;=zakresy_produkcyjne!J$2,P259&lt;=zakresy_produkcyjne!J$3)</f>
        <v>1</v>
      </c>
      <c r="AR259" s="5" t="b">
        <f>AND(Q259&gt;=zakresy_produkcyjne!K$2,Q259&lt;=zakresy_produkcyjne!K$3)</f>
        <v>1</v>
      </c>
      <c r="AS259" s="5" t="b">
        <f>AND(R259&gt;=zakresy_produkcyjne!L$2,R259&lt;=zakresy_produkcyjne!L$3)</f>
        <v>1</v>
      </c>
      <c r="AT259" s="5" t="b">
        <f>AND(AI259:AO259)</f>
        <v>1</v>
      </c>
      <c r="AU259" s="5" t="b">
        <f>AND(AP259:AS259)</f>
        <v>1</v>
      </c>
      <c r="AV259" s="5" t="b">
        <f>AND(AT259:AU259)</f>
        <v>1</v>
      </c>
      <c r="AW259" s="5">
        <f>AI259*zakresy_produkcyjne!B$4+AJ259*zakresy_produkcyjne!C$4+AK259*zakresy_produkcyjne!D$4+AL259*zakresy_produkcyjne!E$4+AM259*zakresy_produkcyjne!F$4+AN259*zakresy_produkcyjne!G$4+AO259*zakresy_produkcyjne!H$4+AP259*zakresy_produkcyjne!I$4+AQ259*zakresy_produkcyjne!J$4+AR259*zakresy_produkcyjne!K$4+AS259*zakresy_produkcyjne!L$4</f>
        <v>66</v>
      </c>
      <c r="BJ259" s="5">
        <f>IF(S259&lt;&gt;"",S259,BE259)</f>
        <v>701</v>
      </c>
      <c r="BK259" s="5">
        <f>IF(T259&lt;&gt;"",T259,BF259)</f>
        <v>636</v>
      </c>
      <c r="BL259" s="5">
        <f>IF(U259&lt;&gt;"",U259,BG259)</f>
        <v>0</v>
      </c>
      <c r="BM259" s="5">
        <f>IF(V259&lt;&gt;"",V259,BH259)</f>
        <v>0</v>
      </c>
      <c r="BN259" s="5">
        <f>IF(X259&lt;&gt;"",X259,BI259)</f>
        <v>0</v>
      </c>
      <c r="BO259" s="5">
        <f>ABS(BE259-BJ259)</f>
        <v>701</v>
      </c>
      <c r="BP259" s="17"/>
    </row>
    <row r="260" spans="1:69" ht="15" customHeight="1" x14ac:dyDescent="0.2"/>
    <row r="261" spans="1:69" ht="15" customHeight="1" x14ac:dyDescent="0.2"/>
    <row r="262" spans="1:69" ht="15" customHeight="1" x14ac:dyDescent="0.2">
      <c r="A262" s="300">
        <v>3.73</v>
      </c>
      <c r="B262" s="300">
        <v>2.5499999999999998</v>
      </c>
      <c r="C262" s="300">
        <v>0.3</v>
      </c>
      <c r="D262" s="300">
        <v>4.3999999999999997E-2</v>
      </c>
      <c r="E262" s="300">
        <v>1.03</v>
      </c>
      <c r="F262" s="300">
        <v>1.25</v>
      </c>
      <c r="G262" s="300">
        <v>0.18</v>
      </c>
      <c r="H262" s="300">
        <v>2.3E-2</v>
      </c>
      <c r="I262" s="300">
        <v>4.4999999999999998E-2</v>
      </c>
      <c r="J262" s="300">
        <v>0</v>
      </c>
      <c r="K262" s="300">
        <v>3.2000000000000001E-2</v>
      </c>
      <c r="L262" s="300">
        <v>0</v>
      </c>
      <c r="M262" s="300">
        <v>0</v>
      </c>
      <c r="N262" s="300">
        <v>0</v>
      </c>
      <c r="O262" s="300">
        <v>900</v>
      </c>
      <c r="P262" s="300">
        <v>60</v>
      </c>
      <c r="Q262" s="300">
        <v>300</v>
      </c>
      <c r="R262" s="300">
        <v>60</v>
      </c>
      <c r="S262" s="300">
        <v>1025</v>
      </c>
      <c r="T262" s="300">
        <v>704</v>
      </c>
      <c r="U262" s="300">
        <v>13.12</v>
      </c>
      <c r="V262" s="300">
        <v>277</v>
      </c>
      <c r="W262" s="300"/>
      <c r="X262" s="300">
        <v>100</v>
      </c>
      <c r="Y262" s="301">
        <v>57</v>
      </c>
      <c r="Z262" s="300"/>
      <c r="AA262" s="300"/>
      <c r="AB262" s="300"/>
      <c r="AC262" s="300"/>
      <c r="AD262" s="300"/>
      <c r="AE262" s="300"/>
      <c r="AF262" s="5" t="b">
        <f>NOT(OR(ISBLANK(S262),ISBLANK(T262),ISBLANK(U262),ISBLANK(V262),AND(ISBLANK(W262),ISBLANK(X262))))</f>
        <v>1</v>
      </c>
      <c r="AG262" s="5">
        <v>25</v>
      </c>
      <c r="AH262" s="5">
        <f>IF(Dane!AH635&lt;=30,1,IF(Dane!AH635&lt;=60,2,IF(Dane!AH635&lt;=100,3,"bd")))</f>
        <v>1</v>
      </c>
      <c r="AI262" s="5" t="b">
        <f>AND(A262&gt;=zakresy_produkcyjne!B$2,A262&lt;=zakresy_produkcyjne!B$3)</f>
        <v>0</v>
      </c>
      <c r="AJ262" s="5" t="b">
        <f>AND(B262&gt;=zakresy_produkcyjne!C$2,B262&lt;=zakresy_produkcyjne!C$3)</f>
        <v>1</v>
      </c>
      <c r="AK262" s="5" t="b">
        <f>AND(C262&gt;=zakresy_produkcyjne!D$2,C262&lt;=zakresy_produkcyjne!D$3)</f>
        <v>1</v>
      </c>
      <c r="AL262" s="5" t="b">
        <f>AND(D262&gt;=zakresy_produkcyjne!E$2,D262&lt;=zakresy_produkcyjne!E$3)</f>
        <v>1</v>
      </c>
      <c r="AM262" s="5" t="b">
        <f>AND(E262&gt;=zakresy_produkcyjne!F$2,E262&lt;=zakresy_produkcyjne!F$3)</f>
        <v>0</v>
      </c>
      <c r="AN262" s="5" t="b">
        <f>AND(F262&gt;=zakresy_produkcyjne!G$2,F262&lt;=zakresy_produkcyjne!G$3)</f>
        <v>1</v>
      </c>
      <c r="AO262" s="5" t="b">
        <f>AND(G262&gt;=zakresy_produkcyjne!H$2,G262&lt;=zakresy_produkcyjne!H$3)</f>
        <v>1</v>
      </c>
      <c r="AP262" s="5" t="b">
        <f>AND(O262&gt;=zakresy_produkcyjne!I$2,O262&lt;=zakresy_produkcyjne!I$3)</f>
        <v>1</v>
      </c>
      <c r="AQ262" s="5" t="b">
        <f>AND(P262&gt;=zakresy_produkcyjne!J$2,P262&lt;=zakresy_produkcyjne!J$3)</f>
        <v>1</v>
      </c>
      <c r="AR262" s="5" t="b">
        <f>AND(Q262&gt;=zakresy_produkcyjne!K$2,Q262&lt;=zakresy_produkcyjne!K$3)</f>
        <v>1</v>
      </c>
      <c r="AS262" s="5" t="b">
        <f>AND(R262&gt;=zakresy_produkcyjne!L$2,R262&lt;=zakresy_produkcyjne!L$3)</f>
        <v>1</v>
      </c>
      <c r="AT262" s="5" t="b">
        <f>AND(AI262:AO262)</f>
        <v>0</v>
      </c>
      <c r="AU262" s="5" t="b">
        <f>AND(AP262:AS262)</f>
        <v>1</v>
      </c>
      <c r="AV262" s="5" t="b">
        <f>AND(AT262:AU262)</f>
        <v>0</v>
      </c>
      <c r="AW262" s="5">
        <f>AI262*zakresy_produkcyjne!B$4+AJ262*zakresy_produkcyjne!C$4+AK262*zakresy_produkcyjne!D$4+AL262*zakresy_produkcyjne!E$4+AM262*zakresy_produkcyjne!F$4+AN262*zakresy_produkcyjne!G$4+AO262*zakresy_produkcyjne!H$4+AP262*zakresy_produkcyjne!I$4+AQ262*zakresy_produkcyjne!J$4+AR262*zakresy_produkcyjne!K$4+AS262*zakresy_produkcyjne!L$4</f>
        <v>58</v>
      </c>
      <c r="BP262" s="5">
        <f>(S262/Q262) * (statystyki!$Q$5/statystyki!$S$5)</f>
        <v>0.76874999999999993</v>
      </c>
      <c r="BQ262" s="5" t="e">
        <f>BP262/AVERAGE(Dane!$BQ$3:$BQ$497)</f>
        <v>#REF!</v>
      </c>
    </row>
    <row r="263" spans="1:69" ht="15" customHeight="1" x14ac:dyDescent="0.2">
      <c r="A263" s="300">
        <v>3.73</v>
      </c>
      <c r="B263" s="300">
        <v>2.5499999999999998</v>
      </c>
      <c r="C263" s="300">
        <v>0.3</v>
      </c>
      <c r="D263" s="300">
        <v>4.3999999999999997E-2</v>
      </c>
      <c r="E263" s="300">
        <v>1.03</v>
      </c>
      <c r="F263" s="300">
        <v>1.25</v>
      </c>
      <c r="G263" s="300">
        <v>0.18</v>
      </c>
      <c r="H263" s="300">
        <v>2.3E-2</v>
      </c>
      <c r="I263" s="300">
        <v>4.4999999999999998E-2</v>
      </c>
      <c r="J263" s="300">
        <v>0</v>
      </c>
      <c r="K263" s="300">
        <v>3.2000000000000001E-2</v>
      </c>
      <c r="L263" s="300">
        <v>0</v>
      </c>
      <c r="M263" s="300">
        <v>0</v>
      </c>
      <c r="N263" s="300">
        <v>0</v>
      </c>
      <c r="O263" s="300">
        <v>900</v>
      </c>
      <c r="P263" s="300">
        <v>60</v>
      </c>
      <c r="Q263" s="300">
        <v>365</v>
      </c>
      <c r="R263" s="300">
        <v>60</v>
      </c>
      <c r="S263" s="300">
        <v>625</v>
      </c>
      <c r="T263" s="300">
        <v>489</v>
      </c>
      <c r="U263" s="300">
        <v>3.96</v>
      </c>
      <c r="V263" s="300">
        <v>329</v>
      </c>
      <c r="W263" s="300"/>
      <c r="X263" s="300">
        <v>40</v>
      </c>
      <c r="Y263" s="301">
        <v>57</v>
      </c>
      <c r="Z263" s="300"/>
      <c r="AA263" s="300"/>
      <c r="AB263" s="300"/>
      <c r="AC263" s="300"/>
      <c r="AD263" s="300"/>
      <c r="AE263" s="300"/>
      <c r="AF263" s="5" t="b">
        <f>NOT(OR(ISBLANK(S263),ISBLANK(T263),ISBLANK(U263),ISBLANK(V263),AND(ISBLANK(W263),ISBLANK(X263))))</f>
        <v>1</v>
      </c>
      <c r="AG263" s="5">
        <v>25</v>
      </c>
      <c r="AH263" s="5">
        <f>IF(podejrzane!AG284&lt;=30,1,IF(podejrzane!AG284&lt;=60,2,IF(podejrzane!AG284&lt;=100,3,"bd")))</f>
        <v>1</v>
      </c>
      <c r="AI263" s="5" t="b">
        <f>AND(A263&gt;=zakresy_produkcyjne!B$2,A263&lt;=zakresy_produkcyjne!B$3)</f>
        <v>0</v>
      </c>
      <c r="AJ263" s="5" t="b">
        <f>AND(B263&gt;=zakresy_produkcyjne!C$2,B263&lt;=zakresy_produkcyjne!C$3)</f>
        <v>1</v>
      </c>
      <c r="AK263" s="5" t="b">
        <f>AND(C263&gt;=zakresy_produkcyjne!D$2,C263&lt;=zakresy_produkcyjne!D$3)</f>
        <v>1</v>
      </c>
      <c r="AL263" s="5" t="b">
        <f>AND(D263&gt;=zakresy_produkcyjne!E$2,D263&lt;=zakresy_produkcyjne!E$3)</f>
        <v>1</v>
      </c>
      <c r="AM263" s="5" t="b">
        <f>AND(E263&gt;=zakresy_produkcyjne!F$2,E263&lt;=zakresy_produkcyjne!F$3)</f>
        <v>0</v>
      </c>
      <c r="AN263" s="5" t="b">
        <f>AND(F263&gt;=zakresy_produkcyjne!G$2,F263&lt;=zakresy_produkcyjne!G$3)</f>
        <v>1</v>
      </c>
      <c r="AO263" s="5" t="b">
        <f>AND(G263&gt;=zakresy_produkcyjne!H$2,G263&lt;=zakresy_produkcyjne!H$3)</f>
        <v>1</v>
      </c>
      <c r="AP263" s="5" t="b">
        <f>AND(O263&gt;=zakresy_produkcyjne!I$2,O263&lt;=zakresy_produkcyjne!I$3)</f>
        <v>1</v>
      </c>
      <c r="AQ263" s="5" t="b">
        <f>AND(P263&gt;=zakresy_produkcyjne!J$2,P263&lt;=zakresy_produkcyjne!J$3)</f>
        <v>1</v>
      </c>
      <c r="AR263" s="5" t="b">
        <f>AND(Q263&gt;=zakresy_produkcyjne!K$2,Q263&lt;=zakresy_produkcyjne!K$3)</f>
        <v>1</v>
      </c>
      <c r="AS263" s="5" t="b">
        <f>AND(R263&gt;=zakresy_produkcyjne!L$2,R263&lt;=zakresy_produkcyjne!L$3)</f>
        <v>1</v>
      </c>
      <c r="AT263" s="5" t="b">
        <f>AND(AI263:AO263)</f>
        <v>0</v>
      </c>
      <c r="AU263" s="5" t="b">
        <f>AND(AP263:AS263)</f>
        <v>1</v>
      </c>
      <c r="AV263" s="5" t="b">
        <f>AND(AT263:AU263)</f>
        <v>0</v>
      </c>
      <c r="AW263" s="5">
        <f>AI263*zakresy_produkcyjne!B$4+AJ263*zakresy_produkcyjne!C$4+AK263*zakresy_produkcyjne!D$4+AL263*zakresy_produkcyjne!E$4+AM263*zakresy_produkcyjne!F$4+AN263*zakresy_produkcyjne!G$4+AO263*zakresy_produkcyjne!H$4+AP263*zakresy_produkcyjne!I$4+AQ263*zakresy_produkcyjne!J$4+AR263*zakresy_produkcyjne!K$4+AS263*zakresy_produkcyjne!L$4</f>
        <v>58</v>
      </c>
      <c r="BP263" s="5">
        <f>(S263/Q263) * (statystyki!$Q$5/statystyki!$S$5)</f>
        <v>0.38527397260273971</v>
      </c>
      <c r="BQ263" s="5" t="e">
        <f>BP263/AVERAGE(Dane!$BQ$3:$BQ$497)</f>
        <v>#REF!</v>
      </c>
    </row>
    <row r="264" spans="1:69" ht="15" customHeight="1" x14ac:dyDescent="0.2"/>
    <row r="265" spans="1:69" ht="15" customHeight="1" x14ac:dyDescent="0.2"/>
    <row r="266" spans="1:69" ht="15" customHeight="1" x14ac:dyDescent="0.2"/>
    <row r="267" spans="1:69" ht="15" customHeight="1" x14ac:dyDescent="0.2">
      <c r="A267" s="192">
        <v>3.72</v>
      </c>
      <c r="B267" s="192">
        <v>2.5099999999999998</v>
      </c>
      <c r="C267" s="192">
        <v>0.35</v>
      </c>
      <c r="D267" s="192">
        <v>4.2999999999999997E-2</v>
      </c>
      <c r="E267" s="192">
        <v>0.05</v>
      </c>
      <c r="F267" s="192">
        <v>0.09</v>
      </c>
      <c r="G267" s="192">
        <v>0.06</v>
      </c>
      <c r="H267" s="192">
        <v>1.7000000000000001E-2</v>
      </c>
      <c r="I267" s="192">
        <v>2.3E-2</v>
      </c>
      <c r="J267" s="192">
        <v>0</v>
      </c>
      <c r="K267" s="192">
        <v>0</v>
      </c>
      <c r="L267" s="192">
        <v>2.1000000000000001E-2</v>
      </c>
      <c r="M267" s="192">
        <v>0</v>
      </c>
      <c r="N267" s="192">
        <v>0</v>
      </c>
      <c r="O267" s="192">
        <v>927</v>
      </c>
      <c r="P267" s="192">
        <v>60</v>
      </c>
      <c r="Q267" s="192">
        <v>371</v>
      </c>
      <c r="R267" s="192">
        <v>600</v>
      </c>
      <c r="S267" s="192"/>
      <c r="T267" s="192"/>
      <c r="U267" s="192"/>
      <c r="V267" s="192" t="e">
        <f ca="1">KONWERTUJ_TWARDOSC(AE267,tabela_twardosci!$M$8:$M$69,tabela_twardosci!$K$8:$K$69)</f>
        <v>#NAME?</v>
      </c>
      <c r="W267" s="192"/>
      <c r="X267" s="192"/>
      <c r="Y267" s="193">
        <v>68</v>
      </c>
      <c r="Z267" s="192"/>
      <c r="AA267" s="192"/>
      <c r="AB267" s="192"/>
      <c r="AC267" s="192"/>
      <c r="AD267" s="192"/>
      <c r="AE267" s="192">
        <v>341</v>
      </c>
      <c r="AF267" s="5" t="b">
        <f ca="1">NOT(OR(ISBLANK(S267),ISBLANK(T267),ISBLANK(U267),ISBLANK(V267),AND(ISBLANK(W267),ISBLANK(X267))))</f>
        <v>0</v>
      </c>
      <c r="AG267" s="5">
        <v>25</v>
      </c>
      <c r="AH267" s="5">
        <f>IF(Dane!AG823&lt;=30,1,IF(Dane!AG823&lt;=60,2,IF(Dane!AG823&lt;=100,3,"bd")))</f>
        <v>1</v>
      </c>
      <c r="AI267" s="5" t="b">
        <f>AND(A267&gt;=zakresy_produkcyjne!B$2,A267&lt;=zakresy_produkcyjne!B$3)</f>
        <v>0</v>
      </c>
      <c r="AJ267" s="5" t="b">
        <f>AND(B267&gt;=zakresy_produkcyjne!C$2,B267&lt;=zakresy_produkcyjne!C$3)</f>
        <v>1</v>
      </c>
      <c r="AK267" s="5" t="b">
        <f>AND(C267&gt;=zakresy_produkcyjne!D$2,C267&lt;=zakresy_produkcyjne!D$3)</f>
        <v>1</v>
      </c>
      <c r="AL267" s="5" t="b">
        <f>AND(D267&gt;=zakresy_produkcyjne!E$2,D267&lt;=zakresy_produkcyjne!E$3)</f>
        <v>1</v>
      </c>
      <c r="AM267" s="5" t="b">
        <f>AND(E267&gt;=zakresy_produkcyjne!F$2,E267&lt;=zakresy_produkcyjne!F$3)</f>
        <v>1</v>
      </c>
      <c r="AN267" s="5" t="b">
        <f>AND(F267&gt;=zakresy_produkcyjne!G$2,F267&lt;=zakresy_produkcyjne!G$3)</f>
        <v>1</v>
      </c>
      <c r="AO267" s="5" t="b">
        <f>AND(G267&gt;=zakresy_produkcyjne!H$2,G267&lt;=zakresy_produkcyjne!H$3)</f>
        <v>1</v>
      </c>
      <c r="AP267" s="5" t="b">
        <f>AND(O267&gt;=zakresy_produkcyjne!I$2,O267&lt;=zakresy_produkcyjne!I$3)</f>
        <v>1</v>
      </c>
      <c r="AQ267" s="5" t="b">
        <f>AND(P267&gt;=zakresy_produkcyjne!J$2,P267&lt;=zakresy_produkcyjne!J$3)</f>
        <v>1</v>
      </c>
      <c r="AR267" s="5" t="b">
        <f>AND(Q267&gt;=zakresy_produkcyjne!K$2,Q267&lt;=zakresy_produkcyjne!K$3)</f>
        <v>1</v>
      </c>
      <c r="AS267" s="5" t="b">
        <f>AND(R267&gt;=zakresy_produkcyjne!L$2,R267&lt;=zakresy_produkcyjne!L$3)</f>
        <v>0</v>
      </c>
      <c r="AT267" s="5" t="b">
        <f>AND(AI267:AO267)</f>
        <v>0</v>
      </c>
      <c r="AU267" s="5" t="b">
        <f>AND(AP267:AS267)</f>
        <v>0</v>
      </c>
      <c r="AV267" s="5" t="b">
        <f>AND(AT267:AU267)</f>
        <v>0</v>
      </c>
      <c r="AW267" s="5">
        <f>AI267*zakresy_produkcyjne!B$4+AJ267*zakresy_produkcyjne!C$4+AK267*zakresy_produkcyjne!D$4+AL267*zakresy_produkcyjne!E$4+AM267*zakresy_produkcyjne!F$4+AN267*zakresy_produkcyjne!G$4+AO267*zakresy_produkcyjne!H$4+AP267*zakresy_produkcyjne!I$4+AQ267*zakresy_produkcyjne!J$4+AR267*zakresy_produkcyjne!K$4+AS267*zakresy_produkcyjne!L$4</f>
        <v>55</v>
      </c>
      <c r="BJ267" s="5">
        <f t="shared" ref="BJ267:BM274" si="59">IF(S267&lt;&gt;"",S267,BE267)</f>
        <v>0</v>
      </c>
      <c r="BK267" s="5">
        <f t="shared" si="59"/>
        <v>0</v>
      </c>
      <c r="BL267" s="5">
        <f t="shared" si="59"/>
        <v>0</v>
      </c>
      <c r="BM267" s="5" t="e">
        <f t="shared" ca="1" si="59"/>
        <v>#NAME?</v>
      </c>
      <c r="BN267" s="5">
        <f t="shared" ref="BN267:BN274" si="60">IF(X267&lt;&gt;"",X267,BI267)</f>
        <v>0</v>
      </c>
      <c r="BO267" s="5">
        <f t="shared" ref="BO267:BO274" si="61">ABS(BE267-BJ267)</f>
        <v>0</v>
      </c>
      <c r="BP267" s="5" t="b">
        <f>IF(S267&lt;&gt;"",POWER((#REF!*Q267+#REF!)-S267,2))</f>
        <v>0</v>
      </c>
    </row>
    <row r="268" spans="1:69" ht="15" customHeight="1" x14ac:dyDescent="0.2">
      <c r="A268" s="192">
        <v>3.72</v>
      </c>
      <c r="B268" s="192">
        <v>2.5099999999999998</v>
      </c>
      <c r="C268" s="192">
        <v>0.35</v>
      </c>
      <c r="D268" s="192">
        <v>4.2999999999999997E-2</v>
      </c>
      <c r="E268" s="192">
        <v>0.05</v>
      </c>
      <c r="F268" s="192">
        <v>0.09</v>
      </c>
      <c r="G268" s="192">
        <v>0.06</v>
      </c>
      <c r="H268" s="192">
        <v>1.7000000000000001E-2</v>
      </c>
      <c r="I268" s="192">
        <v>2.3E-2</v>
      </c>
      <c r="J268" s="192">
        <v>0</v>
      </c>
      <c r="K268" s="192">
        <v>0</v>
      </c>
      <c r="L268" s="192">
        <v>2.1000000000000001E-2</v>
      </c>
      <c r="M268" s="192">
        <v>0</v>
      </c>
      <c r="N268" s="192">
        <v>0</v>
      </c>
      <c r="O268" s="192">
        <v>927</v>
      </c>
      <c r="P268" s="192">
        <v>60</v>
      </c>
      <c r="Q268" s="192">
        <v>371</v>
      </c>
      <c r="R268" s="192">
        <v>840</v>
      </c>
      <c r="S268" s="192"/>
      <c r="T268" s="192"/>
      <c r="U268" s="192"/>
      <c r="V268" s="192" t="e">
        <f ca="1">KONWERTUJ_TWARDOSC(AE268,tabela_twardosci!$M$8:$M$69,tabela_twardosci!$K$8:$K$69)</f>
        <v>#NAME?</v>
      </c>
      <c r="W268" s="192"/>
      <c r="X268" s="192"/>
      <c r="Y268" s="193">
        <v>68</v>
      </c>
      <c r="Z268" s="192"/>
      <c r="AA268" s="192"/>
      <c r="AB268" s="192"/>
      <c r="AC268" s="192"/>
      <c r="AD268" s="192"/>
      <c r="AE268" s="192">
        <v>345</v>
      </c>
      <c r="AF268" s="5" t="b">
        <f ca="1">NOT(OR(ISBLANK(S268),ISBLANK(T268),ISBLANK(U268),ISBLANK(V268),AND(ISBLANK(W268),ISBLANK(X268))))</f>
        <v>0</v>
      </c>
      <c r="AG268" s="5">
        <v>25</v>
      </c>
      <c r="AH268" s="5">
        <f>IF(Dane!AG824&lt;=30,1,IF(Dane!AG824&lt;=60,2,IF(Dane!AG824&lt;=100,3,"bd")))</f>
        <v>1</v>
      </c>
      <c r="AI268" s="5" t="b">
        <f>AND(A268&gt;=zakresy_produkcyjne!B$2,A268&lt;=zakresy_produkcyjne!B$3)</f>
        <v>0</v>
      </c>
      <c r="AJ268" s="5" t="b">
        <f>AND(B268&gt;=zakresy_produkcyjne!C$2,B268&lt;=zakresy_produkcyjne!C$3)</f>
        <v>1</v>
      </c>
      <c r="AK268" s="5" t="b">
        <f>AND(C268&gt;=zakresy_produkcyjne!D$2,C268&lt;=zakresy_produkcyjne!D$3)</f>
        <v>1</v>
      </c>
      <c r="AL268" s="5" t="b">
        <f>AND(D268&gt;=zakresy_produkcyjne!E$2,D268&lt;=zakresy_produkcyjne!E$3)</f>
        <v>1</v>
      </c>
      <c r="AM268" s="5" t="b">
        <f>AND(E268&gt;=zakresy_produkcyjne!F$2,E268&lt;=zakresy_produkcyjne!F$3)</f>
        <v>1</v>
      </c>
      <c r="AN268" s="5" t="b">
        <f>AND(F268&gt;=zakresy_produkcyjne!G$2,F268&lt;=zakresy_produkcyjne!G$3)</f>
        <v>1</v>
      </c>
      <c r="AO268" s="5" t="b">
        <f>AND(G268&gt;=zakresy_produkcyjne!H$2,G268&lt;=zakresy_produkcyjne!H$3)</f>
        <v>1</v>
      </c>
      <c r="AP268" s="5" t="b">
        <f>AND(O268&gt;=zakresy_produkcyjne!I$2,O268&lt;=zakresy_produkcyjne!I$3)</f>
        <v>1</v>
      </c>
      <c r="AQ268" s="5" t="b">
        <f>AND(P268&gt;=zakresy_produkcyjne!J$2,P268&lt;=zakresy_produkcyjne!J$3)</f>
        <v>1</v>
      </c>
      <c r="AR268" s="5" t="b">
        <f>AND(Q268&gt;=zakresy_produkcyjne!K$2,Q268&lt;=zakresy_produkcyjne!K$3)</f>
        <v>1</v>
      </c>
      <c r="AS268" s="5" t="b">
        <f>AND(R268&gt;=zakresy_produkcyjne!L$2,R268&lt;=zakresy_produkcyjne!L$3)</f>
        <v>0</v>
      </c>
      <c r="AT268" s="5" t="b">
        <f>AND(AI268:AO268)</f>
        <v>0</v>
      </c>
      <c r="AU268" s="5" t="b">
        <f>AND(AP268:AS268)</f>
        <v>0</v>
      </c>
      <c r="AV268" s="5" t="b">
        <f>AND(AT268:AU268)</f>
        <v>0</v>
      </c>
      <c r="AW268" s="5">
        <f>AI268*zakresy_produkcyjne!B$4+AJ268*zakresy_produkcyjne!C$4+AK268*zakresy_produkcyjne!D$4+AL268*zakresy_produkcyjne!E$4+AM268*zakresy_produkcyjne!F$4+AN268*zakresy_produkcyjne!G$4+AO268*zakresy_produkcyjne!H$4+AP268*zakresy_produkcyjne!I$4+AQ268*zakresy_produkcyjne!J$4+AR268*zakresy_produkcyjne!K$4+AS268*zakresy_produkcyjne!L$4</f>
        <v>55</v>
      </c>
      <c r="BJ268" s="5">
        <f t="shared" si="59"/>
        <v>0</v>
      </c>
      <c r="BK268" s="5">
        <f t="shared" si="59"/>
        <v>0</v>
      </c>
      <c r="BL268" s="5">
        <f t="shared" si="59"/>
        <v>0</v>
      </c>
      <c r="BM268" s="5" t="e">
        <f t="shared" ca="1" si="59"/>
        <v>#NAME?</v>
      </c>
      <c r="BN268" s="5">
        <f t="shared" si="60"/>
        <v>0</v>
      </c>
      <c r="BO268" s="5">
        <f t="shared" si="61"/>
        <v>0</v>
      </c>
      <c r="BP268" s="5" t="b">
        <f>IF(S268&lt;&gt;"",POWER((#REF!*Q268+#REF!)-S268,2))</f>
        <v>0</v>
      </c>
    </row>
    <row r="269" spans="1:69" ht="15" customHeight="1" x14ac:dyDescent="0.2">
      <c r="A269" s="192">
        <v>3.72</v>
      </c>
      <c r="B269" s="192">
        <v>2.5099999999999998</v>
      </c>
      <c r="C269" s="192">
        <v>0.35</v>
      </c>
      <c r="D269" s="192">
        <v>4.2999999999999997E-2</v>
      </c>
      <c r="E269" s="192">
        <v>0.05</v>
      </c>
      <c r="F269" s="192">
        <v>0.09</v>
      </c>
      <c r="G269" s="192">
        <v>0.06</v>
      </c>
      <c r="H269" s="192">
        <v>1.7000000000000001E-2</v>
      </c>
      <c r="I269" s="192">
        <v>2.3E-2</v>
      </c>
      <c r="J269" s="192">
        <v>0</v>
      </c>
      <c r="K269" s="192">
        <v>0</v>
      </c>
      <c r="L269" s="192">
        <v>2.1000000000000001E-2</v>
      </c>
      <c r="M269" s="192">
        <v>0</v>
      </c>
      <c r="N269" s="192">
        <v>0</v>
      </c>
      <c r="O269" s="192">
        <v>927</v>
      </c>
      <c r="P269" s="192">
        <v>60</v>
      </c>
      <c r="Q269" s="192">
        <v>371</v>
      </c>
      <c r="R269" s="192">
        <v>1440</v>
      </c>
      <c r="S269" s="192"/>
      <c r="T269" s="192"/>
      <c r="U269" s="192"/>
      <c r="V269" s="192" t="e">
        <f ca="1">KONWERTUJ_TWARDOSC(AE269,tabela_twardosci!$M$8:$M$69,tabela_twardosci!$K$8:$K$69)</f>
        <v>#NAME?</v>
      </c>
      <c r="W269" s="192"/>
      <c r="X269" s="192"/>
      <c r="Y269" s="193">
        <v>68</v>
      </c>
      <c r="Z269" s="192"/>
      <c r="AA269" s="192"/>
      <c r="AB269" s="192"/>
      <c r="AC269" s="192"/>
      <c r="AD269" s="192"/>
      <c r="AE269" s="192">
        <v>347</v>
      </c>
      <c r="AF269" s="5" t="b">
        <f ca="1">NOT(OR(ISBLANK(S269),ISBLANK(T269),ISBLANK(U269),ISBLANK(V269),AND(ISBLANK(W269),ISBLANK(X269))))</f>
        <v>0</v>
      </c>
      <c r="AG269" s="5">
        <v>25</v>
      </c>
      <c r="AH269" s="5">
        <f>IF(Dane!AG825&lt;=30,1,IF(Dane!AG825&lt;=60,2,IF(Dane!AG825&lt;=100,3,"bd")))</f>
        <v>1</v>
      </c>
      <c r="AI269" s="5" t="b">
        <f>AND(A269&gt;=zakresy_produkcyjne!B$2,A269&lt;=zakresy_produkcyjne!B$3)</f>
        <v>0</v>
      </c>
      <c r="AJ269" s="5" t="b">
        <f>AND(B269&gt;=zakresy_produkcyjne!C$2,B269&lt;=zakresy_produkcyjne!C$3)</f>
        <v>1</v>
      </c>
      <c r="AK269" s="5" t="b">
        <f>AND(C269&gt;=zakresy_produkcyjne!D$2,C269&lt;=zakresy_produkcyjne!D$3)</f>
        <v>1</v>
      </c>
      <c r="AL269" s="5" t="b">
        <f>AND(D269&gt;=zakresy_produkcyjne!E$2,D269&lt;=zakresy_produkcyjne!E$3)</f>
        <v>1</v>
      </c>
      <c r="AM269" s="5" t="b">
        <f>AND(E269&gt;=zakresy_produkcyjne!F$2,E269&lt;=zakresy_produkcyjne!F$3)</f>
        <v>1</v>
      </c>
      <c r="AN269" s="5" t="b">
        <f>AND(F269&gt;=zakresy_produkcyjne!G$2,F269&lt;=zakresy_produkcyjne!G$3)</f>
        <v>1</v>
      </c>
      <c r="AO269" s="5" t="b">
        <f>AND(G269&gt;=zakresy_produkcyjne!H$2,G269&lt;=zakresy_produkcyjne!H$3)</f>
        <v>1</v>
      </c>
      <c r="AP269" s="5" t="b">
        <f>AND(O269&gt;=zakresy_produkcyjne!I$2,O269&lt;=zakresy_produkcyjne!I$3)</f>
        <v>1</v>
      </c>
      <c r="AQ269" s="5" t="b">
        <f>AND(P269&gt;=zakresy_produkcyjne!J$2,P269&lt;=zakresy_produkcyjne!J$3)</f>
        <v>1</v>
      </c>
      <c r="AR269" s="5" t="b">
        <f>AND(Q269&gt;=zakresy_produkcyjne!K$2,Q269&lt;=zakresy_produkcyjne!K$3)</f>
        <v>1</v>
      </c>
      <c r="AS269" s="5" t="b">
        <f>AND(R269&gt;=zakresy_produkcyjne!L$2,R269&lt;=zakresy_produkcyjne!L$3)</f>
        <v>0</v>
      </c>
      <c r="AT269" s="5" t="b">
        <f>AND(AI269:AO269)</f>
        <v>0</v>
      </c>
      <c r="AU269" s="5" t="b">
        <f>AND(AP269:AS269)</f>
        <v>0</v>
      </c>
      <c r="AV269" s="5" t="b">
        <f>AND(AT269:AU269)</f>
        <v>0</v>
      </c>
      <c r="AW269" s="5">
        <f>AI269*zakresy_produkcyjne!B$4+AJ269*zakresy_produkcyjne!C$4+AK269*zakresy_produkcyjne!D$4+AL269*zakresy_produkcyjne!E$4+AM269*zakresy_produkcyjne!F$4+AN269*zakresy_produkcyjne!G$4+AO269*zakresy_produkcyjne!H$4+AP269*zakresy_produkcyjne!I$4+AQ269*zakresy_produkcyjne!J$4+AR269*zakresy_produkcyjne!K$4+AS269*zakresy_produkcyjne!L$4</f>
        <v>55</v>
      </c>
      <c r="BJ269" s="5">
        <f t="shared" si="59"/>
        <v>0</v>
      </c>
      <c r="BK269" s="5">
        <f t="shared" si="59"/>
        <v>0</v>
      </c>
      <c r="BL269" s="5">
        <f t="shared" si="59"/>
        <v>0</v>
      </c>
      <c r="BM269" s="5" t="e">
        <f t="shared" ca="1" si="59"/>
        <v>#NAME?</v>
      </c>
      <c r="BN269" s="5">
        <f t="shared" si="60"/>
        <v>0</v>
      </c>
      <c r="BO269" s="5">
        <f t="shared" si="61"/>
        <v>0</v>
      </c>
      <c r="BP269" s="5" t="b">
        <f>IF(S269&lt;&gt;"",POWER((#REF!*Q269+#REF!)-S269,2))</f>
        <v>0</v>
      </c>
    </row>
    <row r="270" spans="1:69" ht="15" customHeight="1" x14ac:dyDescent="0.2">
      <c r="BJ270" s="5">
        <f t="shared" si="59"/>
        <v>0</v>
      </c>
      <c r="BK270" s="5">
        <f t="shared" si="59"/>
        <v>0</v>
      </c>
      <c r="BL270" s="5">
        <f t="shared" si="59"/>
        <v>0</v>
      </c>
      <c r="BM270" s="5">
        <f t="shared" si="59"/>
        <v>0</v>
      </c>
      <c r="BN270" s="5">
        <f t="shared" si="60"/>
        <v>0</v>
      </c>
      <c r="BO270" s="5">
        <f t="shared" si="61"/>
        <v>0</v>
      </c>
      <c r="BP270" s="5" t="b">
        <f>IF(S270&lt;&gt;"",POWER((#REF!*Q270+#REF!)-S270,2))</f>
        <v>0</v>
      </c>
    </row>
    <row r="271" spans="1:69" ht="15" customHeight="1" x14ac:dyDescent="0.2">
      <c r="A271" s="192">
        <v>3.72</v>
      </c>
      <c r="B271" s="192">
        <v>2.5099999999999998</v>
      </c>
      <c r="C271" s="192">
        <v>0.35</v>
      </c>
      <c r="D271" s="192">
        <v>4.2999999999999997E-2</v>
      </c>
      <c r="E271" s="192">
        <v>0.05</v>
      </c>
      <c r="F271" s="192">
        <v>0.09</v>
      </c>
      <c r="G271" s="192">
        <v>0.06</v>
      </c>
      <c r="H271" s="192">
        <v>1.7000000000000001E-2</v>
      </c>
      <c r="I271" s="192">
        <v>2.3E-2</v>
      </c>
      <c r="J271" s="192">
        <v>0</v>
      </c>
      <c r="K271" s="192">
        <v>0</v>
      </c>
      <c r="L271" s="192">
        <v>2.1000000000000001E-2</v>
      </c>
      <c r="M271" s="192">
        <v>0</v>
      </c>
      <c r="N271" s="192">
        <v>0</v>
      </c>
      <c r="O271" s="192">
        <v>927</v>
      </c>
      <c r="P271" s="192">
        <v>60</v>
      </c>
      <c r="Q271" s="192">
        <v>316</v>
      </c>
      <c r="R271" s="192">
        <v>600</v>
      </c>
      <c r="S271" s="192"/>
      <c r="T271" s="192"/>
      <c r="U271" s="192"/>
      <c r="V271" s="192" t="e">
        <f ca="1">KONWERTUJ_TWARDOSC(AE271,tabela_twardosci!$M$8:$M$69,tabela_twardosci!$K$8:$K$69)</f>
        <v>#NAME?</v>
      </c>
      <c r="W271" s="192"/>
      <c r="X271" s="192"/>
      <c r="Y271" s="193">
        <v>68</v>
      </c>
      <c r="Z271" s="192"/>
      <c r="AA271" s="192"/>
      <c r="AB271" s="192"/>
      <c r="AC271" s="192"/>
      <c r="AD271" s="192"/>
      <c r="AE271" s="192">
        <v>411</v>
      </c>
      <c r="AF271" s="5" t="b">
        <f ca="1">NOT(OR(ISBLANK(S271),ISBLANK(T271),ISBLANK(U271),ISBLANK(V271),AND(ISBLANK(W271),ISBLANK(X271))))</f>
        <v>0</v>
      </c>
      <c r="AG271" s="5">
        <v>25</v>
      </c>
      <c r="AH271" s="5">
        <f>IF(Dane!AG810&lt;=30,1,IF(Dane!AG810&lt;=60,2,IF(Dane!AG810&lt;=100,3,"bd")))</f>
        <v>1</v>
      </c>
      <c r="AI271" s="5" t="b">
        <f>AND(A271&gt;=zakresy_produkcyjne!B$2,A271&lt;=zakresy_produkcyjne!B$3)</f>
        <v>0</v>
      </c>
      <c r="AJ271" s="5" t="b">
        <f>AND(B271&gt;=zakresy_produkcyjne!C$2,B271&lt;=zakresy_produkcyjne!C$3)</f>
        <v>1</v>
      </c>
      <c r="AK271" s="5" t="b">
        <f>AND(C271&gt;=zakresy_produkcyjne!D$2,C271&lt;=zakresy_produkcyjne!D$3)</f>
        <v>1</v>
      </c>
      <c r="AL271" s="5" t="b">
        <f>AND(D271&gt;=zakresy_produkcyjne!E$2,D271&lt;=zakresy_produkcyjne!E$3)</f>
        <v>1</v>
      </c>
      <c r="AM271" s="5" t="b">
        <f>AND(E271&gt;=zakresy_produkcyjne!F$2,E271&lt;=zakresy_produkcyjne!F$3)</f>
        <v>1</v>
      </c>
      <c r="AN271" s="5" t="b">
        <f>AND(F271&gt;=zakresy_produkcyjne!G$2,F271&lt;=zakresy_produkcyjne!G$3)</f>
        <v>1</v>
      </c>
      <c r="AO271" s="5" t="b">
        <f>AND(G271&gt;=zakresy_produkcyjne!H$2,G271&lt;=zakresy_produkcyjne!H$3)</f>
        <v>1</v>
      </c>
      <c r="AP271" s="5" t="b">
        <f>AND(O271&gt;=zakresy_produkcyjne!I$2,O271&lt;=zakresy_produkcyjne!I$3)</f>
        <v>1</v>
      </c>
      <c r="AQ271" s="5" t="b">
        <f>AND(P271&gt;=zakresy_produkcyjne!J$2,P271&lt;=zakresy_produkcyjne!J$3)</f>
        <v>1</v>
      </c>
      <c r="AR271" s="5" t="b">
        <f>AND(Q271&gt;=zakresy_produkcyjne!K$2,Q271&lt;=zakresy_produkcyjne!K$3)</f>
        <v>1</v>
      </c>
      <c r="AS271" s="5" t="b">
        <f>AND(R271&gt;=zakresy_produkcyjne!L$2,R271&lt;=zakresy_produkcyjne!L$3)</f>
        <v>0</v>
      </c>
      <c r="AT271" s="5" t="b">
        <f>AND(AI271:AO271)</f>
        <v>0</v>
      </c>
      <c r="AU271" s="5" t="b">
        <f>AND(AP271:AS271)</f>
        <v>0</v>
      </c>
      <c r="AV271" s="5" t="b">
        <f>AND(AT271:AU271)</f>
        <v>0</v>
      </c>
      <c r="AW271" s="5">
        <f>AI271*zakresy_produkcyjne!B$4+AJ271*zakresy_produkcyjne!C$4+AK271*zakresy_produkcyjne!D$4+AL271*zakresy_produkcyjne!E$4+AM271*zakresy_produkcyjne!F$4+AN271*zakresy_produkcyjne!G$4+AO271*zakresy_produkcyjne!H$4+AP271*zakresy_produkcyjne!I$4+AQ271*zakresy_produkcyjne!J$4+AR271*zakresy_produkcyjne!K$4+AS271*zakresy_produkcyjne!L$4</f>
        <v>55</v>
      </c>
      <c r="BJ271" s="5">
        <f t="shared" si="59"/>
        <v>0</v>
      </c>
      <c r="BK271" s="5">
        <f t="shared" si="59"/>
        <v>0</v>
      </c>
      <c r="BL271" s="5">
        <f t="shared" si="59"/>
        <v>0</v>
      </c>
      <c r="BM271" s="5" t="e">
        <f t="shared" ca="1" si="59"/>
        <v>#NAME?</v>
      </c>
      <c r="BN271" s="5">
        <f t="shared" si="60"/>
        <v>0</v>
      </c>
      <c r="BO271" s="5">
        <f t="shared" si="61"/>
        <v>0</v>
      </c>
      <c r="BP271" s="5" t="b">
        <f>IF(S271&lt;&gt;"",POWER((#REF!*Q271+#REF!)-S271,2))</f>
        <v>0</v>
      </c>
    </row>
    <row r="272" spans="1:69" ht="15" customHeight="1" x14ac:dyDescent="0.2">
      <c r="A272" s="192">
        <v>3.72</v>
      </c>
      <c r="B272" s="192">
        <v>2.5099999999999998</v>
      </c>
      <c r="C272" s="192">
        <v>0.35</v>
      </c>
      <c r="D272" s="192">
        <v>4.2999999999999997E-2</v>
      </c>
      <c r="E272" s="192">
        <v>0.05</v>
      </c>
      <c r="F272" s="192">
        <v>0.09</v>
      </c>
      <c r="G272" s="192">
        <v>0.06</v>
      </c>
      <c r="H272" s="192">
        <v>1.7000000000000001E-2</v>
      </c>
      <c r="I272" s="192">
        <v>2.3E-2</v>
      </c>
      <c r="J272" s="192">
        <v>0</v>
      </c>
      <c r="K272" s="192">
        <v>0</v>
      </c>
      <c r="L272" s="192">
        <v>2.1000000000000001E-2</v>
      </c>
      <c r="M272" s="192">
        <v>0</v>
      </c>
      <c r="N272" s="192">
        <v>0</v>
      </c>
      <c r="O272" s="192">
        <v>927</v>
      </c>
      <c r="P272" s="192">
        <v>60</v>
      </c>
      <c r="Q272" s="192">
        <v>316</v>
      </c>
      <c r="R272" s="192">
        <v>840</v>
      </c>
      <c r="S272" s="192"/>
      <c r="T272" s="192"/>
      <c r="U272" s="192"/>
      <c r="V272" s="192" t="e">
        <f ca="1">KONWERTUJ_TWARDOSC(AE272,tabela_twardosci!$M$8:$M$69,tabela_twardosci!$K$8:$K$69)</f>
        <v>#NAME?</v>
      </c>
      <c r="W272" s="192"/>
      <c r="X272" s="192"/>
      <c r="Y272" s="193">
        <v>68</v>
      </c>
      <c r="Z272" s="192"/>
      <c r="AA272" s="192"/>
      <c r="AB272" s="192"/>
      <c r="AC272" s="192"/>
      <c r="AD272" s="192"/>
      <c r="AE272" s="192">
        <v>419</v>
      </c>
      <c r="AF272" s="5" t="b">
        <f ca="1">NOT(OR(ISBLANK(S272),ISBLANK(T272),ISBLANK(U272),ISBLANK(V272),AND(ISBLANK(W272),ISBLANK(X272))))</f>
        <v>0</v>
      </c>
      <c r="AG272" s="5">
        <v>25</v>
      </c>
      <c r="AH272" s="5">
        <f>IF(Dane!AG811&lt;=30,1,IF(Dane!AG811&lt;=60,2,IF(Dane!AG811&lt;=100,3,"bd")))</f>
        <v>1</v>
      </c>
      <c r="AI272" s="5" t="b">
        <f>AND(A272&gt;=zakresy_produkcyjne!B$2,A272&lt;=zakresy_produkcyjne!B$3)</f>
        <v>0</v>
      </c>
      <c r="AJ272" s="5" t="b">
        <f>AND(B272&gt;=zakresy_produkcyjne!C$2,B272&lt;=zakresy_produkcyjne!C$3)</f>
        <v>1</v>
      </c>
      <c r="AK272" s="5" t="b">
        <f>AND(C272&gt;=zakresy_produkcyjne!D$2,C272&lt;=zakresy_produkcyjne!D$3)</f>
        <v>1</v>
      </c>
      <c r="AL272" s="5" t="b">
        <f>AND(D272&gt;=zakresy_produkcyjne!E$2,D272&lt;=zakresy_produkcyjne!E$3)</f>
        <v>1</v>
      </c>
      <c r="AM272" s="5" t="b">
        <f>AND(E272&gt;=zakresy_produkcyjne!F$2,E272&lt;=zakresy_produkcyjne!F$3)</f>
        <v>1</v>
      </c>
      <c r="AN272" s="5" t="b">
        <f>AND(F272&gt;=zakresy_produkcyjne!G$2,F272&lt;=zakresy_produkcyjne!G$3)</f>
        <v>1</v>
      </c>
      <c r="AO272" s="5" t="b">
        <f>AND(G272&gt;=zakresy_produkcyjne!H$2,G272&lt;=zakresy_produkcyjne!H$3)</f>
        <v>1</v>
      </c>
      <c r="AP272" s="5" t="b">
        <f>AND(O272&gt;=zakresy_produkcyjne!I$2,O272&lt;=zakresy_produkcyjne!I$3)</f>
        <v>1</v>
      </c>
      <c r="AQ272" s="5" t="b">
        <f>AND(P272&gt;=zakresy_produkcyjne!J$2,P272&lt;=zakresy_produkcyjne!J$3)</f>
        <v>1</v>
      </c>
      <c r="AR272" s="5" t="b">
        <f>AND(Q272&gt;=zakresy_produkcyjne!K$2,Q272&lt;=zakresy_produkcyjne!K$3)</f>
        <v>1</v>
      </c>
      <c r="AS272" s="5" t="b">
        <f>AND(R272&gt;=zakresy_produkcyjne!L$2,R272&lt;=zakresy_produkcyjne!L$3)</f>
        <v>0</v>
      </c>
      <c r="AT272" s="5" t="b">
        <f>AND(AI272:AO272)</f>
        <v>0</v>
      </c>
      <c r="AU272" s="5" t="b">
        <f>AND(AP272:AS272)</f>
        <v>0</v>
      </c>
      <c r="AV272" s="5" t="b">
        <f>AND(AT272:AU272)</f>
        <v>0</v>
      </c>
      <c r="AW272" s="5">
        <f>AI272*zakresy_produkcyjne!B$4+AJ272*zakresy_produkcyjne!C$4+AK272*zakresy_produkcyjne!D$4+AL272*zakresy_produkcyjne!E$4+AM272*zakresy_produkcyjne!F$4+AN272*zakresy_produkcyjne!G$4+AO272*zakresy_produkcyjne!H$4+AP272*zakresy_produkcyjne!I$4+AQ272*zakresy_produkcyjne!J$4+AR272*zakresy_produkcyjne!K$4+AS272*zakresy_produkcyjne!L$4</f>
        <v>55</v>
      </c>
      <c r="BJ272" s="5">
        <f t="shared" si="59"/>
        <v>0</v>
      </c>
      <c r="BK272" s="5">
        <f t="shared" si="59"/>
        <v>0</v>
      </c>
      <c r="BL272" s="5">
        <f t="shared" si="59"/>
        <v>0</v>
      </c>
      <c r="BM272" s="5" t="e">
        <f t="shared" ca="1" si="59"/>
        <v>#NAME?</v>
      </c>
      <c r="BN272" s="5">
        <f t="shared" si="60"/>
        <v>0</v>
      </c>
      <c r="BO272" s="5">
        <f t="shared" si="61"/>
        <v>0</v>
      </c>
      <c r="BP272" s="5" t="b">
        <f>IF(S272&lt;&gt;"",POWER((#REF!*Q272+#REF!)-S272,2))</f>
        <v>0</v>
      </c>
    </row>
    <row r="273" spans="1:68" ht="15" customHeight="1" x14ac:dyDescent="0.2">
      <c r="A273" s="192">
        <v>3.72</v>
      </c>
      <c r="B273" s="192">
        <v>2.5099999999999998</v>
      </c>
      <c r="C273" s="192">
        <v>0.35</v>
      </c>
      <c r="D273" s="192">
        <v>4.2999999999999997E-2</v>
      </c>
      <c r="E273" s="192">
        <v>0.05</v>
      </c>
      <c r="F273" s="192">
        <v>0.09</v>
      </c>
      <c r="G273" s="192">
        <v>0.06</v>
      </c>
      <c r="H273" s="192">
        <v>1.7000000000000001E-2</v>
      </c>
      <c r="I273" s="192">
        <v>2.3E-2</v>
      </c>
      <c r="J273" s="192">
        <v>0</v>
      </c>
      <c r="K273" s="192">
        <v>0</v>
      </c>
      <c r="L273" s="192">
        <v>2.1000000000000001E-2</v>
      </c>
      <c r="M273" s="192">
        <v>0</v>
      </c>
      <c r="N273" s="192">
        <v>0</v>
      </c>
      <c r="O273" s="192">
        <v>927</v>
      </c>
      <c r="P273" s="192">
        <v>60</v>
      </c>
      <c r="Q273" s="192">
        <v>316</v>
      </c>
      <c r="R273" s="192">
        <v>1440</v>
      </c>
      <c r="S273" s="192"/>
      <c r="T273" s="192"/>
      <c r="U273" s="192"/>
      <c r="V273" s="192" t="e">
        <f ca="1">KONWERTUJ_TWARDOSC(AE273,tabela_twardosci!$M$8:$M$69,tabela_twardosci!$K$8:$K$69)</f>
        <v>#NAME?</v>
      </c>
      <c r="W273" s="192"/>
      <c r="X273" s="192"/>
      <c r="Y273" s="193">
        <v>68</v>
      </c>
      <c r="Z273" s="192"/>
      <c r="AA273" s="192"/>
      <c r="AB273" s="192"/>
      <c r="AC273" s="192"/>
      <c r="AD273" s="192"/>
      <c r="AE273" s="192">
        <v>418</v>
      </c>
      <c r="AF273" s="5" t="b">
        <f ca="1">NOT(OR(ISBLANK(S273),ISBLANK(T273),ISBLANK(U273),ISBLANK(V273),AND(ISBLANK(W273),ISBLANK(X273))))</f>
        <v>0</v>
      </c>
      <c r="AG273" s="5">
        <v>25</v>
      </c>
      <c r="AH273" s="5">
        <f>IF(Dane!AG812&lt;=30,1,IF(Dane!AG812&lt;=60,2,IF(Dane!AG812&lt;=100,3,"bd")))</f>
        <v>1</v>
      </c>
      <c r="AI273" s="5" t="b">
        <f>AND(A273&gt;=zakresy_produkcyjne!B$2,A273&lt;=zakresy_produkcyjne!B$3)</f>
        <v>0</v>
      </c>
      <c r="AJ273" s="5" t="b">
        <f>AND(B273&gt;=zakresy_produkcyjne!C$2,B273&lt;=zakresy_produkcyjne!C$3)</f>
        <v>1</v>
      </c>
      <c r="AK273" s="5" t="b">
        <f>AND(C273&gt;=zakresy_produkcyjne!D$2,C273&lt;=zakresy_produkcyjne!D$3)</f>
        <v>1</v>
      </c>
      <c r="AL273" s="5" t="b">
        <f>AND(D273&gt;=zakresy_produkcyjne!E$2,D273&lt;=zakresy_produkcyjne!E$3)</f>
        <v>1</v>
      </c>
      <c r="AM273" s="5" t="b">
        <f>AND(E273&gt;=zakresy_produkcyjne!F$2,E273&lt;=zakresy_produkcyjne!F$3)</f>
        <v>1</v>
      </c>
      <c r="AN273" s="5" t="b">
        <f>AND(F273&gt;=zakresy_produkcyjne!G$2,F273&lt;=zakresy_produkcyjne!G$3)</f>
        <v>1</v>
      </c>
      <c r="AO273" s="5" t="b">
        <f>AND(G273&gt;=zakresy_produkcyjne!H$2,G273&lt;=zakresy_produkcyjne!H$3)</f>
        <v>1</v>
      </c>
      <c r="AP273" s="5" t="b">
        <f>AND(O273&gt;=zakresy_produkcyjne!I$2,O273&lt;=zakresy_produkcyjne!I$3)</f>
        <v>1</v>
      </c>
      <c r="AQ273" s="5" t="b">
        <f>AND(P273&gt;=zakresy_produkcyjne!J$2,P273&lt;=zakresy_produkcyjne!J$3)</f>
        <v>1</v>
      </c>
      <c r="AR273" s="5" t="b">
        <f>AND(Q273&gt;=zakresy_produkcyjne!K$2,Q273&lt;=zakresy_produkcyjne!K$3)</f>
        <v>1</v>
      </c>
      <c r="AS273" s="5" t="b">
        <f>AND(R273&gt;=zakresy_produkcyjne!L$2,R273&lt;=zakresy_produkcyjne!L$3)</f>
        <v>0</v>
      </c>
      <c r="AT273" s="5" t="b">
        <f>AND(AI273:AO273)</f>
        <v>0</v>
      </c>
      <c r="AU273" s="5" t="b">
        <f>AND(AP273:AS273)</f>
        <v>0</v>
      </c>
      <c r="AV273" s="5" t="b">
        <f>AND(AT273:AU273)</f>
        <v>0</v>
      </c>
      <c r="AW273" s="5">
        <f>AI273*zakresy_produkcyjne!B$4+AJ273*zakresy_produkcyjne!C$4+AK273*zakresy_produkcyjne!D$4+AL273*zakresy_produkcyjne!E$4+AM273*zakresy_produkcyjne!F$4+AN273*zakresy_produkcyjne!G$4+AO273*zakresy_produkcyjne!H$4+AP273*zakresy_produkcyjne!I$4+AQ273*zakresy_produkcyjne!J$4+AR273*zakresy_produkcyjne!K$4+AS273*zakresy_produkcyjne!L$4</f>
        <v>55</v>
      </c>
      <c r="BJ273" s="5">
        <f t="shared" si="59"/>
        <v>0</v>
      </c>
      <c r="BK273" s="5">
        <f t="shared" si="59"/>
        <v>0</v>
      </c>
      <c r="BL273" s="5">
        <f t="shared" si="59"/>
        <v>0</v>
      </c>
      <c r="BM273" s="5" t="e">
        <f t="shared" ca="1" si="59"/>
        <v>#NAME?</v>
      </c>
      <c r="BN273" s="5">
        <f t="shared" si="60"/>
        <v>0</v>
      </c>
      <c r="BO273" s="5">
        <f t="shared" si="61"/>
        <v>0</v>
      </c>
      <c r="BP273" s="5" t="b">
        <f>IF(S273&lt;&gt;"",POWER((#REF!*Q273+#REF!)-S273,2))</f>
        <v>0</v>
      </c>
    </row>
    <row r="274" spans="1:68" ht="15" customHeight="1" x14ac:dyDescent="0.2">
      <c r="BJ274" s="5">
        <f t="shared" si="59"/>
        <v>0</v>
      </c>
      <c r="BK274" s="5">
        <f t="shared" si="59"/>
        <v>0</v>
      </c>
      <c r="BL274" s="5">
        <f t="shared" si="59"/>
        <v>0</v>
      </c>
      <c r="BM274" s="5">
        <f t="shared" si="59"/>
        <v>0</v>
      </c>
      <c r="BN274" s="5">
        <f t="shared" si="60"/>
        <v>0</v>
      </c>
      <c r="BO274" s="5">
        <f t="shared" si="61"/>
        <v>0</v>
      </c>
      <c r="BP274" s="5" t="b">
        <f>IF(S274&lt;&gt;"",POWER((#REF!*Q274+#REF!)-S274,2))</f>
        <v>0</v>
      </c>
    </row>
    <row r="275" spans="1:68" ht="13.9" customHeight="1" x14ac:dyDescent="0.2">
      <c r="A275" s="192">
        <v>3.72</v>
      </c>
      <c r="B275" s="192">
        <v>2.5099999999999998</v>
      </c>
      <c r="C275" s="192">
        <v>0.35</v>
      </c>
      <c r="D275" s="192">
        <v>4.2999999999999997E-2</v>
      </c>
      <c r="E275" s="192">
        <v>0.05</v>
      </c>
      <c r="F275" s="192">
        <v>0.09</v>
      </c>
      <c r="G275" s="192">
        <v>0.06</v>
      </c>
      <c r="H275" s="192">
        <v>1.7000000000000001E-2</v>
      </c>
      <c r="I275" s="192">
        <v>2.3E-2</v>
      </c>
      <c r="J275" s="192">
        <v>0</v>
      </c>
      <c r="K275" s="192">
        <v>0</v>
      </c>
      <c r="L275" s="192">
        <v>2.1000000000000001E-2</v>
      </c>
      <c r="M275" s="192">
        <v>0</v>
      </c>
      <c r="N275" s="192">
        <v>0</v>
      </c>
      <c r="O275" s="192">
        <v>871</v>
      </c>
      <c r="P275" s="192">
        <v>60</v>
      </c>
      <c r="Q275" s="192">
        <v>371</v>
      </c>
      <c r="R275" s="192">
        <v>600</v>
      </c>
      <c r="S275" s="192"/>
      <c r="T275" s="192"/>
      <c r="U275" s="192"/>
      <c r="V275" s="192" t="e">
        <f ca="1">KONWERTUJ_TWARDOSC(AE275,tabela_twardosci!$M$8:$M$69,tabela_twardosci!$K$8:$K$69)</f>
        <v>#NAME?</v>
      </c>
      <c r="W275" s="192"/>
      <c r="X275" s="192"/>
      <c r="Y275" s="193">
        <v>68</v>
      </c>
      <c r="Z275" s="192"/>
      <c r="AA275" s="192"/>
      <c r="AB275" s="192"/>
      <c r="AC275" s="192"/>
      <c r="AD275" s="192"/>
      <c r="AE275" s="192">
        <v>361</v>
      </c>
      <c r="AF275" s="5" t="b">
        <f ca="1">NOT(OR(ISBLANK(S275),ISBLANK(T275),ISBLANK(U275),ISBLANK(V275),AND(ISBLANK(W275),ISBLANK(X275))))</f>
        <v>0</v>
      </c>
      <c r="AG275" s="5">
        <v>25</v>
      </c>
      <c r="AH275" s="5">
        <f>IF(Dane!AG797&lt;=30,1,IF(Dane!AG797&lt;=60,2,IF(Dane!AG797&lt;=100,3,"bd")))</f>
        <v>1</v>
      </c>
      <c r="AI275" s="5" t="b">
        <f>AND(A275&gt;=zakresy_produkcyjne!B$2,A275&lt;=zakresy_produkcyjne!B$3)</f>
        <v>0</v>
      </c>
      <c r="AJ275" s="5" t="b">
        <f>AND(B275&gt;=zakresy_produkcyjne!C$2,B275&lt;=zakresy_produkcyjne!C$3)</f>
        <v>1</v>
      </c>
      <c r="AK275" s="5" t="b">
        <f>AND(C275&gt;=zakresy_produkcyjne!D$2,C275&lt;=zakresy_produkcyjne!D$3)</f>
        <v>1</v>
      </c>
      <c r="AL275" s="5" t="b">
        <f>AND(D275&gt;=zakresy_produkcyjne!E$2,D275&lt;=zakresy_produkcyjne!E$3)</f>
        <v>1</v>
      </c>
      <c r="AM275" s="5" t="b">
        <f>AND(E275&gt;=zakresy_produkcyjne!F$2,E275&lt;=zakresy_produkcyjne!F$3)</f>
        <v>1</v>
      </c>
      <c r="AN275" s="5" t="b">
        <f>AND(F275&gt;=zakresy_produkcyjne!G$2,F275&lt;=zakresy_produkcyjne!G$3)</f>
        <v>1</v>
      </c>
      <c r="AO275" s="5" t="b">
        <f>AND(G275&gt;=zakresy_produkcyjne!H$2,G275&lt;=zakresy_produkcyjne!H$3)</f>
        <v>1</v>
      </c>
      <c r="AP275" s="5" t="b">
        <f>AND(O275&gt;=zakresy_produkcyjne!I$2,O275&lt;=zakresy_produkcyjne!I$3)</f>
        <v>1</v>
      </c>
      <c r="AQ275" s="5" t="b">
        <f>AND(P275&gt;=zakresy_produkcyjne!J$2,P275&lt;=zakresy_produkcyjne!J$3)</f>
        <v>1</v>
      </c>
      <c r="AR275" s="5" t="b">
        <f>AND(Q275&gt;=zakresy_produkcyjne!K$2,Q275&lt;=zakresy_produkcyjne!K$3)</f>
        <v>1</v>
      </c>
      <c r="AS275" s="5" t="b">
        <f>AND(R275&gt;=zakresy_produkcyjne!L$2,R275&lt;=zakresy_produkcyjne!L$3)</f>
        <v>0</v>
      </c>
      <c r="AT275" s="5" t="b">
        <f>AND(AI275:AO275)</f>
        <v>0</v>
      </c>
      <c r="AU275" s="5" t="b">
        <f>AND(AP275:AS275)</f>
        <v>0</v>
      </c>
      <c r="AV275" s="5" t="b">
        <f>AND(AT275:AU275)</f>
        <v>0</v>
      </c>
      <c r="AW275" s="5">
        <f>AI275*zakresy_produkcyjne!B$4+AJ275*zakresy_produkcyjne!C$4+AK275*zakresy_produkcyjne!D$4+AL275*zakresy_produkcyjne!E$4+AM275*zakresy_produkcyjne!F$4+AN275*zakresy_produkcyjne!G$4+AO275*zakresy_produkcyjne!H$4+AP275*zakresy_produkcyjne!I$4+AQ275*zakresy_produkcyjne!J$4+AR275*zakresy_produkcyjne!K$4+AS275*zakresy_produkcyjne!L$4</f>
        <v>55</v>
      </c>
    </row>
    <row r="276" spans="1:68" ht="13.9" customHeight="1" x14ac:dyDescent="0.2">
      <c r="A276" s="192">
        <v>3.72</v>
      </c>
      <c r="B276" s="192">
        <v>2.5099999999999998</v>
      </c>
      <c r="C276" s="192">
        <v>0.35</v>
      </c>
      <c r="D276" s="192">
        <v>4.2999999999999997E-2</v>
      </c>
      <c r="E276" s="192">
        <v>0.05</v>
      </c>
      <c r="F276" s="192">
        <v>0.09</v>
      </c>
      <c r="G276" s="192">
        <v>0.06</v>
      </c>
      <c r="H276" s="192">
        <v>1.7000000000000001E-2</v>
      </c>
      <c r="I276" s="192">
        <v>2.3E-2</v>
      </c>
      <c r="J276" s="192">
        <v>0</v>
      </c>
      <c r="K276" s="192">
        <v>0</v>
      </c>
      <c r="L276" s="192">
        <v>2.1000000000000001E-2</v>
      </c>
      <c r="M276" s="192">
        <v>0</v>
      </c>
      <c r="N276" s="192">
        <v>0</v>
      </c>
      <c r="O276" s="192">
        <v>871</v>
      </c>
      <c r="P276" s="192">
        <v>60</v>
      </c>
      <c r="Q276" s="192">
        <v>371</v>
      </c>
      <c r="R276" s="192">
        <v>840</v>
      </c>
      <c r="S276" s="192"/>
      <c r="T276" s="192"/>
      <c r="U276" s="192"/>
      <c r="V276" s="192" t="e">
        <f ca="1">KONWERTUJ_TWARDOSC(AE276,tabela_twardosci!$M$8:$M$69,tabela_twardosci!$K$8:$K$69)</f>
        <v>#NAME?</v>
      </c>
      <c r="W276" s="192"/>
      <c r="X276" s="192"/>
      <c r="Y276" s="193">
        <v>68</v>
      </c>
      <c r="Z276" s="192"/>
      <c r="AA276" s="192"/>
      <c r="AB276" s="192"/>
      <c r="AC276" s="192"/>
      <c r="AD276" s="192"/>
      <c r="AE276" s="192">
        <v>364</v>
      </c>
      <c r="AF276" s="5" t="b">
        <f ca="1">NOT(OR(ISBLANK(S276),ISBLANK(T276),ISBLANK(U276),ISBLANK(V276),AND(ISBLANK(W276),ISBLANK(X276))))</f>
        <v>0</v>
      </c>
      <c r="AG276" s="5">
        <v>25</v>
      </c>
      <c r="AH276" s="5">
        <f>IF(Dane!AG798&lt;=30,1,IF(Dane!AG798&lt;=60,2,IF(Dane!AG798&lt;=100,3,"bd")))</f>
        <v>1</v>
      </c>
      <c r="AI276" s="5" t="b">
        <f>AND(A276&gt;=zakresy_produkcyjne!B$2,A276&lt;=zakresy_produkcyjne!B$3)</f>
        <v>0</v>
      </c>
      <c r="AJ276" s="5" t="b">
        <f>AND(B276&gt;=zakresy_produkcyjne!C$2,B276&lt;=zakresy_produkcyjne!C$3)</f>
        <v>1</v>
      </c>
      <c r="AK276" s="5" t="b">
        <f>AND(C276&gt;=zakresy_produkcyjne!D$2,C276&lt;=zakresy_produkcyjne!D$3)</f>
        <v>1</v>
      </c>
      <c r="AL276" s="5" t="b">
        <f>AND(D276&gt;=zakresy_produkcyjne!E$2,D276&lt;=zakresy_produkcyjne!E$3)</f>
        <v>1</v>
      </c>
      <c r="AM276" s="5" t="b">
        <f>AND(E276&gt;=zakresy_produkcyjne!F$2,E276&lt;=zakresy_produkcyjne!F$3)</f>
        <v>1</v>
      </c>
      <c r="AN276" s="5" t="b">
        <f>AND(F276&gt;=zakresy_produkcyjne!G$2,F276&lt;=zakresy_produkcyjne!G$3)</f>
        <v>1</v>
      </c>
      <c r="AO276" s="5" t="b">
        <f>AND(G276&gt;=zakresy_produkcyjne!H$2,G276&lt;=zakresy_produkcyjne!H$3)</f>
        <v>1</v>
      </c>
      <c r="AP276" s="5" t="b">
        <f>AND(O276&gt;=zakresy_produkcyjne!I$2,O276&lt;=zakresy_produkcyjne!I$3)</f>
        <v>1</v>
      </c>
      <c r="AQ276" s="5" t="b">
        <f>AND(P276&gt;=zakresy_produkcyjne!J$2,P276&lt;=zakresy_produkcyjne!J$3)</f>
        <v>1</v>
      </c>
      <c r="AR276" s="5" t="b">
        <f>AND(Q276&gt;=zakresy_produkcyjne!K$2,Q276&lt;=zakresy_produkcyjne!K$3)</f>
        <v>1</v>
      </c>
      <c r="AS276" s="5" t="b">
        <f>AND(R276&gt;=zakresy_produkcyjne!L$2,R276&lt;=zakresy_produkcyjne!L$3)</f>
        <v>0</v>
      </c>
      <c r="AT276" s="5" t="b">
        <f>AND(AI276:AO276)</f>
        <v>0</v>
      </c>
      <c r="AU276" s="5" t="b">
        <f>AND(AP276:AS276)</f>
        <v>0</v>
      </c>
      <c r="AV276" s="5" t="b">
        <f>AND(AT276:AU276)</f>
        <v>0</v>
      </c>
      <c r="AW276" s="5">
        <f>AI276*zakresy_produkcyjne!B$4+AJ276*zakresy_produkcyjne!C$4+AK276*zakresy_produkcyjne!D$4+AL276*zakresy_produkcyjne!E$4+AM276*zakresy_produkcyjne!F$4+AN276*zakresy_produkcyjne!G$4+AO276*zakresy_produkcyjne!H$4+AP276*zakresy_produkcyjne!I$4+AQ276*zakresy_produkcyjne!J$4+AR276*zakresy_produkcyjne!K$4+AS276*zakresy_produkcyjne!L$4</f>
        <v>55</v>
      </c>
    </row>
    <row r="277" spans="1:68" ht="13.9" customHeight="1" x14ac:dyDescent="0.2">
      <c r="A277" s="192">
        <v>3.72</v>
      </c>
      <c r="B277" s="192">
        <v>2.5099999999999998</v>
      </c>
      <c r="C277" s="192">
        <v>0.35</v>
      </c>
      <c r="D277" s="192">
        <v>4.2999999999999997E-2</v>
      </c>
      <c r="E277" s="192">
        <v>0.05</v>
      </c>
      <c r="F277" s="192">
        <v>0.09</v>
      </c>
      <c r="G277" s="192">
        <v>0.06</v>
      </c>
      <c r="H277" s="192">
        <v>1.7000000000000001E-2</v>
      </c>
      <c r="I277" s="192">
        <v>2.3E-2</v>
      </c>
      <c r="J277" s="192">
        <v>0</v>
      </c>
      <c r="K277" s="192">
        <v>0</v>
      </c>
      <c r="L277" s="192">
        <v>2.1000000000000001E-2</v>
      </c>
      <c r="M277" s="192">
        <v>0</v>
      </c>
      <c r="N277" s="192">
        <v>0</v>
      </c>
      <c r="O277" s="192">
        <v>871</v>
      </c>
      <c r="P277" s="192">
        <v>60</v>
      </c>
      <c r="Q277" s="192">
        <v>371</v>
      </c>
      <c r="R277" s="192">
        <v>1440</v>
      </c>
      <c r="S277" s="192"/>
      <c r="T277" s="192"/>
      <c r="U277" s="192"/>
      <c r="V277" s="192" t="e">
        <f ca="1">KONWERTUJ_TWARDOSC(AE277,tabela_twardosci!$M$8:$M$69,tabela_twardosci!$K$8:$K$69)</f>
        <v>#NAME?</v>
      </c>
      <c r="W277" s="192"/>
      <c r="X277" s="192"/>
      <c r="Y277" s="193">
        <v>68</v>
      </c>
      <c r="Z277" s="192"/>
      <c r="AA277" s="192"/>
      <c r="AB277" s="192"/>
      <c r="AC277" s="192"/>
      <c r="AD277" s="192"/>
      <c r="AE277" s="192">
        <v>362</v>
      </c>
      <c r="AF277" s="5" t="b">
        <f ca="1">NOT(OR(ISBLANK(S277),ISBLANK(T277),ISBLANK(U277),ISBLANK(V277),AND(ISBLANK(W277),ISBLANK(X277))))</f>
        <v>0</v>
      </c>
      <c r="AG277" s="5">
        <v>25</v>
      </c>
      <c r="AH277" s="5">
        <f>IF(Dane!AG799&lt;=30,1,IF(Dane!AG799&lt;=60,2,IF(Dane!AG799&lt;=100,3,"bd")))</f>
        <v>1</v>
      </c>
      <c r="AI277" s="5" t="b">
        <f>AND(A277&gt;=zakresy_produkcyjne!B$2,A277&lt;=zakresy_produkcyjne!B$3)</f>
        <v>0</v>
      </c>
      <c r="AJ277" s="5" t="b">
        <f>AND(B277&gt;=zakresy_produkcyjne!C$2,B277&lt;=zakresy_produkcyjne!C$3)</f>
        <v>1</v>
      </c>
      <c r="AK277" s="5" t="b">
        <f>AND(C277&gt;=zakresy_produkcyjne!D$2,C277&lt;=zakresy_produkcyjne!D$3)</f>
        <v>1</v>
      </c>
      <c r="AL277" s="5" t="b">
        <f>AND(D277&gt;=zakresy_produkcyjne!E$2,D277&lt;=zakresy_produkcyjne!E$3)</f>
        <v>1</v>
      </c>
      <c r="AM277" s="5" t="b">
        <f>AND(E277&gt;=zakresy_produkcyjne!F$2,E277&lt;=zakresy_produkcyjne!F$3)</f>
        <v>1</v>
      </c>
      <c r="AN277" s="5" t="b">
        <f>AND(F277&gt;=zakresy_produkcyjne!G$2,F277&lt;=zakresy_produkcyjne!G$3)</f>
        <v>1</v>
      </c>
      <c r="AO277" s="5" t="b">
        <f>AND(G277&gt;=zakresy_produkcyjne!H$2,G277&lt;=zakresy_produkcyjne!H$3)</f>
        <v>1</v>
      </c>
      <c r="AP277" s="5" t="b">
        <f>AND(O277&gt;=zakresy_produkcyjne!I$2,O277&lt;=zakresy_produkcyjne!I$3)</f>
        <v>1</v>
      </c>
      <c r="AQ277" s="5" t="b">
        <f>AND(P277&gt;=zakresy_produkcyjne!J$2,P277&lt;=zakresy_produkcyjne!J$3)</f>
        <v>1</v>
      </c>
      <c r="AR277" s="5" t="b">
        <f>AND(Q277&gt;=zakresy_produkcyjne!K$2,Q277&lt;=zakresy_produkcyjne!K$3)</f>
        <v>1</v>
      </c>
      <c r="AS277" s="5" t="b">
        <f>AND(R277&gt;=zakresy_produkcyjne!L$2,R277&lt;=zakresy_produkcyjne!L$3)</f>
        <v>0</v>
      </c>
      <c r="AT277" s="5" t="b">
        <f>AND(AI277:AO277)</f>
        <v>0</v>
      </c>
      <c r="AU277" s="5" t="b">
        <f>AND(AP277:AS277)</f>
        <v>0</v>
      </c>
      <c r="AV277" s="5" t="b">
        <f>AND(AT277:AU277)</f>
        <v>0</v>
      </c>
      <c r="AW277" s="5">
        <f>AI277*zakresy_produkcyjne!B$4+AJ277*zakresy_produkcyjne!C$4+AK277*zakresy_produkcyjne!D$4+AL277*zakresy_produkcyjne!E$4+AM277*zakresy_produkcyjne!F$4+AN277*zakresy_produkcyjne!G$4+AO277*zakresy_produkcyjne!H$4+AP277*zakresy_produkcyjne!I$4+AQ277*zakresy_produkcyjne!J$4+AR277*zakresy_produkcyjne!K$4+AS277*zakresy_produkcyjne!L$4</f>
        <v>55</v>
      </c>
    </row>
    <row r="278" spans="1:68" ht="15" customHeight="1" x14ac:dyDescent="0.2">
      <c r="BJ278" s="5">
        <f>IF(S278&lt;&gt;"",S278,BE278)</f>
        <v>0</v>
      </c>
      <c r="BK278" s="5">
        <f>IF(T278&lt;&gt;"",T278,BF278)</f>
        <v>0</v>
      </c>
      <c r="BL278" s="5">
        <f>IF(U278&lt;&gt;"",U278,BG278)</f>
        <v>0</v>
      </c>
      <c r="BM278" s="5">
        <f>IF(V278&lt;&gt;"",V278,BH278)</f>
        <v>0</v>
      </c>
      <c r="BN278" s="5">
        <f>IF(X278&lt;&gt;"",X278,BI278)</f>
        <v>0</v>
      </c>
      <c r="BO278" s="5">
        <f>ABS(BE278-BJ278)</f>
        <v>0</v>
      </c>
      <c r="BP278" s="5" t="b">
        <f>IF(S278&lt;&gt;"",POWER((#REF!*Q278+#REF!)-S278,2))</f>
        <v>0</v>
      </c>
    </row>
    <row r="279" spans="1:68" ht="13.9" customHeight="1" x14ac:dyDescent="0.2">
      <c r="A279" s="192">
        <v>3.72</v>
      </c>
      <c r="B279" s="192">
        <v>2.5099999999999998</v>
      </c>
      <c r="C279" s="192">
        <v>0.35</v>
      </c>
      <c r="D279" s="192">
        <v>4.2999999999999997E-2</v>
      </c>
      <c r="E279" s="192">
        <v>0.05</v>
      </c>
      <c r="F279" s="192">
        <v>0.09</v>
      </c>
      <c r="G279" s="192">
        <v>0.06</v>
      </c>
      <c r="H279" s="192">
        <v>1.7000000000000001E-2</v>
      </c>
      <c r="I279" s="192">
        <v>2.3E-2</v>
      </c>
      <c r="J279" s="192">
        <v>0</v>
      </c>
      <c r="K279" s="192">
        <v>0</v>
      </c>
      <c r="L279" s="192">
        <v>2.1000000000000001E-2</v>
      </c>
      <c r="M279" s="192">
        <v>0</v>
      </c>
      <c r="N279" s="192">
        <v>0</v>
      </c>
      <c r="O279" s="192">
        <v>871</v>
      </c>
      <c r="P279" s="192">
        <v>60</v>
      </c>
      <c r="Q279" s="192">
        <v>316</v>
      </c>
      <c r="R279" s="192">
        <v>600</v>
      </c>
      <c r="S279" s="192"/>
      <c r="T279" s="192"/>
      <c r="U279" s="192"/>
      <c r="V279" s="192" t="e">
        <f ca="1">KONWERTUJ_TWARDOSC(AE279,tabela_twardosci!$M$8:$M$69,tabela_twardosci!$K$8:$K$69)</f>
        <v>#NAME?</v>
      </c>
      <c r="W279" s="192"/>
      <c r="X279" s="192"/>
      <c r="Y279" s="193">
        <v>68</v>
      </c>
      <c r="Z279" s="192"/>
      <c r="AA279" s="192"/>
      <c r="AB279" s="192"/>
      <c r="AC279" s="192"/>
      <c r="AD279" s="192"/>
      <c r="AE279" s="192">
        <v>427</v>
      </c>
      <c r="AF279" s="5" t="b">
        <f ca="1">NOT(OR(ISBLANK(S279),ISBLANK(T279),ISBLANK(U279),ISBLANK(V279),AND(ISBLANK(W279),ISBLANK(X279))))</f>
        <v>0</v>
      </c>
      <c r="AG279" s="5">
        <v>25</v>
      </c>
      <c r="AH279" s="5">
        <f>IF(Dane!AG784&lt;=30,1,IF(Dane!AG784&lt;=60,2,IF(Dane!AG784&lt;=100,3,"bd")))</f>
        <v>1</v>
      </c>
      <c r="AI279" s="5" t="b">
        <f>AND(A279&gt;=zakresy_produkcyjne!B$2,A279&lt;=zakresy_produkcyjne!B$3)</f>
        <v>0</v>
      </c>
      <c r="AJ279" s="5" t="b">
        <f>AND(B279&gt;=zakresy_produkcyjne!C$2,B279&lt;=zakresy_produkcyjne!C$3)</f>
        <v>1</v>
      </c>
      <c r="AK279" s="5" t="b">
        <f>AND(C279&gt;=zakresy_produkcyjne!D$2,C279&lt;=zakresy_produkcyjne!D$3)</f>
        <v>1</v>
      </c>
      <c r="AL279" s="5" t="b">
        <f>AND(D279&gt;=zakresy_produkcyjne!E$2,D279&lt;=zakresy_produkcyjne!E$3)</f>
        <v>1</v>
      </c>
      <c r="AM279" s="5" t="b">
        <f>AND(E279&gt;=zakresy_produkcyjne!F$2,E279&lt;=zakresy_produkcyjne!F$3)</f>
        <v>1</v>
      </c>
      <c r="AN279" s="5" t="b">
        <f>AND(F279&gt;=zakresy_produkcyjne!G$2,F279&lt;=zakresy_produkcyjne!G$3)</f>
        <v>1</v>
      </c>
      <c r="AO279" s="5" t="b">
        <f>AND(G279&gt;=zakresy_produkcyjne!H$2,G279&lt;=zakresy_produkcyjne!H$3)</f>
        <v>1</v>
      </c>
      <c r="AP279" s="5" t="b">
        <f>AND(O279&gt;=zakresy_produkcyjne!I$2,O279&lt;=zakresy_produkcyjne!I$3)</f>
        <v>1</v>
      </c>
      <c r="AQ279" s="5" t="b">
        <f>AND(P279&gt;=zakresy_produkcyjne!J$2,P279&lt;=zakresy_produkcyjne!J$3)</f>
        <v>1</v>
      </c>
      <c r="AR279" s="5" t="b">
        <f>AND(Q279&gt;=zakresy_produkcyjne!K$2,Q279&lt;=zakresy_produkcyjne!K$3)</f>
        <v>1</v>
      </c>
      <c r="AS279" s="5" t="b">
        <f>AND(R279&gt;=zakresy_produkcyjne!L$2,R279&lt;=zakresy_produkcyjne!L$3)</f>
        <v>0</v>
      </c>
      <c r="AT279" s="5" t="b">
        <f>AND(AI279:AO279)</f>
        <v>0</v>
      </c>
      <c r="AU279" s="5" t="b">
        <f>AND(AP279:AS279)</f>
        <v>0</v>
      </c>
      <c r="AV279" s="5" t="b">
        <f>AND(AT279:AU279)</f>
        <v>0</v>
      </c>
      <c r="AW279" s="5">
        <f>AI279*zakresy_produkcyjne!B$4+AJ279*zakresy_produkcyjne!C$4+AK279*zakresy_produkcyjne!D$4+AL279*zakresy_produkcyjne!E$4+AM279*zakresy_produkcyjne!F$4+AN279*zakresy_produkcyjne!G$4+AO279*zakresy_produkcyjne!H$4+AP279*zakresy_produkcyjne!I$4+AQ279*zakresy_produkcyjne!J$4+AR279*zakresy_produkcyjne!K$4+AS279*zakresy_produkcyjne!L$4</f>
        <v>55</v>
      </c>
    </row>
    <row r="280" spans="1:68" ht="13.9" customHeight="1" x14ac:dyDescent="0.2">
      <c r="A280" s="192">
        <v>3.72</v>
      </c>
      <c r="B280" s="192">
        <v>2.5099999999999998</v>
      </c>
      <c r="C280" s="192">
        <v>0.35</v>
      </c>
      <c r="D280" s="192">
        <v>4.2999999999999997E-2</v>
      </c>
      <c r="E280" s="192">
        <v>0.05</v>
      </c>
      <c r="F280" s="192">
        <v>0.09</v>
      </c>
      <c r="G280" s="192">
        <v>0.06</v>
      </c>
      <c r="H280" s="192">
        <v>1.7000000000000001E-2</v>
      </c>
      <c r="I280" s="192">
        <v>2.3E-2</v>
      </c>
      <c r="J280" s="192">
        <v>0</v>
      </c>
      <c r="K280" s="192">
        <v>0</v>
      </c>
      <c r="L280" s="192">
        <v>2.1000000000000001E-2</v>
      </c>
      <c r="M280" s="192">
        <v>0</v>
      </c>
      <c r="N280" s="192">
        <v>0</v>
      </c>
      <c r="O280" s="192">
        <v>871</v>
      </c>
      <c r="P280" s="192">
        <v>60</v>
      </c>
      <c r="Q280" s="192">
        <v>316</v>
      </c>
      <c r="R280" s="192">
        <v>840</v>
      </c>
      <c r="S280" s="192"/>
      <c r="T280" s="192"/>
      <c r="U280" s="192"/>
      <c r="V280" s="192" t="e">
        <f ca="1">KONWERTUJ_TWARDOSC(AE280,tabela_twardosci!$M$8:$M$69,tabela_twardosci!$K$8:$K$69)</f>
        <v>#NAME?</v>
      </c>
      <c r="W280" s="192"/>
      <c r="X280" s="192"/>
      <c r="Y280" s="193">
        <v>68</v>
      </c>
      <c r="Z280" s="192"/>
      <c r="AA280" s="192"/>
      <c r="AB280" s="192"/>
      <c r="AC280" s="192"/>
      <c r="AD280" s="192"/>
      <c r="AE280" s="192">
        <v>430</v>
      </c>
      <c r="AF280" s="5" t="b">
        <f ca="1">NOT(OR(ISBLANK(S280),ISBLANK(T280),ISBLANK(U280),ISBLANK(V280),AND(ISBLANK(W280),ISBLANK(X280))))</f>
        <v>0</v>
      </c>
      <c r="AG280" s="5">
        <v>25</v>
      </c>
      <c r="AH280" s="5">
        <f>IF(Dane!AG785&lt;=30,1,IF(Dane!AG785&lt;=60,2,IF(Dane!AG785&lt;=100,3,"bd")))</f>
        <v>1</v>
      </c>
      <c r="AI280" s="5" t="b">
        <f>AND(A280&gt;=zakresy_produkcyjne!B$2,A280&lt;=zakresy_produkcyjne!B$3)</f>
        <v>0</v>
      </c>
      <c r="AJ280" s="5" t="b">
        <f>AND(B280&gt;=zakresy_produkcyjne!C$2,B280&lt;=zakresy_produkcyjne!C$3)</f>
        <v>1</v>
      </c>
      <c r="AK280" s="5" t="b">
        <f>AND(C280&gt;=zakresy_produkcyjne!D$2,C280&lt;=zakresy_produkcyjne!D$3)</f>
        <v>1</v>
      </c>
      <c r="AL280" s="5" t="b">
        <f>AND(D280&gt;=zakresy_produkcyjne!E$2,D280&lt;=zakresy_produkcyjne!E$3)</f>
        <v>1</v>
      </c>
      <c r="AM280" s="5" t="b">
        <f>AND(E280&gt;=zakresy_produkcyjne!F$2,E280&lt;=zakresy_produkcyjne!F$3)</f>
        <v>1</v>
      </c>
      <c r="AN280" s="5" t="b">
        <f>AND(F280&gt;=zakresy_produkcyjne!G$2,F280&lt;=zakresy_produkcyjne!G$3)</f>
        <v>1</v>
      </c>
      <c r="AO280" s="5" t="b">
        <f>AND(G280&gt;=zakresy_produkcyjne!H$2,G280&lt;=zakresy_produkcyjne!H$3)</f>
        <v>1</v>
      </c>
      <c r="AP280" s="5" t="b">
        <f>AND(O280&gt;=zakresy_produkcyjne!I$2,O280&lt;=zakresy_produkcyjne!I$3)</f>
        <v>1</v>
      </c>
      <c r="AQ280" s="5" t="b">
        <f>AND(P280&gt;=zakresy_produkcyjne!J$2,P280&lt;=zakresy_produkcyjne!J$3)</f>
        <v>1</v>
      </c>
      <c r="AR280" s="5" t="b">
        <f>AND(Q280&gt;=zakresy_produkcyjne!K$2,Q280&lt;=zakresy_produkcyjne!K$3)</f>
        <v>1</v>
      </c>
      <c r="AS280" s="5" t="b">
        <f>AND(R280&gt;=zakresy_produkcyjne!L$2,R280&lt;=zakresy_produkcyjne!L$3)</f>
        <v>0</v>
      </c>
      <c r="AT280" s="5" t="b">
        <f>AND(AI280:AO280)</f>
        <v>0</v>
      </c>
      <c r="AU280" s="5" t="b">
        <f>AND(AP280:AS280)</f>
        <v>0</v>
      </c>
      <c r="AV280" s="5" t="b">
        <f>AND(AT280:AU280)</f>
        <v>0</v>
      </c>
      <c r="AW280" s="5">
        <f>AI280*zakresy_produkcyjne!B$4+AJ280*zakresy_produkcyjne!C$4+AK280*zakresy_produkcyjne!D$4+AL280*zakresy_produkcyjne!E$4+AM280*zakresy_produkcyjne!F$4+AN280*zakresy_produkcyjne!G$4+AO280*zakresy_produkcyjne!H$4+AP280*zakresy_produkcyjne!I$4+AQ280*zakresy_produkcyjne!J$4+AR280*zakresy_produkcyjne!K$4+AS280*zakresy_produkcyjne!L$4</f>
        <v>55</v>
      </c>
    </row>
    <row r="281" spans="1:68" ht="13.9" customHeight="1" x14ac:dyDescent="0.2">
      <c r="A281" s="192">
        <v>3.72</v>
      </c>
      <c r="B281" s="192">
        <v>2.5099999999999998</v>
      </c>
      <c r="C281" s="192">
        <v>0.35</v>
      </c>
      <c r="D281" s="192">
        <v>4.2999999999999997E-2</v>
      </c>
      <c r="E281" s="192">
        <v>0.05</v>
      </c>
      <c r="F281" s="192">
        <v>0.09</v>
      </c>
      <c r="G281" s="192">
        <v>0.06</v>
      </c>
      <c r="H281" s="192">
        <v>1.7000000000000001E-2</v>
      </c>
      <c r="I281" s="192">
        <v>2.3E-2</v>
      </c>
      <c r="J281" s="192">
        <v>0</v>
      </c>
      <c r="K281" s="192">
        <v>0</v>
      </c>
      <c r="L281" s="192">
        <v>2.1000000000000001E-2</v>
      </c>
      <c r="M281" s="192">
        <v>0</v>
      </c>
      <c r="N281" s="192">
        <v>0</v>
      </c>
      <c r="O281" s="192">
        <v>871</v>
      </c>
      <c r="P281" s="192">
        <v>60</v>
      </c>
      <c r="Q281" s="192">
        <v>316</v>
      </c>
      <c r="R281" s="192">
        <v>1440</v>
      </c>
      <c r="S281" s="192"/>
      <c r="T281" s="192"/>
      <c r="U281" s="192"/>
      <c r="V281" s="192" t="e">
        <f ca="1">KONWERTUJ_TWARDOSC(AE281,tabela_twardosci!$M$8:$M$69,tabela_twardosci!$K$8:$K$69)</f>
        <v>#NAME?</v>
      </c>
      <c r="W281" s="192"/>
      <c r="X281" s="192"/>
      <c r="Y281" s="193">
        <v>68</v>
      </c>
      <c r="Z281" s="192"/>
      <c r="AA281" s="192"/>
      <c r="AB281" s="192"/>
      <c r="AC281" s="192"/>
      <c r="AD281" s="192"/>
      <c r="AE281" s="192">
        <v>432</v>
      </c>
      <c r="AF281" s="5" t="b">
        <f ca="1">NOT(OR(ISBLANK(S281),ISBLANK(T281),ISBLANK(U281),ISBLANK(V281),AND(ISBLANK(W281),ISBLANK(X281))))</f>
        <v>0</v>
      </c>
      <c r="AG281" s="5">
        <v>25</v>
      </c>
      <c r="AH281" s="5">
        <f>IF(Dane!AG786&lt;=30,1,IF(Dane!AG786&lt;=60,2,IF(Dane!AG786&lt;=100,3,"bd")))</f>
        <v>1</v>
      </c>
      <c r="AI281" s="5" t="b">
        <f>AND(A281&gt;=zakresy_produkcyjne!B$2,A281&lt;=zakresy_produkcyjne!B$3)</f>
        <v>0</v>
      </c>
      <c r="AJ281" s="5" t="b">
        <f>AND(B281&gt;=zakresy_produkcyjne!C$2,B281&lt;=zakresy_produkcyjne!C$3)</f>
        <v>1</v>
      </c>
      <c r="AK281" s="5" t="b">
        <f>AND(C281&gt;=zakresy_produkcyjne!D$2,C281&lt;=zakresy_produkcyjne!D$3)</f>
        <v>1</v>
      </c>
      <c r="AL281" s="5" t="b">
        <f>AND(D281&gt;=zakresy_produkcyjne!E$2,D281&lt;=zakresy_produkcyjne!E$3)</f>
        <v>1</v>
      </c>
      <c r="AM281" s="5" t="b">
        <f>AND(E281&gt;=zakresy_produkcyjne!F$2,E281&lt;=zakresy_produkcyjne!F$3)</f>
        <v>1</v>
      </c>
      <c r="AN281" s="5" t="b">
        <f>AND(F281&gt;=zakresy_produkcyjne!G$2,F281&lt;=zakresy_produkcyjne!G$3)</f>
        <v>1</v>
      </c>
      <c r="AO281" s="5" t="b">
        <f>AND(G281&gt;=zakresy_produkcyjne!H$2,G281&lt;=zakresy_produkcyjne!H$3)</f>
        <v>1</v>
      </c>
      <c r="AP281" s="5" t="b">
        <f>AND(O281&gt;=zakresy_produkcyjne!I$2,O281&lt;=zakresy_produkcyjne!I$3)</f>
        <v>1</v>
      </c>
      <c r="AQ281" s="5" t="b">
        <f>AND(P281&gt;=zakresy_produkcyjne!J$2,P281&lt;=zakresy_produkcyjne!J$3)</f>
        <v>1</v>
      </c>
      <c r="AR281" s="5" t="b">
        <f>AND(Q281&gt;=zakresy_produkcyjne!K$2,Q281&lt;=zakresy_produkcyjne!K$3)</f>
        <v>1</v>
      </c>
      <c r="AS281" s="5" t="b">
        <f>AND(R281&gt;=zakresy_produkcyjne!L$2,R281&lt;=zakresy_produkcyjne!L$3)</f>
        <v>0</v>
      </c>
      <c r="AT281" s="5" t="b">
        <f>AND(AI281:AO281)</f>
        <v>0</v>
      </c>
      <c r="AU281" s="5" t="b">
        <f>AND(AP281:AS281)</f>
        <v>0</v>
      </c>
      <c r="AV281" s="5" t="b">
        <f>AND(AT281:AU281)</f>
        <v>0</v>
      </c>
      <c r="AW281" s="5">
        <f>AI281*zakresy_produkcyjne!B$4+AJ281*zakresy_produkcyjne!C$4+AK281*zakresy_produkcyjne!D$4+AL281*zakresy_produkcyjne!E$4+AM281*zakresy_produkcyjne!F$4+AN281*zakresy_produkcyjne!G$4+AO281*zakresy_produkcyjne!H$4+AP281*zakresy_produkcyjne!I$4+AQ281*zakresy_produkcyjne!J$4+AR281*zakresy_produkcyjne!K$4+AS281*zakresy_produkcyjne!L$4</f>
        <v>55</v>
      </c>
    </row>
    <row r="282" spans="1:68" ht="15" customHeight="1" x14ac:dyDescent="0.2">
      <c r="BJ282" s="5">
        <f t="shared" ref="BJ282:BM283" si="62">IF(S282&lt;&gt;"",S282,BE282)</f>
        <v>0</v>
      </c>
      <c r="BK282" s="5">
        <f t="shared" si="62"/>
        <v>0</v>
      </c>
      <c r="BL282" s="5">
        <f t="shared" si="62"/>
        <v>0</v>
      </c>
      <c r="BM282" s="5">
        <f t="shared" si="62"/>
        <v>0</v>
      </c>
      <c r="BN282" s="5">
        <f>IF(X282&lt;&gt;"",X282,BI282)</f>
        <v>0</v>
      </c>
      <c r="BO282" s="5">
        <f>ABS(BE282-BJ282)</f>
        <v>0</v>
      </c>
      <c r="BP282" s="5" t="b">
        <f>IF(S282&lt;&gt;"",POWER((#REF!*Q282+#REF!)-S282,2))</f>
        <v>0</v>
      </c>
    </row>
    <row r="283" spans="1:68" ht="15" customHeight="1" x14ac:dyDescent="0.2">
      <c r="BJ283" s="5">
        <f t="shared" si="62"/>
        <v>0</v>
      </c>
      <c r="BK283" s="5">
        <f t="shared" si="62"/>
        <v>0</v>
      </c>
      <c r="BL283" s="5">
        <f t="shared" si="62"/>
        <v>0</v>
      </c>
      <c r="BM283" s="5">
        <f t="shared" si="62"/>
        <v>0</v>
      </c>
      <c r="BN283" s="5">
        <f>IF(X283&lt;&gt;"",X283,BI283)</f>
        <v>0</v>
      </c>
      <c r="BO283" s="5">
        <f>ABS(BE283-BJ283)</f>
        <v>0</v>
      </c>
      <c r="BP283" s="5" t="b">
        <f>IF(S283&lt;&gt;"",POWER((#REF!*Q283+#REF!)-S283,2))</f>
        <v>0</v>
      </c>
    </row>
    <row r="284" spans="1:68" ht="13.9" customHeight="1" x14ac:dyDescent="0.2">
      <c r="A284" s="192">
        <v>3.72</v>
      </c>
      <c r="B284" s="192">
        <v>2.5099999999999998</v>
      </c>
      <c r="C284" s="192">
        <v>0.35</v>
      </c>
      <c r="D284" s="192">
        <v>4.2999999999999997E-2</v>
      </c>
      <c r="E284" s="192">
        <v>0.05</v>
      </c>
      <c r="F284" s="192">
        <v>0.09</v>
      </c>
      <c r="G284" s="192">
        <v>0.06</v>
      </c>
      <c r="H284" s="192">
        <v>1.7000000000000001E-2</v>
      </c>
      <c r="I284" s="192">
        <v>2.3E-2</v>
      </c>
      <c r="J284" s="192">
        <v>0</v>
      </c>
      <c r="K284" s="192">
        <v>0</v>
      </c>
      <c r="L284" s="192">
        <v>2.1000000000000001E-2</v>
      </c>
      <c r="M284" s="192">
        <v>0</v>
      </c>
      <c r="N284" s="192">
        <v>0</v>
      </c>
      <c r="O284" s="192">
        <v>871</v>
      </c>
      <c r="P284" s="192">
        <v>60</v>
      </c>
      <c r="Q284" s="192">
        <v>316</v>
      </c>
      <c r="R284" s="192">
        <v>10</v>
      </c>
      <c r="S284" s="192"/>
      <c r="T284" s="192"/>
      <c r="U284" s="192"/>
      <c r="V284" s="192" t="e">
        <f ca="1">KONWERTUJ_TWARDOSC(AE284,tabela_twardosci!$M$8:$M$69,tabela_twardosci!$K$8:$K$69)</f>
        <v>#NAME?</v>
      </c>
      <c r="W284" s="192"/>
      <c r="X284" s="192"/>
      <c r="Y284" s="193">
        <v>68</v>
      </c>
      <c r="Z284" s="192"/>
      <c r="AA284" s="192"/>
      <c r="AB284" s="192"/>
      <c r="AC284" s="192"/>
      <c r="AD284" s="192"/>
      <c r="AE284" s="192">
        <v>429</v>
      </c>
      <c r="AF284" s="5" t="b">
        <f ca="1">NOT(OR(ISBLANK(S284),ISBLANK(T284),ISBLANK(U284),ISBLANK(V284),AND(ISBLANK(W284),ISBLANK(X284))))</f>
        <v>0</v>
      </c>
      <c r="AG284" s="5">
        <v>25</v>
      </c>
      <c r="AH284" s="5">
        <f>IF(Dane!AG774&lt;=30,1,IF(Dane!AG774&lt;=60,2,IF(Dane!AG774&lt;=100,3,"bd")))</f>
        <v>1</v>
      </c>
      <c r="AI284" s="5" t="b">
        <f>AND(A284&gt;=zakresy_produkcyjne!B$2,A284&lt;=zakresy_produkcyjne!B$3)</f>
        <v>0</v>
      </c>
      <c r="AJ284" s="5" t="b">
        <f>AND(B284&gt;=zakresy_produkcyjne!C$2,B284&lt;=zakresy_produkcyjne!C$3)</f>
        <v>1</v>
      </c>
      <c r="AK284" s="5" t="b">
        <f>AND(C284&gt;=zakresy_produkcyjne!D$2,C284&lt;=zakresy_produkcyjne!D$3)</f>
        <v>1</v>
      </c>
      <c r="AL284" s="5" t="b">
        <f>AND(D284&gt;=zakresy_produkcyjne!E$2,D284&lt;=zakresy_produkcyjne!E$3)</f>
        <v>1</v>
      </c>
      <c r="AM284" s="5" t="b">
        <f>AND(E284&gt;=zakresy_produkcyjne!F$2,E284&lt;=zakresy_produkcyjne!F$3)</f>
        <v>1</v>
      </c>
      <c r="AN284" s="5" t="b">
        <f>AND(F284&gt;=zakresy_produkcyjne!G$2,F284&lt;=zakresy_produkcyjne!G$3)</f>
        <v>1</v>
      </c>
      <c r="AO284" s="5" t="b">
        <f>AND(G284&gt;=zakresy_produkcyjne!H$2,G284&lt;=zakresy_produkcyjne!H$3)</f>
        <v>1</v>
      </c>
      <c r="AP284" s="5" t="b">
        <f>AND(O284&gt;=zakresy_produkcyjne!I$2,O284&lt;=zakresy_produkcyjne!I$3)</f>
        <v>1</v>
      </c>
      <c r="AQ284" s="5" t="b">
        <f>AND(P284&gt;=zakresy_produkcyjne!J$2,P284&lt;=zakresy_produkcyjne!J$3)</f>
        <v>1</v>
      </c>
      <c r="AR284" s="5" t="b">
        <f>AND(Q284&gt;=zakresy_produkcyjne!K$2,Q284&lt;=zakresy_produkcyjne!K$3)</f>
        <v>1</v>
      </c>
      <c r="AS284" s="5" t="b">
        <f>AND(R284&gt;=zakresy_produkcyjne!L$2,R284&lt;=zakresy_produkcyjne!L$3)</f>
        <v>0</v>
      </c>
      <c r="AT284" s="5" t="b">
        <f>AND(AI284:AO284)</f>
        <v>0</v>
      </c>
      <c r="AU284" s="5" t="b">
        <f>AND(AP284:AS284)</f>
        <v>0</v>
      </c>
      <c r="AV284" s="5" t="b">
        <f>AND(AT284:AU284)</f>
        <v>0</v>
      </c>
      <c r="AW284" s="5">
        <f>AI284*zakresy_produkcyjne!B$4+AJ284*zakresy_produkcyjne!C$4+AK284*zakresy_produkcyjne!D$4+AL284*zakresy_produkcyjne!E$4+AM284*zakresy_produkcyjne!F$4+AN284*zakresy_produkcyjne!G$4+AO284*zakresy_produkcyjne!H$4+AP284*zakresy_produkcyjne!I$4+AQ284*zakresy_produkcyjne!J$4+AR284*zakresy_produkcyjne!K$4+AS284*zakresy_produkcyjne!L$4</f>
        <v>55</v>
      </c>
    </row>
    <row r="285" spans="1:68" ht="13.9" customHeight="1" x14ac:dyDescent="0.2">
      <c r="A285" s="192">
        <v>3.72</v>
      </c>
      <c r="B285" s="192">
        <v>2.5099999999999998</v>
      </c>
      <c r="C285" s="192">
        <v>0.35</v>
      </c>
      <c r="D285" s="192">
        <v>4.2999999999999997E-2</v>
      </c>
      <c r="E285" s="192">
        <v>0.05</v>
      </c>
      <c r="F285" s="192">
        <v>0.09</v>
      </c>
      <c r="G285" s="192">
        <v>0.06</v>
      </c>
      <c r="H285" s="192">
        <v>1.7000000000000001E-2</v>
      </c>
      <c r="I285" s="192">
        <v>2.3E-2</v>
      </c>
      <c r="J285" s="192">
        <v>0</v>
      </c>
      <c r="K285" s="192">
        <v>0</v>
      </c>
      <c r="L285" s="192">
        <v>2.1000000000000001E-2</v>
      </c>
      <c r="M285" s="192">
        <v>0</v>
      </c>
      <c r="N285" s="192">
        <v>0</v>
      </c>
      <c r="O285" s="192">
        <v>871</v>
      </c>
      <c r="P285" s="192">
        <v>60</v>
      </c>
      <c r="Q285" s="192">
        <v>316</v>
      </c>
      <c r="R285" s="192">
        <v>15</v>
      </c>
      <c r="S285" s="192"/>
      <c r="T285" s="192"/>
      <c r="U285" s="192"/>
      <c r="V285" s="192" t="e">
        <f ca="1">KONWERTUJ_TWARDOSC(AE285,tabela_twardosci!$M$8:$M$69,tabela_twardosci!$K$8:$K$69)</f>
        <v>#NAME?</v>
      </c>
      <c r="W285" s="192"/>
      <c r="X285" s="192"/>
      <c r="Y285" s="193">
        <v>68</v>
      </c>
      <c r="Z285" s="192"/>
      <c r="AA285" s="192"/>
      <c r="AB285" s="192"/>
      <c r="AC285" s="192"/>
      <c r="AD285" s="192"/>
      <c r="AE285" s="192">
        <v>432</v>
      </c>
      <c r="AF285" s="5" t="b">
        <f ca="1">NOT(OR(ISBLANK(S285),ISBLANK(T285),ISBLANK(U285),ISBLANK(V285),AND(ISBLANK(W285),ISBLANK(X285))))</f>
        <v>0</v>
      </c>
      <c r="AG285" s="5">
        <v>25</v>
      </c>
      <c r="AH285" s="5">
        <f>IF(Dane!AG775&lt;=30,1,IF(Dane!AG775&lt;=60,2,IF(Dane!AG775&lt;=100,3,"bd")))</f>
        <v>1</v>
      </c>
      <c r="AI285" s="5" t="b">
        <f>AND(A285&gt;=zakresy_produkcyjne!B$2,A285&lt;=zakresy_produkcyjne!B$3)</f>
        <v>0</v>
      </c>
      <c r="AJ285" s="5" t="b">
        <f>AND(B285&gt;=zakresy_produkcyjne!C$2,B285&lt;=zakresy_produkcyjne!C$3)</f>
        <v>1</v>
      </c>
      <c r="AK285" s="5" t="b">
        <f>AND(C285&gt;=zakresy_produkcyjne!D$2,C285&lt;=zakresy_produkcyjne!D$3)</f>
        <v>1</v>
      </c>
      <c r="AL285" s="5" t="b">
        <f>AND(D285&gt;=zakresy_produkcyjne!E$2,D285&lt;=zakresy_produkcyjne!E$3)</f>
        <v>1</v>
      </c>
      <c r="AM285" s="5" t="b">
        <f>AND(E285&gt;=zakresy_produkcyjne!F$2,E285&lt;=zakresy_produkcyjne!F$3)</f>
        <v>1</v>
      </c>
      <c r="AN285" s="5" t="b">
        <f>AND(F285&gt;=zakresy_produkcyjne!G$2,F285&lt;=zakresy_produkcyjne!G$3)</f>
        <v>1</v>
      </c>
      <c r="AO285" s="5" t="b">
        <f>AND(G285&gt;=zakresy_produkcyjne!H$2,G285&lt;=zakresy_produkcyjne!H$3)</f>
        <v>1</v>
      </c>
      <c r="AP285" s="5" t="b">
        <f>AND(O285&gt;=zakresy_produkcyjne!I$2,O285&lt;=zakresy_produkcyjne!I$3)</f>
        <v>1</v>
      </c>
      <c r="AQ285" s="5" t="b">
        <f>AND(P285&gt;=zakresy_produkcyjne!J$2,P285&lt;=zakresy_produkcyjne!J$3)</f>
        <v>1</v>
      </c>
      <c r="AR285" s="5" t="b">
        <f>AND(Q285&gt;=zakresy_produkcyjne!K$2,Q285&lt;=zakresy_produkcyjne!K$3)</f>
        <v>1</v>
      </c>
      <c r="AS285" s="5" t="b">
        <f>AND(R285&gt;=zakresy_produkcyjne!L$2,R285&lt;=zakresy_produkcyjne!L$3)</f>
        <v>0</v>
      </c>
      <c r="AT285" s="5" t="b">
        <f>AND(AI285:AO285)</f>
        <v>0</v>
      </c>
      <c r="AU285" s="5" t="b">
        <f>AND(AP285:AS285)</f>
        <v>0</v>
      </c>
      <c r="AV285" s="5" t="b">
        <f>AND(AT285:AU285)</f>
        <v>0</v>
      </c>
      <c r="AW285" s="5">
        <f>AI285*zakresy_produkcyjne!B$4+AJ285*zakresy_produkcyjne!C$4+AK285*zakresy_produkcyjne!D$4+AL285*zakresy_produkcyjne!E$4+AM285*zakresy_produkcyjne!F$4+AN285*zakresy_produkcyjne!G$4+AO285*zakresy_produkcyjne!H$4+AP285*zakresy_produkcyjne!I$4+AQ285*zakresy_produkcyjne!J$4+AR285*zakresy_produkcyjne!K$4+AS285*zakresy_produkcyjne!L$4</f>
        <v>55</v>
      </c>
    </row>
    <row r="286" spans="1:68" ht="15" customHeight="1" x14ac:dyDescent="0.2"/>
    <row r="287" spans="1:68" ht="13.9" customHeight="1" x14ac:dyDescent="0.2">
      <c r="A287" s="192">
        <v>3.72</v>
      </c>
      <c r="B287" s="192">
        <v>2.5099999999999998</v>
      </c>
      <c r="C287" s="192">
        <v>0.35</v>
      </c>
      <c r="D287" s="192">
        <v>4.2999999999999997E-2</v>
      </c>
      <c r="E287" s="192">
        <v>0.05</v>
      </c>
      <c r="F287" s="192">
        <v>0.09</v>
      </c>
      <c r="G287" s="192">
        <v>0.06</v>
      </c>
      <c r="H287" s="192">
        <v>1.7000000000000001E-2</v>
      </c>
      <c r="I287" s="192">
        <v>2.3E-2</v>
      </c>
      <c r="J287" s="192">
        <v>0</v>
      </c>
      <c r="K287" s="192">
        <v>0</v>
      </c>
      <c r="L287" s="192">
        <v>2.1000000000000001E-2</v>
      </c>
      <c r="M287" s="192">
        <v>0</v>
      </c>
      <c r="N287" s="192">
        <v>0</v>
      </c>
      <c r="O287" s="192">
        <v>871</v>
      </c>
      <c r="P287" s="192">
        <v>60</v>
      </c>
      <c r="Q287" s="192">
        <v>371</v>
      </c>
      <c r="R287" s="192">
        <v>10</v>
      </c>
      <c r="S287" s="192"/>
      <c r="T287" s="192"/>
      <c r="U287" s="192">
        <v>5.8</v>
      </c>
      <c r="V287" s="192" t="e">
        <f ca="1">KONWERTUJ_TWARDOSC(AE287,tabela_twardosci!$M$8:$M$69,tabela_twardosci!$K$8:$K$69)</f>
        <v>#NAME?</v>
      </c>
      <c r="W287" s="192"/>
      <c r="X287" s="192"/>
      <c r="Y287" s="193">
        <v>68</v>
      </c>
      <c r="Z287" s="192"/>
      <c r="AA287" s="192"/>
      <c r="AB287" s="192"/>
      <c r="AC287" s="192"/>
      <c r="AD287" s="192"/>
      <c r="AE287" s="192">
        <v>352</v>
      </c>
      <c r="AF287" s="5" t="b">
        <f ca="1">NOT(OR(ISBLANK(S287),ISBLANK(T287),ISBLANK(U287),ISBLANK(V287),AND(ISBLANK(W287),ISBLANK(X287))))</f>
        <v>0</v>
      </c>
      <c r="AG287" s="5">
        <v>25</v>
      </c>
      <c r="AH287" s="5">
        <f>IF(Dane!AG787&lt;=30,1,IF(Dane!AG787&lt;=60,2,IF(Dane!AG787&lt;=100,3,"bd")))</f>
        <v>1</v>
      </c>
      <c r="AI287" s="5" t="b">
        <f>AND(A287&gt;=zakresy_produkcyjne!B$2,A287&lt;=zakresy_produkcyjne!B$3)</f>
        <v>0</v>
      </c>
      <c r="AJ287" s="5" t="b">
        <f>AND(B287&gt;=zakresy_produkcyjne!C$2,B287&lt;=zakresy_produkcyjne!C$3)</f>
        <v>1</v>
      </c>
      <c r="AK287" s="5" t="b">
        <f>AND(C287&gt;=zakresy_produkcyjne!D$2,C287&lt;=zakresy_produkcyjne!D$3)</f>
        <v>1</v>
      </c>
      <c r="AL287" s="5" t="b">
        <f>AND(D287&gt;=zakresy_produkcyjne!E$2,D287&lt;=zakresy_produkcyjne!E$3)</f>
        <v>1</v>
      </c>
      <c r="AM287" s="5" t="b">
        <f>AND(E287&gt;=zakresy_produkcyjne!F$2,E287&lt;=zakresy_produkcyjne!F$3)</f>
        <v>1</v>
      </c>
      <c r="AN287" s="5" t="b">
        <f>AND(F287&gt;=zakresy_produkcyjne!G$2,F287&lt;=zakresy_produkcyjne!G$3)</f>
        <v>1</v>
      </c>
      <c r="AO287" s="5" t="b">
        <f>AND(G287&gt;=zakresy_produkcyjne!H$2,G287&lt;=zakresy_produkcyjne!H$3)</f>
        <v>1</v>
      </c>
      <c r="AP287" s="5" t="b">
        <f>AND(O287&gt;=zakresy_produkcyjne!I$2,O287&lt;=zakresy_produkcyjne!I$3)</f>
        <v>1</v>
      </c>
      <c r="AQ287" s="5" t="b">
        <f>AND(P287&gt;=zakresy_produkcyjne!J$2,P287&lt;=zakresy_produkcyjne!J$3)</f>
        <v>1</v>
      </c>
      <c r="AR287" s="5" t="b">
        <f>AND(Q287&gt;=zakresy_produkcyjne!K$2,Q287&lt;=zakresy_produkcyjne!K$3)</f>
        <v>1</v>
      </c>
      <c r="AS287" s="5" t="b">
        <f>AND(R287&gt;=zakresy_produkcyjne!L$2,R287&lt;=zakresy_produkcyjne!L$3)</f>
        <v>0</v>
      </c>
      <c r="AT287" s="5" t="b">
        <f>AND(AI287:AO287)</f>
        <v>0</v>
      </c>
      <c r="AU287" s="5" t="b">
        <f>AND(AP287:AS287)</f>
        <v>0</v>
      </c>
      <c r="AV287" s="5" t="b">
        <f>AND(AT287:AU287)</f>
        <v>0</v>
      </c>
      <c r="AW287" s="5">
        <f>AI287*zakresy_produkcyjne!B$4+AJ287*zakresy_produkcyjne!C$4+AK287*zakresy_produkcyjne!D$4+AL287*zakresy_produkcyjne!E$4+AM287*zakresy_produkcyjne!F$4+AN287*zakresy_produkcyjne!G$4+AO287*zakresy_produkcyjne!H$4+AP287*zakresy_produkcyjne!I$4+AQ287*zakresy_produkcyjne!J$4+AR287*zakresy_produkcyjne!K$4+AS287*zakresy_produkcyjne!L$4</f>
        <v>55</v>
      </c>
    </row>
    <row r="288" spans="1:68" ht="13.9" customHeight="1" x14ac:dyDescent="0.2">
      <c r="A288" s="192">
        <v>3.72</v>
      </c>
      <c r="B288" s="192">
        <v>2.5099999999999998</v>
      </c>
      <c r="C288" s="192">
        <v>0.35</v>
      </c>
      <c r="D288" s="192">
        <v>4.2999999999999997E-2</v>
      </c>
      <c r="E288" s="192">
        <v>0.05</v>
      </c>
      <c r="F288" s="192">
        <v>0.09</v>
      </c>
      <c r="G288" s="192">
        <v>0.06</v>
      </c>
      <c r="H288" s="192">
        <v>1.7000000000000001E-2</v>
      </c>
      <c r="I288" s="192">
        <v>2.3E-2</v>
      </c>
      <c r="J288" s="192">
        <v>0</v>
      </c>
      <c r="K288" s="192">
        <v>0</v>
      </c>
      <c r="L288" s="192">
        <v>2.1000000000000001E-2</v>
      </c>
      <c r="M288" s="192">
        <v>0</v>
      </c>
      <c r="N288" s="192">
        <v>0</v>
      </c>
      <c r="O288" s="192">
        <v>871</v>
      </c>
      <c r="P288" s="192">
        <v>60</v>
      </c>
      <c r="Q288" s="192">
        <v>371</v>
      </c>
      <c r="R288" s="192">
        <v>15</v>
      </c>
      <c r="S288" s="192"/>
      <c r="T288" s="192"/>
      <c r="U288" s="192">
        <v>5.2</v>
      </c>
      <c r="V288" s="192" t="e">
        <f ca="1">KONWERTUJ_TWARDOSC(AE288,tabela_twardosci!$M$8:$M$69,tabela_twardosci!$K$8:$K$69)</f>
        <v>#NAME?</v>
      </c>
      <c r="W288" s="192"/>
      <c r="X288" s="192"/>
      <c r="Y288" s="193">
        <v>68</v>
      </c>
      <c r="Z288" s="192"/>
      <c r="AA288" s="192"/>
      <c r="AB288" s="192"/>
      <c r="AC288" s="192"/>
      <c r="AD288" s="192"/>
      <c r="AE288" s="192">
        <v>355</v>
      </c>
      <c r="AF288" s="5" t="b">
        <f ca="1">NOT(OR(ISBLANK(S288),ISBLANK(T288),ISBLANK(U288),ISBLANK(V288),AND(ISBLANK(W288),ISBLANK(X288))))</f>
        <v>0</v>
      </c>
      <c r="AG288" s="5">
        <v>25</v>
      </c>
      <c r="AH288" s="5">
        <f>IF(Dane!AG788&lt;=30,1,IF(Dane!AG788&lt;=60,2,IF(Dane!AG788&lt;=100,3,"bd")))</f>
        <v>1</v>
      </c>
      <c r="AI288" s="5" t="b">
        <f>AND(A288&gt;=zakresy_produkcyjne!B$2,A288&lt;=zakresy_produkcyjne!B$3)</f>
        <v>0</v>
      </c>
      <c r="AJ288" s="5" t="b">
        <f>AND(B288&gt;=zakresy_produkcyjne!C$2,B288&lt;=zakresy_produkcyjne!C$3)</f>
        <v>1</v>
      </c>
      <c r="AK288" s="5" t="b">
        <f>AND(C288&gt;=zakresy_produkcyjne!D$2,C288&lt;=zakresy_produkcyjne!D$3)</f>
        <v>1</v>
      </c>
      <c r="AL288" s="5" t="b">
        <f>AND(D288&gt;=zakresy_produkcyjne!E$2,D288&lt;=zakresy_produkcyjne!E$3)</f>
        <v>1</v>
      </c>
      <c r="AM288" s="5" t="b">
        <f>AND(E288&gt;=zakresy_produkcyjne!F$2,E288&lt;=zakresy_produkcyjne!F$3)</f>
        <v>1</v>
      </c>
      <c r="AN288" s="5" t="b">
        <f>AND(F288&gt;=zakresy_produkcyjne!G$2,F288&lt;=zakresy_produkcyjne!G$3)</f>
        <v>1</v>
      </c>
      <c r="AO288" s="5" t="b">
        <f>AND(G288&gt;=zakresy_produkcyjne!H$2,G288&lt;=zakresy_produkcyjne!H$3)</f>
        <v>1</v>
      </c>
      <c r="AP288" s="5" t="b">
        <f>AND(O288&gt;=zakresy_produkcyjne!I$2,O288&lt;=zakresy_produkcyjne!I$3)</f>
        <v>1</v>
      </c>
      <c r="AQ288" s="5" t="b">
        <f>AND(P288&gt;=zakresy_produkcyjne!J$2,P288&lt;=zakresy_produkcyjne!J$3)</f>
        <v>1</v>
      </c>
      <c r="AR288" s="5" t="b">
        <f>AND(Q288&gt;=zakresy_produkcyjne!K$2,Q288&lt;=zakresy_produkcyjne!K$3)</f>
        <v>1</v>
      </c>
      <c r="AS288" s="5" t="b">
        <f>AND(R288&gt;=zakresy_produkcyjne!L$2,R288&lt;=zakresy_produkcyjne!L$3)</f>
        <v>0</v>
      </c>
      <c r="AT288" s="5" t="b">
        <f>AND(AI288:AO288)</f>
        <v>0</v>
      </c>
      <c r="AU288" s="5" t="b">
        <f>AND(AP288:AS288)</f>
        <v>0</v>
      </c>
      <c r="AV288" s="5" t="b">
        <f>AND(AT288:AU288)</f>
        <v>0</v>
      </c>
      <c r="AW288" s="5">
        <f>AI288*zakresy_produkcyjne!B$4+AJ288*zakresy_produkcyjne!C$4+AK288*zakresy_produkcyjne!D$4+AL288*zakresy_produkcyjne!E$4+AM288*zakresy_produkcyjne!F$4+AN288*zakresy_produkcyjne!G$4+AO288*zakresy_produkcyjne!H$4+AP288*zakresy_produkcyjne!I$4+AQ288*zakresy_produkcyjne!J$4+AR288*zakresy_produkcyjne!K$4+AS288*zakresy_produkcyjne!L$4</f>
        <v>55</v>
      </c>
    </row>
    <row r="289" spans="1:68" ht="15" customHeight="1" x14ac:dyDescent="0.2"/>
    <row r="290" spans="1:68" ht="13.15" customHeight="1" x14ac:dyDescent="0.2">
      <c r="A290" s="192">
        <v>3.72</v>
      </c>
      <c r="B290" s="192">
        <v>2.5099999999999998</v>
      </c>
      <c r="C290" s="192">
        <v>0.35</v>
      </c>
      <c r="D290" s="192">
        <v>4.2999999999999997E-2</v>
      </c>
      <c r="E290" s="192">
        <v>0.05</v>
      </c>
      <c r="F290" s="192">
        <v>0.09</v>
      </c>
      <c r="G290" s="192">
        <v>0.06</v>
      </c>
      <c r="H290" s="192">
        <v>1.7000000000000001E-2</v>
      </c>
      <c r="I290" s="192">
        <v>2.3E-2</v>
      </c>
      <c r="J290" s="192">
        <v>0</v>
      </c>
      <c r="K290" s="192">
        <v>0</v>
      </c>
      <c r="L290" s="192">
        <v>2.1000000000000001E-2</v>
      </c>
      <c r="M290" s="192">
        <v>0</v>
      </c>
      <c r="N290" s="192">
        <v>0</v>
      </c>
      <c r="O290" s="192">
        <v>927</v>
      </c>
      <c r="P290" s="192">
        <v>60</v>
      </c>
      <c r="Q290" s="192">
        <v>316</v>
      </c>
      <c r="R290" s="192">
        <v>10</v>
      </c>
      <c r="S290" s="192"/>
      <c r="T290" s="192"/>
      <c r="U290" s="192"/>
      <c r="V290" s="192" t="e">
        <f ca="1">KONWERTUJ_TWARDOSC(AE290,tabela_twardosci!$M$8:$M$69,tabela_twardosci!$K$8:$K$69)</f>
        <v>#NAME?</v>
      </c>
      <c r="W290" s="192"/>
      <c r="X290" s="192"/>
      <c r="Y290" s="193">
        <v>68</v>
      </c>
      <c r="Z290" s="192"/>
      <c r="AA290" s="192"/>
      <c r="AB290" s="192"/>
      <c r="AC290" s="192"/>
      <c r="AD290" s="192"/>
      <c r="AE290" s="192">
        <v>421</v>
      </c>
      <c r="AF290" s="5" t="b">
        <f ca="1">NOT(OR(ISBLANK(S290),ISBLANK(T290),ISBLANK(U290),ISBLANK(V290),AND(ISBLANK(W290),ISBLANK(X290))))</f>
        <v>0</v>
      </c>
      <c r="AG290" s="5">
        <v>25</v>
      </c>
      <c r="AH290" s="5">
        <f>IF(Dane!AG800&lt;=30,1,IF(Dane!AG800&lt;=60,2,IF(Dane!AG800&lt;=100,3,"bd")))</f>
        <v>1</v>
      </c>
      <c r="AI290" s="5" t="b">
        <f>AND(A290&gt;=zakresy_produkcyjne!B$2,A290&lt;=zakresy_produkcyjne!B$3)</f>
        <v>0</v>
      </c>
      <c r="AJ290" s="5" t="b">
        <f>AND(B290&gt;=zakresy_produkcyjne!C$2,B290&lt;=zakresy_produkcyjne!C$3)</f>
        <v>1</v>
      </c>
      <c r="AK290" s="5" t="b">
        <f>AND(C290&gt;=zakresy_produkcyjne!D$2,C290&lt;=zakresy_produkcyjne!D$3)</f>
        <v>1</v>
      </c>
      <c r="AL290" s="5" t="b">
        <f>AND(D290&gt;=zakresy_produkcyjne!E$2,D290&lt;=zakresy_produkcyjne!E$3)</f>
        <v>1</v>
      </c>
      <c r="AM290" s="5" t="b">
        <f>AND(E290&gt;=zakresy_produkcyjne!F$2,E290&lt;=zakresy_produkcyjne!F$3)</f>
        <v>1</v>
      </c>
      <c r="AN290" s="5" t="b">
        <f>AND(F290&gt;=zakresy_produkcyjne!G$2,F290&lt;=zakresy_produkcyjne!G$3)</f>
        <v>1</v>
      </c>
      <c r="AO290" s="5" t="b">
        <f>AND(G290&gt;=zakresy_produkcyjne!H$2,G290&lt;=zakresy_produkcyjne!H$3)</f>
        <v>1</v>
      </c>
      <c r="AP290" s="5" t="b">
        <f>AND(O290&gt;=zakresy_produkcyjne!I$2,O290&lt;=zakresy_produkcyjne!I$3)</f>
        <v>1</v>
      </c>
      <c r="AQ290" s="5" t="b">
        <f>AND(P290&gt;=zakresy_produkcyjne!J$2,P290&lt;=zakresy_produkcyjne!J$3)</f>
        <v>1</v>
      </c>
      <c r="AR290" s="5" t="b">
        <f>AND(Q290&gt;=zakresy_produkcyjne!K$2,Q290&lt;=zakresy_produkcyjne!K$3)</f>
        <v>1</v>
      </c>
      <c r="AS290" s="5" t="b">
        <f>AND(R290&gt;=zakresy_produkcyjne!L$2,R290&lt;=zakresy_produkcyjne!L$3)</f>
        <v>0</v>
      </c>
      <c r="AT290" s="5" t="b">
        <f>AND(AI290:AO290)</f>
        <v>0</v>
      </c>
      <c r="AU290" s="5" t="b">
        <f>AND(AP290:AS290)</f>
        <v>0</v>
      </c>
      <c r="AV290" s="5" t="b">
        <f>AND(AT290:AU290)</f>
        <v>0</v>
      </c>
      <c r="AW290" s="5">
        <f>AI290*zakresy_produkcyjne!B$4+AJ290*zakresy_produkcyjne!C$4+AK290*zakresy_produkcyjne!D$4+AL290*zakresy_produkcyjne!E$4+AM290*zakresy_produkcyjne!F$4+AN290*zakresy_produkcyjne!G$4+AO290*zakresy_produkcyjne!H$4+AP290*zakresy_produkcyjne!I$4+AQ290*zakresy_produkcyjne!J$4+AR290*zakresy_produkcyjne!K$4+AS290*zakresy_produkcyjne!L$4</f>
        <v>55</v>
      </c>
    </row>
    <row r="291" spans="1:68" ht="13.9" customHeight="1" x14ac:dyDescent="0.2">
      <c r="A291" s="192">
        <v>3.72</v>
      </c>
      <c r="B291" s="192">
        <v>2.5099999999999998</v>
      </c>
      <c r="C291" s="192">
        <v>0.35</v>
      </c>
      <c r="D291" s="192">
        <v>4.2999999999999997E-2</v>
      </c>
      <c r="E291" s="192">
        <v>0.05</v>
      </c>
      <c r="F291" s="192">
        <v>0.09</v>
      </c>
      <c r="G291" s="192">
        <v>0.06</v>
      </c>
      <c r="H291" s="192">
        <v>1.7000000000000001E-2</v>
      </c>
      <c r="I291" s="192">
        <v>2.3E-2</v>
      </c>
      <c r="J291" s="192">
        <v>0</v>
      </c>
      <c r="K291" s="192">
        <v>0</v>
      </c>
      <c r="L291" s="192">
        <v>2.1000000000000001E-2</v>
      </c>
      <c r="M291" s="192">
        <v>0</v>
      </c>
      <c r="N291" s="192">
        <v>0</v>
      </c>
      <c r="O291" s="192">
        <v>927</v>
      </c>
      <c r="P291" s="192">
        <v>60</v>
      </c>
      <c r="Q291" s="192">
        <v>316</v>
      </c>
      <c r="R291" s="192">
        <v>15</v>
      </c>
      <c r="S291" s="192"/>
      <c r="T291" s="192"/>
      <c r="U291" s="192"/>
      <c r="V291" s="192" t="e">
        <f ca="1">KONWERTUJ_TWARDOSC(AE291,tabela_twardosci!$M$8:$M$69,tabela_twardosci!$K$8:$K$69)</f>
        <v>#NAME?</v>
      </c>
      <c r="W291" s="192"/>
      <c r="X291" s="192"/>
      <c r="Y291" s="193">
        <v>68</v>
      </c>
      <c r="Z291" s="192"/>
      <c r="AA291" s="192"/>
      <c r="AB291" s="192"/>
      <c r="AC291" s="192"/>
      <c r="AD291" s="192"/>
      <c r="AE291" s="192">
        <v>417</v>
      </c>
      <c r="AF291" s="5" t="b">
        <f ca="1">NOT(OR(ISBLANK(S291),ISBLANK(T291),ISBLANK(U291),ISBLANK(V291),AND(ISBLANK(W291),ISBLANK(X291))))</f>
        <v>0</v>
      </c>
      <c r="AG291" s="5">
        <v>25</v>
      </c>
      <c r="AH291" s="5">
        <f>IF(Dane!AG801&lt;=30,1,IF(Dane!AG801&lt;=60,2,IF(Dane!AG801&lt;=100,3,"bd")))</f>
        <v>1</v>
      </c>
      <c r="AI291" s="5" t="b">
        <f>AND(A291&gt;=zakresy_produkcyjne!B$2,A291&lt;=zakresy_produkcyjne!B$3)</f>
        <v>0</v>
      </c>
      <c r="AJ291" s="5" t="b">
        <f>AND(B291&gt;=zakresy_produkcyjne!C$2,B291&lt;=zakresy_produkcyjne!C$3)</f>
        <v>1</v>
      </c>
      <c r="AK291" s="5" t="b">
        <f>AND(C291&gt;=zakresy_produkcyjne!D$2,C291&lt;=zakresy_produkcyjne!D$3)</f>
        <v>1</v>
      </c>
      <c r="AL291" s="5" t="b">
        <f>AND(D291&gt;=zakresy_produkcyjne!E$2,D291&lt;=zakresy_produkcyjne!E$3)</f>
        <v>1</v>
      </c>
      <c r="AM291" s="5" t="b">
        <f>AND(E291&gt;=zakresy_produkcyjne!F$2,E291&lt;=zakresy_produkcyjne!F$3)</f>
        <v>1</v>
      </c>
      <c r="AN291" s="5" t="b">
        <f>AND(F291&gt;=zakresy_produkcyjne!G$2,F291&lt;=zakresy_produkcyjne!G$3)</f>
        <v>1</v>
      </c>
      <c r="AO291" s="5" t="b">
        <f>AND(G291&gt;=zakresy_produkcyjne!H$2,G291&lt;=zakresy_produkcyjne!H$3)</f>
        <v>1</v>
      </c>
      <c r="AP291" s="5" t="b">
        <f>AND(O291&gt;=zakresy_produkcyjne!I$2,O291&lt;=zakresy_produkcyjne!I$3)</f>
        <v>1</v>
      </c>
      <c r="AQ291" s="5" t="b">
        <f>AND(P291&gt;=zakresy_produkcyjne!J$2,P291&lt;=zakresy_produkcyjne!J$3)</f>
        <v>1</v>
      </c>
      <c r="AR291" s="5" t="b">
        <f>AND(Q291&gt;=zakresy_produkcyjne!K$2,Q291&lt;=zakresy_produkcyjne!K$3)</f>
        <v>1</v>
      </c>
      <c r="AS291" s="5" t="b">
        <f>AND(R291&gt;=zakresy_produkcyjne!L$2,R291&lt;=zakresy_produkcyjne!L$3)</f>
        <v>0</v>
      </c>
      <c r="AT291" s="5" t="b">
        <f>AND(AI291:AO291)</f>
        <v>0</v>
      </c>
      <c r="AU291" s="5" t="b">
        <f>AND(AP291:AS291)</f>
        <v>0</v>
      </c>
      <c r="AV291" s="5" t="b">
        <f>AND(AT291:AU291)</f>
        <v>0</v>
      </c>
      <c r="AW291" s="5">
        <f>AI291*zakresy_produkcyjne!B$4+AJ291*zakresy_produkcyjne!C$4+AK291*zakresy_produkcyjne!D$4+AL291*zakresy_produkcyjne!E$4+AM291*zakresy_produkcyjne!F$4+AN291*zakresy_produkcyjne!G$4+AO291*zakresy_produkcyjne!H$4+AP291*zakresy_produkcyjne!I$4+AQ291*zakresy_produkcyjne!J$4+AR291*zakresy_produkcyjne!K$4+AS291*zakresy_produkcyjne!L$4</f>
        <v>55</v>
      </c>
    </row>
    <row r="292" spans="1:68" ht="15" customHeight="1" x14ac:dyDescent="0.2"/>
    <row r="293" spans="1:68" ht="13.9" customHeight="1" x14ac:dyDescent="0.2">
      <c r="A293" s="192">
        <v>3.72</v>
      </c>
      <c r="B293" s="192">
        <v>2.5099999999999998</v>
      </c>
      <c r="C293" s="192">
        <v>0.35</v>
      </c>
      <c r="D293" s="192">
        <v>4.2999999999999997E-2</v>
      </c>
      <c r="E293" s="192">
        <v>0.05</v>
      </c>
      <c r="F293" s="192">
        <v>0.09</v>
      </c>
      <c r="G293" s="192">
        <v>0.06</v>
      </c>
      <c r="H293" s="192">
        <v>1.7000000000000001E-2</v>
      </c>
      <c r="I293" s="192">
        <v>2.3E-2</v>
      </c>
      <c r="J293" s="192">
        <v>0</v>
      </c>
      <c r="K293" s="192">
        <v>0</v>
      </c>
      <c r="L293" s="192">
        <v>2.1000000000000001E-2</v>
      </c>
      <c r="M293" s="192">
        <v>0</v>
      </c>
      <c r="N293" s="192">
        <v>0</v>
      </c>
      <c r="O293" s="192">
        <v>927</v>
      </c>
      <c r="P293" s="192">
        <v>60</v>
      </c>
      <c r="Q293" s="192">
        <v>371</v>
      </c>
      <c r="R293" s="192">
        <v>10</v>
      </c>
      <c r="S293" s="192"/>
      <c r="T293" s="192"/>
      <c r="U293" s="192"/>
      <c r="V293" s="192" t="e">
        <f ca="1">KONWERTUJ_TWARDOSC(AE293,tabela_twardosci!$M$8:$M$69,tabela_twardosci!$K$8:$K$69)</f>
        <v>#NAME?</v>
      </c>
      <c r="W293" s="192"/>
      <c r="X293" s="192"/>
      <c r="Y293" s="193">
        <v>68</v>
      </c>
      <c r="Z293" s="192"/>
      <c r="AA293" s="192"/>
      <c r="AB293" s="192"/>
      <c r="AC293" s="192"/>
      <c r="AD293" s="192"/>
      <c r="AE293" s="192">
        <v>363</v>
      </c>
      <c r="AF293" s="5" t="b">
        <f ca="1">NOT(OR(ISBLANK(S293),ISBLANK(T293),ISBLANK(U293),ISBLANK(V293),AND(ISBLANK(W293),ISBLANK(X293))))</f>
        <v>0</v>
      </c>
      <c r="AG293" s="5">
        <v>25</v>
      </c>
      <c r="AH293" s="5">
        <f>IF(Dane!AG813&lt;=30,1,IF(Dane!AG813&lt;=60,2,IF(Dane!AG813&lt;=100,3,"bd")))</f>
        <v>1</v>
      </c>
      <c r="AI293" s="5" t="b">
        <f>AND(A293&gt;=zakresy_produkcyjne!B$2,A293&lt;=zakresy_produkcyjne!B$3)</f>
        <v>0</v>
      </c>
      <c r="AJ293" s="5" t="b">
        <f>AND(B293&gt;=zakresy_produkcyjne!C$2,B293&lt;=zakresy_produkcyjne!C$3)</f>
        <v>1</v>
      </c>
      <c r="AK293" s="5" t="b">
        <f>AND(C293&gt;=zakresy_produkcyjne!D$2,C293&lt;=zakresy_produkcyjne!D$3)</f>
        <v>1</v>
      </c>
      <c r="AL293" s="5" t="b">
        <f>AND(D293&gt;=zakresy_produkcyjne!E$2,D293&lt;=zakresy_produkcyjne!E$3)</f>
        <v>1</v>
      </c>
      <c r="AM293" s="5" t="b">
        <f>AND(E293&gt;=zakresy_produkcyjne!F$2,E293&lt;=zakresy_produkcyjne!F$3)</f>
        <v>1</v>
      </c>
      <c r="AN293" s="5" t="b">
        <f>AND(F293&gt;=zakresy_produkcyjne!G$2,F293&lt;=zakresy_produkcyjne!G$3)</f>
        <v>1</v>
      </c>
      <c r="AO293" s="5" t="b">
        <f>AND(G293&gt;=zakresy_produkcyjne!H$2,G293&lt;=zakresy_produkcyjne!H$3)</f>
        <v>1</v>
      </c>
      <c r="AP293" s="5" t="b">
        <f>AND(O293&gt;=zakresy_produkcyjne!I$2,O293&lt;=zakresy_produkcyjne!I$3)</f>
        <v>1</v>
      </c>
      <c r="AQ293" s="5" t="b">
        <f>AND(P293&gt;=zakresy_produkcyjne!J$2,P293&lt;=zakresy_produkcyjne!J$3)</f>
        <v>1</v>
      </c>
      <c r="AR293" s="5" t="b">
        <f>AND(Q293&gt;=zakresy_produkcyjne!K$2,Q293&lt;=zakresy_produkcyjne!K$3)</f>
        <v>1</v>
      </c>
      <c r="AS293" s="5" t="b">
        <f>AND(R293&gt;=zakresy_produkcyjne!L$2,R293&lt;=zakresy_produkcyjne!L$3)</f>
        <v>0</v>
      </c>
      <c r="AT293" s="5" t="b">
        <f>AND(AI293:AO293)</f>
        <v>0</v>
      </c>
      <c r="AU293" s="5" t="b">
        <f>AND(AP293:AS293)</f>
        <v>0</v>
      </c>
      <c r="AV293" s="5" t="b">
        <f>AND(AT293:AU293)</f>
        <v>0</v>
      </c>
      <c r="AW293" s="5">
        <f>AI293*zakresy_produkcyjne!B$4+AJ293*zakresy_produkcyjne!C$4+AK293*zakresy_produkcyjne!D$4+AL293*zakresy_produkcyjne!E$4+AM293*zakresy_produkcyjne!F$4+AN293*zakresy_produkcyjne!G$4+AO293*zakresy_produkcyjne!H$4+AP293*zakresy_produkcyjne!I$4+AQ293*zakresy_produkcyjne!J$4+AR293*zakresy_produkcyjne!K$4+AS293*zakresy_produkcyjne!L$4</f>
        <v>55</v>
      </c>
    </row>
    <row r="294" spans="1:68" ht="13.9" customHeight="1" x14ac:dyDescent="0.2">
      <c r="A294" s="192">
        <v>3.72</v>
      </c>
      <c r="B294" s="192">
        <v>2.5099999999999998</v>
      </c>
      <c r="C294" s="192">
        <v>0.35</v>
      </c>
      <c r="D294" s="192">
        <v>4.2999999999999997E-2</v>
      </c>
      <c r="E294" s="192">
        <v>0.05</v>
      </c>
      <c r="F294" s="192">
        <v>0.09</v>
      </c>
      <c r="G294" s="192">
        <v>0.06</v>
      </c>
      <c r="H294" s="192">
        <v>1.7000000000000001E-2</v>
      </c>
      <c r="I294" s="192">
        <v>2.3E-2</v>
      </c>
      <c r="J294" s="192">
        <v>0</v>
      </c>
      <c r="K294" s="192">
        <v>0</v>
      </c>
      <c r="L294" s="192">
        <v>2.1000000000000001E-2</v>
      </c>
      <c r="M294" s="192">
        <v>0</v>
      </c>
      <c r="N294" s="192">
        <v>0</v>
      </c>
      <c r="O294" s="192">
        <v>927</v>
      </c>
      <c r="P294" s="192">
        <v>60</v>
      </c>
      <c r="Q294" s="192">
        <v>371</v>
      </c>
      <c r="R294" s="192">
        <v>15</v>
      </c>
      <c r="S294" s="192">
        <v>1087</v>
      </c>
      <c r="T294" s="192">
        <v>815</v>
      </c>
      <c r="U294" s="192">
        <v>1.9</v>
      </c>
      <c r="V294" s="192" t="e">
        <f ca="1">KONWERTUJ_TWARDOSC(AE294,tabela_twardosci!$M$8:$M$69,tabela_twardosci!$K$8:$K$69)</f>
        <v>#NAME?</v>
      </c>
      <c r="W294" s="192"/>
      <c r="X294" s="192"/>
      <c r="Y294" s="193">
        <v>68</v>
      </c>
      <c r="Z294" s="192"/>
      <c r="AA294" s="192"/>
      <c r="AB294" s="192"/>
      <c r="AC294" s="192"/>
      <c r="AD294" s="192"/>
      <c r="AE294" s="192">
        <v>346</v>
      </c>
      <c r="AF294" s="5" t="b">
        <f ca="1">NOT(OR(ISBLANK(S294),ISBLANK(T294),ISBLANK(U294),ISBLANK(V294),AND(ISBLANK(W294),ISBLANK(X294))))</f>
        <v>0</v>
      </c>
      <c r="AG294" s="5">
        <v>25</v>
      </c>
      <c r="AH294" s="5">
        <f>IF(Dane!AG814&lt;=30,1,IF(Dane!AG814&lt;=60,2,IF(Dane!AG814&lt;=100,3,"bd")))</f>
        <v>1</v>
      </c>
      <c r="AI294" s="5" t="b">
        <f>AND(A294&gt;=zakresy_produkcyjne!B$2,A294&lt;=zakresy_produkcyjne!B$3)</f>
        <v>0</v>
      </c>
      <c r="AJ294" s="5" t="b">
        <f>AND(B294&gt;=zakresy_produkcyjne!C$2,B294&lt;=zakresy_produkcyjne!C$3)</f>
        <v>1</v>
      </c>
      <c r="AK294" s="5" t="b">
        <f>AND(C294&gt;=zakresy_produkcyjne!D$2,C294&lt;=zakresy_produkcyjne!D$3)</f>
        <v>1</v>
      </c>
      <c r="AL294" s="5" t="b">
        <f>AND(D294&gt;=zakresy_produkcyjne!E$2,D294&lt;=zakresy_produkcyjne!E$3)</f>
        <v>1</v>
      </c>
      <c r="AM294" s="5" t="b">
        <f>AND(E294&gt;=zakresy_produkcyjne!F$2,E294&lt;=zakresy_produkcyjne!F$3)</f>
        <v>1</v>
      </c>
      <c r="AN294" s="5" t="b">
        <f>AND(F294&gt;=zakresy_produkcyjne!G$2,F294&lt;=zakresy_produkcyjne!G$3)</f>
        <v>1</v>
      </c>
      <c r="AO294" s="5" t="b">
        <f>AND(G294&gt;=zakresy_produkcyjne!H$2,G294&lt;=zakresy_produkcyjne!H$3)</f>
        <v>1</v>
      </c>
      <c r="AP294" s="5" t="b">
        <f>AND(O294&gt;=zakresy_produkcyjne!I$2,O294&lt;=zakresy_produkcyjne!I$3)</f>
        <v>1</v>
      </c>
      <c r="AQ294" s="5" t="b">
        <f>AND(P294&gt;=zakresy_produkcyjne!J$2,P294&lt;=zakresy_produkcyjne!J$3)</f>
        <v>1</v>
      </c>
      <c r="AR294" s="5" t="b">
        <f>AND(Q294&gt;=zakresy_produkcyjne!K$2,Q294&lt;=zakresy_produkcyjne!K$3)</f>
        <v>1</v>
      </c>
      <c r="AS294" s="5" t="b">
        <f>AND(R294&gt;=zakresy_produkcyjne!L$2,R294&lt;=zakresy_produkcyjne!L$3)</f>
        <v>0</v>
      </c>
      <c r="AT294" s="5" t="b">
        <f>AND(AI294:AO294)</f>
        <v>0</v>
      </c>
      <c r="AU294" s="5" t="b">
        <f>AND(AP294:AS294)</f>
        <v>0</v>
      </c>
      <c r="AV294" s="5" t="b">
        <f>AND(AT294:AU294)</f>
        <v>0</v>
      </c>
      <c r="AW294" s="5">
        <f>AI294*zakresy_produkcyjne!B$4+AJ294*zakresy_produkcyjne!C$4+AK294*zakresy_produkcyjne!D$4+AL294*zakresy_produkcyjne!E$4+AM294*zakresy_produkcyjne!F$4+AN294*zakresy_produkcyjne!G$4+AO294*zakresy_produkcyjne!H$4+AP294*zakresy_produkcyjne!I$4+AQ294*zakresy_produkcyjne!J$4+AR294*zakresy_produkcyjne!K$4+AS294*zakresy_produkcyjne!L$4</f>
        <v>55</v>
      </c>
    </row>
    <row r="295" spans="1:68" ht="15" customHeight="1" x14ac:dyDescent="0.2"/>
    <row r="296" spans="1:68" ht="15" customHeight="1" x14ac:dyDescent="0.2"/>
    <row r="297" spans="1:68" ht="15" customHeight="1" x14ac:dyDescent="0.2">
      <c r="A297" s="138">
        <v>3.62</v>
      </c>
      <c r="B297" s="138">
        <v>2.5499999999999998</v>
      </c>
      <c r="C297" s="138">
        <v>0.4</v>
      </c>
      <c r="D297" s="138">
        <v>0.08</v>
      </c>
      <c r="E297" s="138">
        <v>1.7000000000000001E-2</v>
      </c>
      <c r="F297" s="138">
        <v>1.2E-2</v>
      </c>
      <c r="G297" s="138">
        <v>0</v>
      </c>
      <c r="H297" s="138">
        <v>1.7999999999999999E-2</v>
      </c>
      <c r="I297" s="138">
        <v>1.7000000000000001E-2</v>
      </c>
      <c r="J297" s="138">
        <v>0</v>
      </c>
      <c r="K297" s="138">
        <v>4.8000000000000001E-2</v>
      </c>
      <c r="L297" s="138">
        <v>7.1999999999999995E-2</v>
      </c>
      <c r="M297" s="138">
        <v>0</v>
      </c>
      <c r="N297" s="138">
        <v>1.4999999999999999E-2</v>
      </c>
      <c r="O297" s="138">
        <v>900</v>
      </c>
      <c r="P297" s="138">
        <v>60</v>
      </c>
      <c r="Q297" s="138">
        <v>300</v>
      </c>
      <c r="R297" s="138">
        <v>90</v>
      </c>
      <c r="S297" s="138">
        <v>1190</v>
      </c>
      <c r="T297" s="138">
        <v>560</v>
      </c>
      <c r="U297" s="138"/>
      <c r="V297" s="138">
        <v>440</v>
      </c>
      <c r="W297" s="138"/>
      <c r="X297" s="138"/>
      <c r="Y297" s="302">
        <v>62</v>
      </c>
      <c r="Z297" s="303"/>
      <c r="AA297" s="303"/>
      <c r="AB297" s="303"/>
      <c r="AC297" s="303"/>
      <c r="AD297" s="303"/>
      <c r="AE297" s="303"/>
      <c r="AF297" s="5" t="b">
        <f t="shared" ref="AF297:AF305" si="63">NOT(OR(ISBLANK(S297),ISBLANK(T297),ISBLANK(U297),ISBLANK(V297),AND(ISBLANK(W297),ISBLANK(X297))))</f>
        <v>0</v>
      </c>
      <c r="AG297" s="5">
        <v>25</v>
      </c>
      <c r="AH297" s="5">
        <f>IF(podejrzane!AG287&lt;=30,1,IF(podejrzane!AG287&lt;=60,2,IF(podejrzane!AG287&lt;=100,3,"bd")))</f>
        <v>1</v>
      </c>
      <c r="AI297" s="5" t="b">
        <f>AND(A297&gt;=zakresy_produkcyjne!B$2,A297&lt;=zakresy_produkcyjne!B$3)</f>
        <v>0</v>
      </c>
      <c r="AJ297" s="5" t="b">
        <f>AND(B297&gt;=zakresy_produkcyjne!C$2,B297&lt;=zakresy_produkcyjne!C$3)</f>
        <v>1</v>
      </c>
      <c r="AK297" s="5" t="b">
        <f>AND(C297&gt;=zakresy_produkcyjne!D$2,C297&lt;=zakresy_produkcyjne!D$3)</f>
        <v>1</v>
      </c>
      <c r="AL297" s="5" t="b">
        <f>AND(D297&gt;=zakresy_produkcyjne!E$2,D297&lt;=zakresy_produkcyjne!E$3)</f>
        <v>1</v>
      </c>
      <c r="AM297" s="5" t="b">
        <f>AND(E297&gt;=zakresy_produkcyjne!F$2,E297&lt;=zakresy_produkcyjne!F$3)</f>
        <v>1</v>
      </c>
      <c r="AN297" s="5" t="b">
        <f>AND(F297&gt;=zakresy_produkcyjne!G$2,F297&lt;=zakresy_produkcyjne!G$3)</f>
        <v>1</v>
      </c>
      <c r="AO297" s="5" t="b">
        <f>AND(G297&gt;=zakresy_produkcyjne!H$2,G297&lt;=zakresy_produkcyjne!H$3)</f>
        <v>1</v>
      </c>
      <c r="AP297" s="5" t="b">
        <f>AND(O297&gt;=zakresy_produkcyjne!I$2,O297&lt;=zakresy_produkcyjne!I$3)</f>
        <v>1</v>
      </c>
      <c r="AQ297" s="5" t="b">
        <f>AND(P297&gt;=zakresy_produkcyjne!J$2,P297&lt;=zakresy_produkcyjne!J$3)</f>
        <v>1</v>
      </c>
      <c r="AR297" s="5" t="b">
        <f>AND(Q297&gt;=zakresy_produkcyjne!K$2,Q297&lt;=zakresy_produkcyjne!K$3)</f>
        <v>1</v>
      </c>
      <c r="AS297" s="5" t="b">
        <f>AND(R297&gt;=zakresy_produkcyjne!L$2,R297&lt;=zakresy_produkcyjne!L$3)</f>
        <v>1</v>
      </c>
      <c r="AT297" s="5" t="b">
        <f t="shared" ref="AT297:AT305" si="64">AND(AI297:AO297)</f>
        <v>0</v>
      </c>
      <c r="AU297" s="5" t="b">
        <f t="shared" ref="AU297:AU305" si="65">AND(AP297:AS297)</f>
        <v>1</v>
      </c>
      <c r="AV297" s="5" t="b">
        <f t="shared" ref="AV297:AV305" si="66">AND(AT297:AU297)</f>
        <v>0</v>
      </c>
      <c r="AW297" s="5">
        <f>AI297*zakresy_produkcyjne!B$4+AJ297*zakresy_produkcyjne!C$4+AK297*zakresy_produkcyjne!D$4+AL297*zakresy_produkcyjne!E$4+AM297*zakresy_produkcyjne!F$4+AN297*zakresy_produkcyjne!G$4+AO297*zakresy_produkcyjne!H$4+AP297*zakresy_produkcyjne!I$4+AQ297*zakresy_produkcyjne!J$4+AR297*zakresy_produkcyjne!K$4+AS297*zakresy_produkcyjne!L$4</f>
        <v>65</v>
      </c>
      <c r="BP297" s="5" t="e">
        <f>IF(S297&lt;&gt;"",POWER((#REF!*Q297+#REF!)-S297,2))</f>
        <v>#REF!</v>
      </c>
    </row>
    <row r="298" spans="1:68" ht="15" customHeight="1" x14ac:dyDescent="0.2">
      <c r="A298" s="138">
        <v>3.62</v>
      </c>
      <c r="B298" s="138">
        <v>2.5499999999999998</v>
      </c>
      <c r="C298" s="138">
        <v>0.4</v>
      </c>
      <c r="D298" s="138">
        <v>0.08</v>
      </c>
      <c r="E298" s="138">
        <v>1.7000000000000001E-2</v>
      </c>
      <c r="F298" s="138">
        <v>1.2E-2</v>
      </c>
      <c r="G298" s="138">
        <v>0</v>
      </c>
      <c r="H298" s="138">
        <v>1.7999999999999999E-2</v>
      </c>
      <c r="I298" s="138">
        <v>1.7000000000000001E-2</v>
      </c>
      <c r="J298" s="138">
        <v>0</v>
      </c>
      <c r="K298" s="138">
        <v>4.8000000000000001E-2</v>
      </c>
      <c r="L298" s="138">
        <v>7.1999999999999995E-2</v>
      </c>
      <c r="M298" s="138">
        <v>0</v>
      </c>
      <c r="N298" s="138">
        <v>1.4999999999999999E-2</v>
      </c>
      <c r="O298" s="138">
        <v>900</v>
      </c>
      <c r="P298" s="138">
        <v>60</v>
      </c>
      <c r="Q298" s="138">
        <v>300</v>
      </c>
      <c r="R298" s="138">
        <v>120</v>
      </c>
      <c r="S298" s="138">
        <v>1227</v>
      </c>
      <c r="T298" s="138">
        <v>554</v>
      </c>
      <c r="U298" s="138"/>
      <c r="V298" s="138">
        <v>445</v>
      </c>
      <c r="W298" s="138"/>
      <c r="X298" s="138"/>
      <c r="Y298" s="302">
        <v>62</v>
      </c>
      <c r="Z298" s="303"/>
      <c r="AA298" s="303"/>
      <c r="AB298" s="303"/>
      <c r="AC298" s="303"/>
      <c r="AD298" s="303"/>
      <c r="AE298" s="303"/>
      <c r="AF298" s="5" t="b">
        <f t="shared" si="63"/>
        <v>0</v>
      </c>
      <c r="AG298" s="5">
        <v>25</v>
      </c>
      <c r="AH298" s="5">
        <f>IF(podejrzane!AG288&lt;=30,1,IF(podejrzane!AG288&lt;=60,2,IF(podejrzane!AG288&lt;=100,3,"bd")))</f>
        <v>1</v>
      </c>
      <c r="AI298" s="5" t="b">
        <f>AND(A298&gt;=zakresy_produkcyjne!B$2,A298&lt;=zakresy_produkcyjne!B$3)</f>
        <v>0</v>
      </c>
      <c r="AJ298" s="5" t="b">
        <f>AND(B298&gt;=zakresy_produkcyjne!C$2,B298&lt;=zakresy_produkcyjne!C$3)</f>
        <v>1</v>
      </c>
      <c r="AK298" s="5" t="b">
        <f>AND(C298&gt;=zakresy_produkcyjne!D$2,C298&lt;=zakresy_produkcyjne!D$3)</f>
        <v>1</v>
      </c>
      <c r="AL298" s="5" t="b">
        <f>AND(D298&gt;=zakresy_produkcyjne!E$2,D298&lt;=zakresy_produkcyjne!E$3)</f>
        <v>1</v>
      </c>
      <c r="AM298" s="5" t="b">
        <f>AND(E298&gt;=zakresy_produkcyjne!F$2,E298&lt;=zakresy_produkcyjne!F$3)</f>
        <v>1</v>
      </c>
      <c r="AN298" s="5" t="b">
        <f>AND(F298&gt;=zakresy_produkcyjne!G$2,F298&lt;=zakresy_produkcyjne!G$3)</f>
        <v>1</v>
      </c>
      <c r="AO298" s="5" t="b">
        <f>AND(G298&gt;=zakresy_produkcyjne!H$2,G298&lt;=zakresy_produkcyjne!H$3)</f>
        <v>1</v>
      </c>
      <c r="AP298" s="5" t="b">
        <f>AND(O298&gt;=zakresy_produkcyjne!I$2,O298&lt;=zakresy_produkcyjne!I$3)</f>
        <v>1</v>
      </c>
      <c r="AQ298" s="5" t="b">
        <f>AND(P298&gt;=zakresy_produkcyjne!J$2,P298&lt;=zakresy_produkcyjne!J$3)</f>
        <v>1</v>
      </c>
      <c r="AR298" s="5" t="b">
        <f>AND(Q298&gt;=zakresy_produkcyjne!K$2,Q298&lt;=zakresy_produkcyjne!K$3)</f>
        <v>1</v>
      </c>
      <c r="AS298" s="5" t="b">
        <f>AND(R298&gt;=zakresy_produkcyjne!L$2,R298&lt;=zakresy_produkcyjne!L$3)</f>
        <v>1</v>
      </c>
      <c r="AT298" s="5" t="b">
        <f t="shared" si="64"/>
        <v>0</v>
      </c>
      <c r="AU298" s="5" t="b">
        <f t="shared" si="65"/>
        <v>1</v>
      </c>
      <c r="AV298" s="5" t="b">
        <f t="shared" si="66"/>
        <v>0</v>
      </c>
      <c r="AW298" s="5">
        <f>AI298*zakresy_produkcyjne!B$4+AJ298*zakresy_produkcyjne!C$4+AK298*zakresy_produkcyjne!D$4+AL298*zakresy_produkcyjne!E$4+AM298*zakresy_produkcyjne!F$4+AN298*zakresy_produkcyjne!G$4+AO298*zakresy_produkcyjne!H$4+AP298*zakresy_produkcyjne!I$4+AQ298*zakresy_produkcyjne!J$4+AR298*zakresy_produkcyjne!K$4+AS298*zakresy_produkcyjne!L$4</f>
        <v>65</v>
      </c>
      <c r="BP298" s="5" t="e">
        <f>IF(S298&lt;&gt;"",POWER((#REF!*Q298+#REF!)-S298,2))</f>
        <v>#REF!</v>
      </c>
    </row>
    <row r="299" spans="1:68" ht="15" customHeight="1" x14ac:dyDescent="0.2">
      <c r="A299" s="138">
        <v>3.62</v>
      </c>
      <c r="B299" s="138">
        <v>2.5499999999999998</v>
      </c>
      <c r="C299" s="138">
        <v>0.4</v>
      </c>
      <c r="D299" s="138">
        <v>0.08</v>
      </c>
      <c r="E299" s="138">
        <v>1.7000000000000001E-2</v>
      </c>
      <c r="F299" s="138">
        <v>1.2E-2</v>
      </c>
      <c r="G299" s="138">
        <v>0</v>
      </c>
      <c r="H299" s="138">
        <v>1.7999999999999999E-2</v>
      </c>
      <c r="I299" s="138">
        <v>1.7000000000000001E-2</v>
      </c>
      <c r="J299" s="138">
        <v>0</v>
      </c>
      <c r="K299" s="138">
        <v>4.8000000000000001E-2</v>
      </c>
      <c r="L299" s="138">
        <v>7.1999999999999995E-2</v>
      </c>
      <c r="M299" s="138">
        <v>0</v>
      </c>
      <c r="N299" s="138">
        <v>1.4999999999999999E-2</v>
      </c>
      <c r="O299" s="138">
        <v>900</v>
      </c>
      <c r="P299" s="138">
        <v>60</v>
      </c>
      <c r="Q299" s="138">
        <v>300</v>
      </c>
      <c r="R299" s="138">
        <v>150</v>
      </c>
      <c r="S299" s="138">
        <v>1400</v>
      </c>
      <c r="T299" s="138">
        <v>560</v>
      </c>
      <c r="U299" s="138"/>
      <c r="V299" s="138">
        <v>456</v>
      </c>
      <c r="W299" s="138"/>
      <c r="X299" s="138"/>
      <c r="Y299" s="302">
        <v>62</v>
      </c>
      <c r="Z299" s="303"/>
      <c r="AA299" s="303"/>
      <c r="AB299" s="303"/>
      <c r="AC299" s="303"/>
      <c r="AD299" s="303"/>
      <c r="AE299" s="303"/>
      <c r="AF299" s="5" t="b">
        <f t="shared" si="63"/>
        <v>0</v>
      </c>
      <c r="AG299" s="5">
        <v>25</v>
      </c>
      <c r="AH299" s="5">
        <f>IF(Dane!AH644&lt;=30,1,IF(Dane!AH644&lt;=60,2,IF(Dane!AH644&lt;=100,3,"bd")))</f>
        <v>1</v>
      </c>
      <c r="AI299" s="5" t="b">
        <f>AND(A299&gt;=zakresy_produkcyjne!B$2,A299&lt;=zakresy_produkcyjne!B$3)</f>
        <v>0</v>
      </c>
      <c r="AJ299" s="5" t="b">
        <f>AND(B299&gt;=zakresy_produkcyjne!C$2,B299&lt;=zakresy_produkcyjne!C$3)</f>
        <v>1</v>
      </c>
      <c r="AK299" s="5" t="b">
        <f>AND(C299&gt;=zakresy_produkcyjne!D$2,C299&lt;=zakresy_produkcyjne!D$3)</f>
        <v>1</v>
      </c>
      <c r="AL299" s="5" t="b">
        <f>AND(D299&gt;=zakresy_produkcyjne!E$2,D299&lt;=zakresy_produkcyjne!E$3)</f>
        <v>1</v>
      </c>
      <c r="AM299" s="5" t="b">
        <f>AND(E299&gt;=zakresy_produkcyjne!F$2,E299&lt;=zakresy_produkcyjne!F$3)</f>
        <v>1</v>
      </c>
      <c r="AN299" s="5" t="b">
        <f>AND(F299&gt;=zakresy_produkcyjne!G$2,F299&lt;=zakresy_produkcyjne!G$3)</f>
        <v>1</v>
      </c>
      <c r="AO299" s="5" t="b">
        <f>AND(G299&gt;=zakresy_produkcyjne!H$2,G299&lt;=zakresy_produkcyjne!H$3)</f>
        <v>1</v>
      </c>
      <c r="AP299" s="5" t="b">
        <f>AND(O299&gt;=zakresy_produkcyjne!I$2,O299&lt;=zakresy_produkcyjne!I$3)</f>
        <v>1</v>
      </c>
      <c r="AQ299" s="5" t="b">
        <f>AND(P299&gt;=zakresy_produkcyjne!J$2,P299&lt;=zakresy_produkcyjne!J$3)</f>
        <v>1</v>
      </c>
      <c r="AR299" s="5" t="b">
        <f>AND(Q299&gt;=zakresy_produkcyjne!K$2,Q299&lt;=zakresy_produkcyjne!K$3)</f>
        <v>1</v>
      </c>
      <c r="AS299" s="5" t="b">
        <f>AND(R299&gt;=zakresy_produkcyjne!L$2,R299&lt;=zakresy_produkcyjne!L$3)</f>
        <v>1</v>
      </c>
      <c r="AT299" s="5" t="b">
        <f t="shared" si="64"/>
        <v>0</v>
      </c>
      <c r="AU299" s="5" t="b">
        <f t="shared" si="65"/>
        <v>1</v>
      </c>
      <c r="AV299" s="5" t="b">
        <f t="shared" si="66"/>
        <v>0</v>
      </c>
      <c r="AW299" s="5">
        <f>AI299*zakresy_produkcyjne!B$4+AJ299*zakresy_produkcyjne!C$4+AK299*zakresy_produkcyjne!D$4+AL299*zakresy_produkcyjne!E$4+AM299*zakresy_produkcyjne!F$4+AN299*zakresy_produkcyjne!G$4+AO299*zakresy_produkcyjne!H$4+AP299*zakresy_produkcyjne!I$4+AQ299*zakresy_produkcyjne!J$4+AR299*zakresy_produkcyjne!K$4+AS299*zakresy_produkcyjne!L$4</f>
        <v>65</v>
      </c>
      <c r="BP299" s="5" t="e">
        <f>IF(S299&lt;&gt;"",POWER((#REF!*Q299+#REF!)-S299,2))</f>
        <v>#REF!</v>
      </c>
    </row>
    <row r="300" spans="1:68" ht="15" customHeight="1" x14ac:dyDescent="0.2">
      <c r="A300" s="138">
        <v>3.62</v>
      </c>
      <c r="B300" s="138">
        <v>2.5499999999999998</v>
      </c>
      <c r="C300" s="138">
        <v>0.4</v>
      </c>
      <c r="D300" s="138">
        <v>0.08</v>
      </c>
      <c r="E300" s="138">
        <v>1.7000000000000001E-2</v>
      </c>
      <c r="F300" s="138">
        <v>1.2E-2</v>
      </c>
      <c r="G300" s="138">
        <v>0</v>
      </c>
      <c r="H300" s="138">
        <v>1.7999999999999999E-2</v>
      </c>
      <c r="I300" s="138">
        <v>1.7000000000000001E-2</v>
      </c>
      <c r="J300" s="138">
        <v>0</v>
      </c>
      <c r="K300" s="138">
        <v>4.8000000000000001E-2</v>
      </c>
      <c r="L300" s="138">
        <v>7.1999999999999995E-2</v>
      </c>
      <c r="M300" s="138">
        <v>0</v>
      </c>
      <c r="N300" s="138">
        <v>1.4999999999999999E-2</v>
      </c>
      <c r="O300" s="138">
        <v>900</v>
      </c>
      <c r="P300" s="138">
        <v>60</v>
      </c>
      <c r="Q300" s="138">
        <v>350</v>
      </c>
      <c r="R300" s="138">
        <v>90</v>
      </c>
      <c r="S300" s="138">
        <v>1300</v>
      </c>
      <c r="T300" s="138">
        <v>863</v>
      </c>
      <c r="U300" s="138"/>
      <c r="V300" s="138">
        <v>437</v>
      </c>
      <c r="W300" s="138"/>
      <c r="X300" s="138"/>
      <c r="Y300" s="302">
        <v>62</v>
      </c>
      <c r="Z300" s="303"/>
      <c r="AA300" s="303"/>
      <c r="AB300" s="303"/>
      <c r="AC300" s="303"/>
      <c r="AD300" s="303"/>
      <c r="AE300" s="303"/>
      <c r="AF300" s="5" t="b">
        <f t="shared" si="63"/>
        <v>0</v>
      </c>
      <c r="AG300" s="5">
        <v>25</v>
      </c>
      <c r="AH300" s="5">
        <f>IF(Dane!AH646&lt;=30,1,IF(Dane!AH646&lt;=60,2,IF(Dane!AH646&lt;=100,3,"bd")))</f>
        <v>1</v>
      </c>
      <c r="AI300" s="5" t="b">
        <f>AND(A300&gt;=zakresy_produkcyjne!B$2,A300&lt;=zakresy_produkcyjne!B$3)</f>
        <v>0</v>
      </c>
      <c r="AJ300" s="5" t="b">
        <f>AND(B300&gt;=zakresy_produkcyjne!C$2,B300&lt;=zakresy_produkcyjne!C$3)</f>
        <v>1</v>
      </c>
      <c r="AK300" s="5" t="b">
        <f>AND(C300&gt;=zakresy_produkcyjne!D$2,C300&lt;=zakresy_produkcyjne!D$3)</f>
        <v>1</v>
      </c>
      <c r="AL300" s="5" t="b">
        <f>AND(D300&gt;=zakresy_produkcyjne!E$2,D300&lt;=zakresy_produkcyjne!E$3)</f>
        <v>1</v>
      </c>
      <c r="AM300" s="5" t="b">
        <f>AND(E300&gt;=zakresy_produkcyjne!F$2,E300&lt;=zakresy_produkcyjne!F$3)</f>
        <v>1</v>
      </c>
      <c r="AN300" s="5" t="b">
        <f>AND(F300&gt;=zakresy_produkcyjne!G$2,F300&lt;=zakresy_produkcyjne!G$3)</f>
        <v>1</v>
      </c>
      <c r="AO300" s="5" t="b">
        <f>AND(G300&gt;=zakresy_produkcyjne!H$2,G300&lt;=zakresy_produkcyjne!H$3)</f>
        <v>1</v>
      </c>
      <c r="AP300" s="5" t="b">
        <f>AND(O300&gt;=zakresy_produkcyjne!I$2,O300&lt;=zakresy_produkcyjne!I$3)</f>
        <v>1</v>
      </c>
      <c r="AQ300" s="5" t="b">
        <f>AND(P300&gt;=zakresy_produkcyjne!J$2,P300&lt;=zakresy_produkcyjne!J$3)</f>
        <v>1</v>
      </c>
      <c r="AR300" s="5" t="b">
        <f>AND(Q300&gt;=zakresy_produkcyjne!K$2,Q300&lt;=zakresy_produkcyjne!K$3)</f>
        <v>1</v>
      </c>
      <c r="AS300" s="5" t="b">
        <f>AND(R300&gt;=zakresy_produkcyjne!L$2,R300&lt;=zakresy_produkcyjne!L$3)</f>
        <v>1</v>
      </c>
      <c r="AT300" s="5" t="b">
        <f t="shared" si="64"/>
        <v>0</v>
      </c>
      <c r="AU300" s="5" t="b">
        <f t="shared" si="65"/>
        <v>1</v>
      </c>
      <c r="AV300" s="5" t="b">
        <f t="shared" si="66"/>
        <v>0</v>
      </c>
      <c r="AW300" s="5">
        <f>AI300*zakresy_produkcyjne!B$4+AJ300*zakresy_produkcyjne!C$4+AK300*zakresy_produkcyjne!D$4+AL300*zakresy_produkcyjne!E$4+AM300*zakresy_produkcyjne!F$4+AN300*zakresy_produkcyjne!G$4+AO300*zakresy_produkcyjne!H$4+AP300*zakresy_produkcyjne!I$4+AQ300*zakresy_produkcyjne!J$4+AR300*zakresy_produkcyjne!K$4+AS300*zakresy_produkcyjne!L$4</f>
        <v>65</v>
      </c>
      <c r="BP300" s="5" t="e">
        <f>IF(S300&lt;&gt;"",POWER((#REF!*Q300+#REF!)-S300,2))</f>
        <v>#REF!</v>
      </c>
    </row>
    <row r="301" spans="1:68" ht="15" customHeight="1" x14ac:dyDescent="0.2">
      <c r="A301" s="138">
        <v>3.62</v>
      </c>
      <c r="B301" s="138">
        <v>2.5499999999999998</v>
      </c>
      <c r="C301" s="138">
        <v>0.4</v>
      </c>
      <c r="D301" s="138">
        <v>0.08</v>
      </c>
      <c r="E301" s="138">
        <v>1.7000000000000001E-2</v>
      </c>
      <c r="F301" s="138">
        <v>1.2E-2</v>
      </c>
      <c r="G301" s="138">
        <v>0</v>
      </c>
      <c r="H301" s="138">
        <v>1.7999999999999999E-2</v>
      </c>
      <c r="I301" s="138">
        <v>1.7000000000000001E-2</v>
      </c>
      <c r="J301" s="138">
        <v>0</v>
      </c>
      <c r="K301" s="138">
        <v>4.8000000000000001E-2</v>
      </c>
      <c r="L301" s="138">
        <v>7.1999999999999995E-2</v>
      </c>
      <c r="M301" s="138">
        <v>0</v>
      </c>
      <c r="N301" s="138">
        <v>1.4999999999999999E-2</v>
      </c>
      <c r="O301" s="138">
        <v>900</v>
      </c>
      <c r="P301" s="138">
        <v>60</v>
      </c>
      <c r="Q301" s="138">
        <v>350</v>
      </c>
      <c r="R301" s="138">
        <v>120</v>
      </c>
      <c r="S301" s="138">
        <v>1327</v>
      </c>
      <c r="T301" s="138">
        <v>820</v>
      </c>
      <c r="U301" s="138"/>
      <c r="V301" s="138">
        <v>440</v>
      </c>
      <c r="W301" s="138"/>
      <c r="X301" s="138"/>
      <c r="Y301" s="302">
        <v>62</v>
      </c>
      <c r="Z301" s="303"/>
      <c r="AA301" s="303"/>
      <c r="AB301" s="303"/>
      <c r="AC301" s="303"/>
      <c r="AD301" s="303"/>
      <c r="AE301" s="303"/>
      <c r="AF301" s="5" t="b">
        <f t="shared" si="63"/>
        <v>0</v>
      </c>
      <c r="AG301" s="5">
        <v>25</v>
      </c>
      <c r="AH301" s="5">
        <f>IF(Dane!AH647&lt;=30,1,IF(Dane!AH647&lt;=60,2,IF(Dane!AH647&lt;=100,3,"bd")))</f>
        <v>1</v>
      </c>
      <c r="AI301" s="5" t="b">
        <f>AND(A301&gt;=zakresy_produkcyjne!B$2,A301&lt;=zakresy_produkcyjne!B$3)</f>
        <v>0</v>
      </c>
      <c r="AJ301" s="5" t="b">
        <f>AND(B301&gt;=zakresy_produkcyjne!C$2,B301&lt;=zakresy_produkcyjne!C$3)</f>
        <v>1</v>
      </c>
      <c r="AK301" s="5" t="b">
        <f>AND(C301&gt;=zakresy_produkcyjne!D$2,C301&lt;=zakresy_produkcyjne!D$3)</f>
        <v>1</v>
      </c>
      <c r="AL301" s="5" t="b">
        <f>AND(D301&gt;=zakresy_produkcyjne!E$2,D301&lt;=zakresy_produkcyjne!E$3)</f>
        <v>1</v>
      </c>
      <c r="AM301" s="5" t="b">
        <f>AND(E301&gt;=zakresy_produkcyjne!F$2,E301&lt;=zakresy_produkcyjne!F$3)</f>
        <v>1</v>
      </c>
      <c r="AN301" s="5" t="b">
        <f>AND(F301&gt;=zakresy_produkcyjne!G$2,F301&lt;=zakresy_produkcyjne!G$3)</f>
        <v>1</v>
      </c>
      <c r="AO301" s="5" t="b">
        <f>AND(G301&gt;=zakresy_produkcyjne!H$2,G301&lt;=zakresy_produkcyjne!H$3)</f>
        <v>1</v>
      </c>
      <c r="AP301" s="5" t="b">
        <f>AND(O301&gt;=zakresy_produkcyjne!I$2,O301&lt;=zakresy_produkcyjne!I$3)</f>
        <v>1</v>
      </c>
      <c r="AQ301" s="5" t="b">
        <f>AND(P301&gt;=zakresy_produkcyjne!J$2,P301&lt;=zakresy_produkcyjne!J$3)</f>
        <v>1</v>
      </c>
      <c r="AR301" s="5" t="b">
        <f>AND(Q301&gt;=zakresy_produkcyjne!K$2,Q301&lt;=zakresy_produkcyjne!K$3)</f>
        <v>1</v>
      </c>
      <c r="AS301" s="5" t="b">
        <f>AND(R301&gt;=zakresy_produkcyjne!L$2,R301&lt;=zakresy_produkcyjne!L$3)</f>
        <v>1</v>
      </c>
      <c r="AT301" s="5" t="b">
        <f t="shared" si="64"/>
        <v>0</v>
      </c>
      <c r="AU301" s="5" t="b">
        <f t="shared" si="65"/>
        <v>1</v>
      </c>
      <c r="AV301" s="5" t="b">
        <f t="shared" si="66"/>
        <v>0</v>
      </c>
      <c r="AW301" s="5">
        <f>AI301*zakresy_produkcyjne!B$4+AJ301*zakresy_produkcyjne!C$4+AK301*zakresy_produkcyjne!D$4+AL301*zakresy_produkcyjne!E$4+AM301*zakresy_produkcyjne!F$4+AN301*zakresy_produkcyjne!G$4+AO301*zakresy_produkcyjne!H$4+AP301*zakresy_produkcyjne!I$4+AQ301*zakresy_produkcyjne!J$4+AR301*zakresy_produkcyjne!K$4+AS301*zakresy_produkcyjne!L$4</f>
        <v>65</v>
      </c>
      <c r="BP301" s="5" t="e">
        <f>IF(S301&lt;&gt;"",POWER((#REF!*Q301+#REF!)-S301,2))</f>
        <v>#REF!</v>
      </c>
    </row>
    <row r="302" spans="1:68" ht="15" customHeight="1" x14ac:dyDescent="0.2">
      <c r="A302" s="138">
        <v>3.62</v>
      </c>
      <c r="B302" s="138">
        <v>2.5499999999999998</v>
      </c>
      <c r="C302" s="138">
        <v>0.4</v>
      </c>
      <c r="D302" s="138">
        <v>0.08</v>
      </c>
      <c r="E302" s="138">
        <v>1.7000000000000001E-2</v>
      </c>
      <c r="F302" s="138">
        <v>1.2E-2</v>
      </c>
      <c r="G302" s="138">
        <v>0</v>
      </c>
      <c r="H302" s="138">
        <v>1.7999999999999999E-2</v>
      </c>
      <c r="I302" s="138">
        <v>1.7000000000000001E-2</v>
      </c>
      <c r="J302" s="138">
        <v>0</v>
      </c>
      <c r="K302" s="138">
        <v>4.8000000000000001E-2</v>
      </c>
      <c r="L302" s="138">
        <v>7.1999999999999995E-2</v>
      </c>
      <c r="M302" s="138">
        <v>0</v>
      </c>
      <c r="N302" s="138">
        <v>1.4999999999999999E-2</v>
      </c>
      <c r="O302" s="138">
        <v>900</v>
      </c>
      <c r="P302" s="138">
        <v>60</v>
      </c>
      <c r="Q302" s="138">
        <v>350</v>
      </c>
      <c r="R302" s="138">
        <v>150</v>
      </c>
      <c r="S302" s="138">
        <v>1500</v>
      </c>
      <c r="T302" s="138">
        <v>887</v>
      </c>
      <c r="U302" s="138"/>
      <c r="V302" s="138">
        <v>447</v>
      </c>
      <c r="W302" s="138"/>
      <c r="X302" s="138"/>
      <c r="Y302" s="302">
        <v>62</v>
      </c>
      <c r="Z302" s="303"/>
      <c r="AA302" s="303"/>
      <c r="AB302" s="303"/>
      <c r="AC302" s="303"/>
      <c r="AD302" s="303"/>
      <c r="AE302" s="303"/>
      <c r="AF302" s="5" t="b">
        <f t="shared" si="63"/>
        <v>0</v>
      </c>
      <c r="AG302" s="5">
        <v>25</v>
      </c>
      <c r="AH302" s="5">
        <f>IF(Dane!AH648&lt;=30,1,IF(Dane!AH648&lt;=60,2,IF(Dane!AH648&lt;=100,3,"bd")))</f>
        <v>1</v>
      </c>
      <c r="AI302" s="5" t="b">
        <f>AND(A302&gt;=zakresy_produkcyjne!B$2,A302&lt;=zakresy_produkcyjne!B$3)</f>
        <v>0</v>
      </c>
      <c r="AJ302" s="5" t="b">
        <f>AND(B302&gt;=zakresy_produkcyjne!C$2,B302&lt;=zakresy_produkcyjne!C$3)</f>
        <v>1</v>
      </c>
      <c r="AK302" s="5" t="b">
        <f>AND(C302&gt;=zakresy_produkcyjne!D$2,C302&lt;=zakresy_produkcyjne!D$3)</f>
        <v>1</v>
      </c>
      <c r="AL302" s="5" t="b">
        <f>AND(D302&gt;=zakresy_produkcyjne!E$2,D302&lt;=zakresy_produkcyjne!E$3)</f>
        <v>1</v>
      </c>
      <c r="AM302" s="5" t="b">
        <f>AND(E302&gt;=zakresy_produkcyjne!F$2,E302&lt;=zakresy_produkcyjne!F$3)</f>
        <v>1</v>
      </c>
      <c r="AN302" s="5" t="b">
        <f>AND(F302&gt;=zakresy_produkcyjne!G$2,F302&lt;=zakresy_produkcyjne!G$3)</f>
        <v>1</v>
      </c>
      <c r="AO302" s="5" t="b">
        <f>AND(G302&gt;=zakresy_produkcyjne!H$2,G302&lt;=zakresy_produkcyjne!H$3)</f>
        <v>1</v>
      </c>
      <c r="AP302" s="5" t="b">
        <f>AND(O302&gt;=zakresy_produkcyjne!I$2,O302&lt;=zakresy_produkcyjne!I$3)</f>
        <v>1</v>
      </c>
      <c r="AQ302" s="5" t="b">
        <f>AND(P302&gt;=zakresy_produkcyjne!J$2,P302&lt;=zakresy_produkcyjne!J$3)</f>
        <v>1</v>
      </c>
      <c r="AR302" s="5" t="b">
        <f>AND(Q302&gt;=zakresy_produkcyjne!K$2,Q302&lt;=zakresy_produkcyjne!K$3)</f>
        <v>1</v>
      </c>
      <c r="AS302" s="5" t="b">
        <f>AND(R302&gt;=zakresy_produkcyjne!L$2,R302&lt;=zakresy_produkcyjne!L$3)</f>
        <v>1</v>
      </c>
      <c r="AT302" s="5" t="b">
        <f t="shared" si="64"/>
        <v>0</v>
      </c>
      <c r="AU302" s="5" t="b">
        <f t="shared" si="65"/>
        <v>1</v>
      </c>
      <c r="AV302" s="5" t="b">
        <f t="shared" si="66"/>
        <v>0</v>
      </c>
      <c r="AW302" s="5">
        <f>AI302*zakresy_produkcyjne!B$4+AJ302*zakresy_produkcyjne!C$4+AK302*zakresy_produkcyjne!D$4+AL302*zakresy_produkcyjne!E$4+AM302*zakresy_produkcyjne!F$4+AN302*zakresy_produkcyjne!G$4+AO302*zakresy_produkcyjne!H$4+AP302*zakresy_produkcyjne!I$4+AQ302*zakresy_produkcyjne!J$4+AR302*zakresy_produkcyjne!K$4+AS302*zakresy_produkcyjne!L$4</f>
        <v>65</v>
      </c>
      <c r="BP302" s="5" t="e">
        <f>IF(S302&lt;&gt;"",POWER((#REF!*Q302+#REF!)-S302,2))</f>
        <v>#REF!</v>
      </c>
    </row>
    <row r="303" spans="1:68" ht="15" customHeight="1" x14ac:dyDescent="0.2">
      <c r="A303" s="138">
        <v>3.62</v>
      </c>
      <c r="B303" s="138">
        <v>2.5499999999999998</v>
      </c>
      <c r="C303" s="138">
        <v>0.4</v>
      </c>
      <c r="D303" s="138">
        <v>0.08</v>
      </c>
      <c r="E303" s="138">
        <v>1.7000000000000001E-2</v>
      </c>
      <c r="F303" s="138">
        <v>1.2E-2</v>
      </c>
      <c r="G303" s="138">
        <v>0</v>
      </c>
      <c r="H303" s="138">
        <v>1.7999999999999999E-2</v>
      </c>
      <c r="I303" s="138">
        <v>1.7000000000000001E-2</v>
      </c>
      <c r="J303" s="138">
        <v>0</v>
      </c>
      <c r="K303" s="138">
        <v>4.8000000000000001E-2</v>
      </c>
      <c r="L303" s="138">
        <v>7.1999999999999995E-2</v>
      </c>
      <c r="M303" s="138">
        <v>0</v>
      </c>
      <c r="N303" s="138">
        <v>1.4999999999999999E-2</v>
      </c>
      <c r="O303" s="138">
        <v>900</v>
      </c>
      <c r="P303" s="138">
        <v>60</v>
      </c>
      <c r="Q303" s="138">
        <v>400</v>
      </c>
      <c r="R303" s="138">
        <v>90</v>
      </c>
      <c r="S303" s="138">
        <v>1200</v>
      </c>
      <c r="T303" s="138">
        <v>790</v>
      </c>
      <c r="U303" s="138"/>
      <c r="V303" s="138">
        <v>430</v>
      </c>
      <c r="W303" s="138"/>
      <c r="X303" s="138"/>
      <c r="Y303" s="302">
        <v>62</v>
      </c>
      <c r="Z303" s="303"/>
      <c r="AA303" s="303"/>
      <c r="AB303" s="303"/>
      <c r="AC303" s="303"/>
      <c r="AD303" s="303"/>
      <c r="AE303" s="303"/>
      <c r="AF303" s="5" t="b">
        <f t="shared" si="63"/>
        <v>0</v>
      </c>
      <c r="AG303" s="5">
        <v>25</v>
      </c>
      <c r="AH303" s="5">
        <f>IF(Dane!AH649&lt;=30,1,IF(Dane!AH649&lt;=60,2,IF(Dane!AH649&lt;=100,3,"bd")))</f>
        <v>1</v>
      </c>
      <c r="AI303" s="5" t="b">
        <f>AND(A303&gt;=zakresy_produkcyjne!B$2,A303&lt;=zakresy_produkcyjne!B$3)</f>
        <v>0</v>
      </c>
      <c r="AJ303" s="5" t="b">
        <f>AND(B303&gt;=zakresy_produkcyjne!C$2,B303&lt;=zakresy_produkcyjne!C$3)</f>
        <v>1</v>
      </c>
      <c r="AK303" s="5" t="b">
        <f>AND(C303&gt;=zakresy_produkcyjne!D$2,C303&lt;=zakresy_produkcyjne!D$3)</f>
        <v>1</v>
      </c>
      <c r="AL303" s="5" t="b">
        <f>AND(D303&gt;=zakresy_produkcyjne!E$2,D303&lt;=zakresy_produkcyjne!E$3)</f>
        <v>1</v>
      </c>
      <c r="AM303" s="5" t="b">
        <f>AND(E303&gt;=zakresy_produkcyjne!F$2,E303&lt;=zakresy_produkcyjne!F$3)</f>
        <v>1</v>
      </c>
      <c r="AN303" s="5" t="b">
        <f>AND(F303&gt;=zakresy_produkcyjne!G$2,F303&lt;=zakresy_produkcyjne!G$3)</f>
        <v>1</v>
      </c>
      <c r="AO303" s="5" t="b">
        <f>AND(G303&gt;=zakresy_produkcyjne!H$2,G303&lt;=zakresy_produkcyjne!H$3)</f>
        <v>1</v>
      </c>
      <c r="AP303" s="5" t="b">
        <f>AND(O303&gt;=zakresy_produkcyjne!I$2,O303&lt;=zakresy_produkcyjne!I$3)</f>
        <v>1</v>
      </c>
      <c r="AQ303" s="5" t="b">
        <f>AND(P303&gt;=zakresy_produkcyjne!J$2,P303&lt;=zakresy_produkcyjne!J$3)</f>
        <v>1</v>
      </c>
      <c r="AR303" s="5" t="b">
        <f>AND(Q303&gt;=zakresy_produkcyjne!K$2,Q303&lt;=zakresy_produkcyjne!K$3)</f>
        <v>1</v>
      </c>
      <c r="AS303" s="5" t="b">
        <f>AND(R303&gt;=zakresy_produkcyjne!L$2,R303&lt;=zakresy_produkcyjne!L$3)</f>
        <v>1</v>
      </c>
      <c r="AT303" s="5" t="b">
        <f t="shared" si="64"/>
        <v>0</v>
      </c>
      <c r="AU303" s="5" t="b">
        <f t="shared" si="65"/>
        <v>1</v>
      </c>
      <c r="AV303" s="5" t="b">
        <f t="shared" si="66"/>
        <v>0</v>
      </c>
      <c r="AW303" s="5">
        <f>AI303*zakresy_produkcyjne!B$4+AJ303*zakresy_produkcyjne!C$4+AK303*zakresy_produkcyjne!D$4+AL303*zakresy_produkcyjne!E$4+AM303*zakresy_produkcyjne!F$4+AN303*zakresy_produkcyjne!G$4+AO303*zakresy_produkcyjne!H$4+AP303*zakresy_produkcyjne!I$4+AQ303*zakresy_produkcyjne!J$4+AR303*zakresy_produkcyjne!K$4+AS303*zakresy_produkcyjne!L$4</f>
        <v>65</v>
      </c>
      <c r="BP303" s="5" t="e">
        <f>IF(S303&lt;&gt;"",POWER((#REF!*Q303+#REF!)-S303,2))</f>
        <v>#REF!</v>
      </c>
    </row>
    <row r="304" spans="1:68" ht="15" customHeight="1" x14ac:dyDescent="0.2">
      <c r="A304" s="138">
        <v>3.62</v>
      </c>
      <c r="B304" s="138">
        <v>2.5499999999999998</v>
      </c>
      <c r="C304" s="138">
        <v>0.4</v>
      </c>
      <c r="D304" s="138">
        <v>0.08</v>
      </c>
      <c r="E304" s="138">
        <v>1.7000000000000001E-2</v>
      </c>
      <c r="F304" s="138">
        <v>1.2E-2</v>
      </c>
      <c r="G304" s="138">
        <v>0</v>
      </c>
      <c r="H304" s="138">
        <v>1.7999999999999999E-2</v>
      </c>
      <c r="I304" s="138">
        <v>1.7000000000000001E-2</v>
      </c>
      <c r="J304" s="138">
        <v>0</v>
      </c>
      <c r="K304" s="138">
        <v>4.8000000000000001E-2</v>
      </c>
      <c r="L304" s="138">
        <v>7.1999999999999995E-2</v>
      </c>
      <c r="M304" s="138">
        <v>0</v>
      </c>
      <c r="N304" s="138">
        <v>1.4999999999999999E-2</v>
      </c>
      <c r="O304" s="138">
        <v>900</v>
      </c>
      <c r="P304" s="138">
        <v>60</v>
      </c>
      <c r="Q304" s="138">
        <v>400</v>
      </c>
      <c r="R304" s="138">
        <v>120</v>
      </c>
      <c r="S304" s="138">
        <v>1300</v>
      </c>
      <c r="T304" s="138">
        <v>900</v>
      </c>
      <c r="U304" s="138"/>
      <c r="V304" s="138">
        <v>427</v>
      </c>
      <c r="W304" s="138"/>
      <c r="X304" s="138"/>
      <c r="Y304" s="302">
        <v>62</v>
      </c>
      <c r="Z304" s="303"/>
      <c r="AA304" s="303"/>
      <c r="AB304" s="303"/>
      <c r="AC304" s="303"/>
      <c r="AD304" s="303"/>
      <c r="AE304" s="303"/>
      <c r="AF304" s="5" t="b">
        <f t="shared" si="63"/>
        <v>0</v>
      </c>
      <c r="AG304" s="5">
        <v>25</v>
      </c>
      <c r="AH304" s="5">
        <f>IF(Dane!AH650&lt;=30,1,IF(Dane!AH650&lt;=60,2,IF(Dane!AH650&lt;=100,3,"bd")))</f>
        <v>1</v>
      </c>
      <c r="AI304" s="5" t="b">
        <f>AND(A304&gt;=zakresy_produkcyjne!B$2,A304&lt;=zakresy_produkcyjne!B$3)</f>
        <v>0</v>
      </c>
      <c r="AJ304" s="5" t="b">
        <f>AND(B304&gt;=zakresy_produkcyjne!C$2,B304&lt;=zakresy_produkcyjne!C$3)</f>
        <v>1</v>
      </c>
      <c r="AK304" s="5" t="b">
        <f>AND(C304&gt;=zakresy_produkcyjne!D$2,C304&lt;=zakresy_produkcyjne!D$3)</f>
        <v>1</v>
      </c>
      <c r="AL304" s="5" t="b">
        <f>AND(D304&gt;=zakresy_produkcyjne!E$2,D304&lt;=zakresy_produkcyjne!E$3)</f>
        <v>1</v>
      </c>
      <c r="AM304" s="5" t="b">
        <f>AND(E304&gt;=zakresy_produkcyjne!F$2,E304&lt;=zakresy_produkcyjne!F$3)</f>
        <v>1</v>
      </c>
      <c r="AN304" s="5" t="b">
        <f>AND(F304&gt;=zakresy_produkcyjne!G$2,F304&lt;=zakresy_produkcyjne!G$3)</f>
        <v>1</v>
      </c>
      <c r="AO304" s="5" t="b">
        <f>AND(G304&gt;=zakresy_produkcyjne!H$2,G304&lt;=zakresy_produkcyjne!H$3)</f>
        <v>1</v>
      </c>
      <c r="AP304" s="5" t="b">
        <f>AND(O304&gt;=zakresy_produkcyjne!I$2,O304&lt;=zakresy_produkcyjne!I$3)</f>
        <v>1</v>
      </c>
      <c r="AQ304" s="5" t="b">
        <f>AND(P304&gt;=zakresy_produkcyjne!J$2,P304&lt;=zakresy_produkcyjne!J$3)</f>
        <v>1</v>
      </c>
      <c r="AR304" s="5" t="b">
        <f>AND(Q304&gt;=zakresy_produkcyjne!K$2,Q304&lt;=zakresy_produkcyjne!K$3)</f>
        <v>1</v>
      </c>
      <c r="AS304" s="5" t="b">
        <f>AND(R304&gt;=zakresy_produkcyjne!L$2,R304&lt;=zakresy_produkcyjne!L$3)</f>
        <v>1</v>
      </c>
      <c r="AT304" s="5" t="b">
        <f t="shared" si="64"/>
        <v>0</v>
      </c>
      <c r="AU304" s="5" t="b">
        <f t="shared" si="65"/>
        <v>1</v>
      </c>
      <c r="AV304" s="5" t="b">
        <f t="shared" si="66"/>
        <v>0</v>
      </c>
      <c r="AW304" s="5">
        <f>AI304*zakresy_produkcyjne!B$4+AJ304*zakresy_produkcyjne!C$4+AK304*zakresy_produkcyjne!D$4+AL304*zakresy_produkcyjne!E$4+AM304*zakresy_produkcyjne!F$4+AN304*zakresy_produkcyjne!G$4+AO304*zakresy_produkcyjne!H$4+AP304*zakresy_produkcyjne!I$4+AQ304*zakresy_produkcyjne!J$4+AR304*zakresy_produkcyjne!K$4+AS304*zakresy_produkcyjne!L$4</f>
        <v>65</v>
      </c>
      <c r="BP304" s="5" t="e">
        <f>IF(S304&lt;&gt;"",POWER((#REF!*Q304+#REF!)-S304,2))</f>
        <v>#REF!</v>
      </c>
    </row>
    <row r="305" spans="1:68" ht="15" customHeight="1" x14ac:dyDescent="0.2">
      <c r="A305" s="138">
        <v>3.62</v>
      </c>
      <c r="B305" s="138">
        <v>2.5499999999999998</v>
      </c>
      <c r="C305" s="138">
        <v>0.4</v>
      </c>
      <c r="D305" s="138">
        <v>0.08</v>
      </c>
      <c r="E305" s="138">
        <v>1.7000000000000001E-2</v>
      </c>
      <c r="F305" s="138">
        <v>1.2E-2</v>
      </c>
      <c r="G305" s="138">
        <v>0</v>
      </c>
      <c r="H305" s="138">
        <v>1.7999999999999999E-2</v>
      </c>
      <c r="I305" s="138">
        <v>1.7000000000000001E-2</v>
      </c>
      <c r="J305" s="138">
        <v>0</v>
      </c>
      <c r="K305" s="138">
        <v>4.8000000000000001E-2</v>
      </c>
      <c r="L305" s="138">
        <v>7.1999999999999995E-2</v>
      </c>
      <c r="M305" s="138">
        <v>0</v>
      </c>
      <c r="N305" s="138">
        <v>1.4999999999999999E-2</v>
      </c>
      <c r="O305" s="138">
        <v>900</v>
      </c>
      <c r="P305" s="138">
        <v>60</v>
      </c>
      <c r="Q305" s="138">
        <v>400</v>
      </c>
      <c r="R305" s="138">
        <v>150</v>
      </c>
      <c r="S305" s="138">
        <v>1150</v>
      </c>
      <c r="T305" s="138">
        <v>700</v>
      </c>
      <c r="U305" s="138"/>
      <c r="V305" s="138">
        <v>410</v>
      </c>
      <c r="W305" s="138"/>
      <c r="X305" s="138"/>
      <c r="Y305" s="302">
        <v>62</v>
      </c>
      <c r="Z305" s="303"/>
      <c r="AA305" s="303"/>
      <c r="AB305" s="303"/>
      <c r="AC305" s="303"/>
      <c r="AD305" s="303"/>
      <c r="AE305" s="303"/>
      <c r="AF305" s="5" t="b">
        <f t="shared" si="63"/>
        <v>0</v>
      </c>
      <c r="AG305" s="5">
        <v>25</v>
      </c>
      <c r="AH305" s="5">
        <f>IF(Dane!AH651&lt;=30,1,IF(Dane!AH651&lt;=60,2,IF(Dane!AH651&lt;=100,3,"bd")))</f>
        <v>1</v>
      </c>
      <c r="AI305" s="5" t="b">
        <f>AND(A305&gt;=zakresy_produkcyjne!B$2,A305&lt;=zakresy_produkcyjne!B$3)</f>
        <v>0</v>
      </c>
      <c r="AJ305" s="5" t="b">
        <f>AND(B305&gt;=zakresy_produkcyjne!C$2,B305&lt;=zakresy_produkcyjne!C$3)</f>
        <v>1</v>
      </c>
      <c r="AK305" s="5" t="b">
        <f>AND(C305&gt;=zakresy_produkcyjne!D$2,C305&lt;=zakresy_produkcyjne!D$3)</f>
        <v>1</v>
      </c>
      <c r="AL305" s="5" t="b">
        <f>AND(D305&gt;=zakresy_produkcyjne!E$2,D305&lt;=zakresy_produkcyjne!E$3)</f>
        <v>1</v>
      </c>
      <c r="AM305" s="5" t="b">
        <f>AND(E305&gt;=zakresy_produkcyjne!F$2,E305&lt;=zakresy_produkcyjne!F$3)</f>
        <v>1</v>
      </c>
      <c r="AN305" s="5" t="b">
        <f>AND(F305&gt;=zakresy_produkcyjne!G$2,F305&lt;=zakresy_produkcyjne!G$3)</f>
        <v>1</v>
      </c>
      <c r="AO305" s="5" t="b">
        <f>AND(G305&gt;=zakresy_produkcyjne!H$2,G305&lt;=zakresy_produkcyjne!H$3)</f>
        <v>1</v>
      </c>
      <c r="AP305" s="5" t="b">
        <f>AND(O305&gt;=zakresy_produkcyjne!I$2,O305&lt;=zakresy_produkcyjne!I$3)</f>
        <v>1</v>
      </c>
      <c r="AQ305" s="5" t="b">
        <f>AND(P305&gt;=zakresy_produkcyjne!J$2,P305&lt;=zakresy_produkcyjne!J$3)</f>
        <v>1</v>
      </c>
      <c r="AR305" s="5" t="b">
        <f>AND(Q305&gt;=zakresy_produkcyjne!K$2,Q305&lt;=zakresy_produkcyjne!K$3)</f>
        <v>1</v>
      </c>
      <c r="AS305" s="5" t="b">
        <f>AND(R305&gt;=zakresy_produkcyjne!L$2,R305&lt;=zakresy_produkcyjne!L$3)</f>
        <v>1</v>
      </c>
      <c r="AT305" s="5" t="b">
        <f t="shared" si="64"/>
        <v>0</v>
      </c>
      <c r="AU305" s="5" t="b">
        <f t="shared" si="65"/>
        <v>1</v>
      </c>
      <c r="AV305" s="5" t="b">
        <f t="shared" si="66"/>
        <v>0</v>
      </c>
      <c r="AW305" s="5">
        <f>AI305*zakresy_produkcyjne!B$4+AJ305*zakresy_produkcyjne!C$4+AK305*zakresy_produkcyjne!D$4+AL305*zakresy_produkcyjne!E$4+AM305*zakresy_produkcyjne!F$4+AN305*zakresy_produkcyjne!G$4+AO305*zakresy_produkcyjne!H$4+AP305*zakresy_produkcyjne!I$4+AQ305*zakresy_produkcyjne!J$4+AR305*zakresy_produkcyjne!K$4+AS305*zakresy_produkcyjne!L$4</f>
        <v>65</v>
      </c>
      <c r="BP305" s="5" t="e">
        <f>IF(S305&lt;&gt;"",POWER((#REF!*Q305+#REF!)-S305,2))</f>
        <v>#REF!</v>
      </c>
    </row>
    <row r="306" spans="1:68" ht="15" customHeight="1" x14ac:dyDescent="0.2"/>
    <row r="307" spans="1:68" ht="15" customHeight="1" x14ac:dyDescent="0.2"/>
    <row r="308" spans="1:68" ht="13.9" customHeight="1" x14ac:dyDescent="0.2">
      <c r="A308" s="192">
        <v>3.59</v>
      </c>
      <c r="B308" s="192">
        <v>2.4900000000000002</v>
      </c>
      <c r="C308" s="192">
        <v>0.15</v>
      </c>
      <c r="D308" s="192">
        <v>4.7E-2</v>
      </c>
      <c r="E308" s="192">
        <v>0</v>
      </c>
      <c r="F308" s="192">
        <v>0.08</v>
      </c>
      <c r="G308" s="192">
        <v>0.06</v>
      </c>
      <c r="H308" s="192">
        <v>1.0999999999999999E-2</v>
      </c>
      <c r="I308" s="192">
        <v>2.5000000000000001E-2</v>
      </c>
      <c r="J308" s="192">
        <v>0</v>
      </c>
      <c r="K308" s="192">
        <v>0</v>
      </c>
      <c r="L308" s="192">
        <v>2.1000000000000001E-2</v>
      </c>
      <c r="M308" s="192">
        <v>0</v>
      </c>
      <c r="N308" s="192">
        <v>0</v>
      </c>
      <c r="O308" s="192">
        <v>871</v>
      </c>
      <c r="P308" s="192">
        <v>60</v>
      </c>
      <c r="Q308" s="192">
        <v>371</v>
      </c>
      <c r="R308" s="192">
        <v>25</v>
      </c>
      <c r="S308" s="192"/>
      <c r="T308" s="192"/>
      <c r="U308" s="192">
        <v>9.6999999999999993</v>
      </c>
      <c r="V308" s="192"/>
      <c r="W308" s="192"/>
      <c r="X308" s="192"/>
      <c r="Y308" s="193">
        <v>68</v>
      </c>
      <c r="Z308" s="192"/>
      <c r="AA308" s="192"/>
      <c r="AB308" s="192"/>
      <c r="AC308" s="192"/>
      <c r="AD308" s="192"/>
      <c r="AE308" s="192"/>
      <c r="AF308" s="5" t="b">
        <f>NOT(OR(ISBLANK(S308),ISBLANK(T308),ISBLANK(U308),ISBLANK(V308),AND(ISBLANK(W308),ISBLANK(X308))))</f>
        <v>0</v>
      </c>
      <c r="AG308" s="5">
        <v>25</v>
      </c>
      <c r="AH308" s="5">
        <f>IF(Dane!AG826&lt;=30,1,IF(Dane!AG826&lt;=60,2,IF(Dane!AG826&lt;=100,3,"bd")))</f>
        <v>1</v>
      </c>
      <c r="AI308" s="5" t="b">
        <f>AND(A308&gt;=zakresy_produkcyjne!B$2,A308&lt;=zakresy_produkcyjne!B$3)</f>
        <v>1</v>
      </c>
      <c r="AJ308" s="5" t="b">
        <f>AND(B308&gt;=zakresy_produkcyjne!C$2,B308&lt;=zakresy_produkcyjne!C$3)</f>
        <v>1</v>
      </c>
      <c r="AK308" s="5" t="b">
        <f>AND(C308&gt;=zakresy_produkcyjne!D$2,C308&lt;=zakresy_produkcyjne!D$3)</f>
        <v>1</v>
      </c>
      <c r="AL308" s="5" t="b">
        <f>AND(D308&gt;=zakresy_produkcyjne!E$2,D308&lt;=zakresy_produkcyjne!E$3)</f>
        <v>1</v>
      </c>
      <c r="AM308" s="5" t="b">
        <f>AND(E308&gt;=zakresy_produkcyjne!F$2,E308&lt;=zakresy_produkcyjne!F$3)</f>
        <v>1</v>
      </c>
      <c r="AN308" s="5" t="b">
        <f>AND(F308&gt;=zakresy_produkcyjne!G$2,F308&lt;=zakresy_produkcyjne!G$3)</f>
        <v>1</v>
      </c>
      <c r="AO308" s="5" t="b">
        <f>AND(G308&gt;=zakresy_produkcyjne!H$2,G308&lt;=zakresy_produkcyjne!H$3)</f>
        <v>1</v>
      </c>
      <c r="AP308" s="5" t="b">
        <f>AND(O308&gt;=zakresy_produkcyjne!I$2,O308&lt;=zakresy_produkcyjne!I$3)</f>
        <v>1</v>
      </c>
      <c r="AQ308" s="5" t="b">
        <f>AND(P308&gt;=zakresy_produkcyjne!J$2,P308&lt;=zakresy_produkcyjne!J$3)</f>
        <v>1</v>
      </c>
      <c r="AR308" s="5" t="b">
        <f>AND(Q308&gt;=zakresy_produkcyjne!K$2,Q308&lt;=zakresy_produkcyjne!K$3)</f>
        <v>1</v>
      </c>
      <c r="AS308" s="5" t="b">
        <f>AND(R308&gt;=zakresy_produkcyjne!L$2,R308&lt;=zakresy_produkcyjne!L$3)</f>
        <v>0</v>
      </c>
      <c r="AT308" s="5" t="b">
        <f>AND(AI308:AO308)</f>
        <v>1</v>
      </c>
      <c r="AU308" s="5" t="b">
        <f>AND(AP308:AS308)</f>
        <v>0</v>
      </c>
      <c r="AV308" s="5" t="b">
        <f>AND(AT308:AU308)</f>
        <v>0</v>
      </c>
      <c r="AW308" s="5">
        <f>AI308*zakresy_produkcyjne!B$4+AJ308*zakresy_produkcyjne!C$4+AK308*zakresy_produkcyjne!D$4+AL308*zakresy_produkcyjne!E$4+AM308*zakresy_produkcyjne!F$4+AN308*zakresy_produkcyjne!G$4+AO308*zakresy_produkcyjne!H$4+AP308*zakresy_produkcyjne!I$4+AQ308*zakresy_produkcyjne!J$4+AR308*zakresy_produkcyjne!K$4+AS308*zakresy_produkcyjne!L$4</f>
        <v>56</v>
      </c>
    </row>
    <row r="309" spans="1:68" ht="13.9" customHeight="1" x14ac:dyDescent="0.2">
      <c r="A309" s="192">
        <v>3.6</v>
      </c>
      <c r="B309" s="192">
        <v>2.5</v>
      </c>
      <c r="C309" s="192">
        <v>0.45</v>
      </c>
      <c r="D309" s="192">
        <v>0.04</v>
      </c>
      <c r="E309" s="192">
        <v>0</v>
      </c>
      <c r="F309" s="192">
        <v>7.0000000000000007E-2</v>
      </c>
      <c r="G309" s="192">
        <v>0.06</v>
      </c>
      <c r="H309" s="192">
        <v>0.01</v>
      </c>
      <c r="I309" s="192">
        <v>2.3E-2</v>
      </c>
      <c r="J309" s="192">
        <v>0</v>
      </c>
      <c r="K309" s="192">
        <v>0</v>
      </c>
      <c r="L309" s="192">
        <v>0.02</v>
      </c>
      <c r="M309" s="192">
        <v>0</v>
      </c>
      <c r="N309" s="192">
        <v>0</v>
      </c>
      <c r="O309" s="192">
        <v>927</v>
      </c>
      <c r="P309" s="192">
        <v>60</v>
      </c>
      <c r="Q309" s="192">
        <v>371</v>
      </c>
      <c r="R309" s="192">
        <v>15</v>
      </c>
      <c r="S309" s="192"/>
      <c r="T309" s="192"/>
      <c r="U309" s="192">
        <v>2.1</v>
      </c>
      <c r="V309" s="192"/>
      <c r="W309" s="192"/>
      <c r="X309" s="192"/>
      <c r="Y309" s="193">
        <v>68</v>
      </c>
      <c r="Z309" s="192"/>
      <c r="AA309" s="192"/>
      <c r="AB309" s="192"/>
      <c r="AC309" s="192"/>
      <c r="AD309" s="192"/>
      <c r="AE309" s="192"/>
      <c r="AF309" s="5" t="b">
        <f>NOT(OR(ISBLANK(S309),ISBLANK(T309),ISBLANK(U309),ISBLANK(V309),AND(ISBLANK(W309),ISBLANK(X309))))</f>
        <v>0</v>
      </c>
      <c r="AG309" s="5">
        <v>25</v>
      </c>
      <c r="AH309" s="5">
        <f>IF(Dane!AG827&lt;=30,1,IF(Dane!AG827&lt;=60,2,IF(Dane!AG827&lt;=100,3,"bd")))</f>
        <v>1</v>
      </c>
      <c r="AI309" s="5" t="b">
        <f>AND(A309&gt;=zakresy_produkcyjne!B$2,A309&lt;=zakresy_produkcyjne!B$3)</f>
        <v>1</v>
      </c>
      <c r="AJ309" s="5" t="b">
        <f>AND(B309&gt;=zakresy_produkcyjne!C$2,B309&lt;=zakresy_produkcyjne!C$3)</f>
        <v>1</v>
      </c>
      <c r="AK309" s="5" t="b">
        <f>AND(C309&gt;=zakresy_produkcyjne!D$2,C309&lt;=zakresy_produkcyjne!D$3)</f>
        <v>0</v>
      </c>
      <c r="AL309" s="5" t="b">
        <f>AND(D309&gt;=zakresy_produkcyjne!E$2,D309&lt;=zakresy_produkcyjne!E$3)</f>
        <v>1</v>
      </c>
      <c r="AM309" s="5" t="b">
        <f>AND(E309&gt;=zakresy_produkcyjne!F$2,E309&lt;=zakresy_produkcyjne!F$3)</f>
        <v>1</v>
      </c>
      <c r="AN309" s="5" t="b">
        <f>AND(F309&gt;=zakresy_produkcyjne!G$2,F309&lt;=zakresy_produkcyjne!G$3)</f>
        <v>1</v>
      </c>
      <c r="AO309" s="5" t="b">
        <f>AND(G309&gt;=zakresy_produkcyjne!H$2,G309&lt;=zakresy_produkcyjne!H$3)</f>
        <v>1</v>
      </c>
      <c r="AP309" s="5" t="b">
        <f>AND(O309&gt;=zakresy_produkcyjne!I$2,O309&lt;=zakresy_produkcyjne!I$3)</f>
        <v>1</v>
      </c>
      <c r="AQ309" s="5" t="b">
        <f>AND(P309&gt;=zakresy_produkcyjne!J$2,P309&lt;=zakresy_produkcyjne!J$3)</f>
        <v>1</v>
      </c>
      <c r="AR309" s="5" t="b">
        <f>AND(Q309&gt;=zakresy_produkcyjne!K$2,Q309&lt;=zakresy_produkcyjne!K$3)</f>
        <v>1</v>
      </c>
      <c r="AS309" s="5" t="b">
        <f>AND(R309&gt;=zakresy_produkcyjne!L$2,R309&lt;=zakresy_produkcyjne!L$3)</f>
        <v>0</v>
      </c>
      <c r="AT309" s="5" t="b">
        <f>AND(AI309:AO309)</f>
        <v>0</v>
      </c>
      <c r="AU309" s="5" t="b">
        <f>AND(AP309:AS309)</f>
        <v>0</v>
      </c>
      <c r="AV309" s="5" t="b">
        <f>AND(AT309:AU309)</f>
        <v>0</v>
      </c>
      <c r="AW309" s="5">
        <f>AI309*zakresy_produkcyjne!B$4+AJ309*zakresy_produkcyjne!C$4+AK309*zakresy_produkcyjne!D$4+AL309*zakresy_produkcyjne!E$4+AM309*zakresy_produkcyjne!F$4+AN309*zakresy_produkcyjne!G$4+AO309*zakresy_produkcyjne!H$4+AP309*zakresy_produkcyjne!I$4+AQ309*zakresy_produkcyjne!J$4+AR309*zakresy_produkcyjne!K$4+AS309*zakresy_produkcyjne!L$4</f>
        <v>51</v>
      </c>
    </row>
    <row r="310" spans="1:68" ht="15" customHeight="1" x14ac:dyDescent="0.2"/>
    <row r="311" spans="1:68" ht="15" customHeight="1" x14ac:dyDescent="0.2"/>
    <row r="312" spans="1:68" ht="15" customHeight="1" x14ac:dyDescent="0.2"/>
    <row r="313" spans="1:68" ht="15" customHeight="1" x14ac:dyDescent="0.2"/>
    <row r="314" spans="1:68" ht="15" customHeight="1" x14ac:dyDescent="0.2"/>
    <row r="315" spans="1:68" ht="15" customHeight="1" x14ac:dyDescent="0.2"/>
    <row r="316" spans="1:68" ht="15" customHeight="1" x14ac:dyDescent="0.2"/>
    <row r="317" spans="1:68" ht="15" customHeight="1" x14ac:dyDescent="0.2"/>
    <row r="318" spans="1:68" ht="15" customHeight="1" x14ac:dyDescent="0.2"/>
    <row r="319" spans="1:68" ht="15" customHeight="1" x14ac:dyDescent="0.2"/>
    <row r="320" spans="1:68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</sheetData>
  <conditionalFormatting sqref="H1:M24">
    <cfRule type="cellIs" dxfId="96" priority="2" operator="equal">
      <formula>""&amp;""</formula>
    </cfRule>
  </conditionalFormatting>
  <conditionalFormatting sqref="F1:K4">
    <cfRule type="cellIs" dxfId="95" priority="3" operator="equal">
      <formula>""&amp;""</formula>
    </cfRule>
  </conditionalFormatting>
  <conditionalFormatting sqref="F11:J24">
    <cfRule type="cellIs" dxfId="94" priority="4" operator="equal">
      <formula>""&amp;""</formula>
    </cfRule>
  </conditionalFormatting>
  <conditionalFormatting sqref="K11:K24">
    <cfRule type="cellIs" dxfId="93" priority="5" operator="equal">
      <formula>""&amp;""</formula>
    </cfRule>
  </conditionalFormatting>
  <conditionalFormatting sqref="AC28:AM43">
    <cfRule type="cellIs" dxfId="92" priority="6" operator="equal">
      <formula>1</formula>
    </cfRule>
    <cfRule type="cellIs" dxfId="91" priority="7" operator="equal">
      <formula>0</formula>
    </cfRule>
  </conditionalFormatting>
  <conditionalFormatting sqref="H28:M43">
    <cfRule type="cellIs" dxfId="90" priority="8" operator="equal">
      <formula>""&amp;""</formula>
    </cfRule>
  </conditionalFormatting>
  <conditionalFormatting sqref="F28:J43">
    <cfRule type="cellIs" dxfId="89" priority="9" operator="equal">
      <formula>""&amp;""</formula>
    </cfRule>
  </conditionalFormatting>
  <conditionalFormatting sqref="K28:K43">
    <cfRule type="cellIs" dxfId="88" priority="10" operator="equal">
      <formula>""&amp;""</formula>
    </cfRule>
  </conditionalFormatting>
  <conditionalFormatting sqref="AP28:AP43">
    <cfRule type="cellIs" dxfId="87" priority="11" operator="equal">
      <formula>1</formula>
    </cfRule>
    <cfRule type="cellIs" dxfId="86" priority="12" operator="equal">
      <formula>0</formula>
    </cfRule>
  </conditionalFormatting>
  <conditionalFormatting sqref="AC28:AP43">
    <cfRule type="cellIs" dxfId="85" priority="13" operator="equal">
      <formula>1</formula>
    </cfRule>
    <cfRule type="cellIs" dxfId="84" priority="14" operator="equal">
      <formula>0</formula>
    </cfRule>
  </conditionalFormatting>
  <conditionalFormatting sqref="AC54:AM173">
    <cfRule type="cellIs" dxfId="83" priority="15" operator="equal">
      <formula>1</formula>
    </cfRule>
    <cfRule type="cellIs" dxfId="82" priority="16" operator="equal">
      <formula>0</formula>
    </cfRule>
  </conditionalFormatting>
  <conditionalFormatting sqref="H54:M173">
    <cfRule type="cellIs" dxfId="81" priority="17" operator="equal">
      <formula>""&amp;""</formula>
    </cfRule>
  </conditionalFormatting>
  <conditionalFormatting sqref="K125:K126 K131:K173 F54:J173">
    <cfRule type="cellIs" dxfId="80" priority="18" operator="equal">
      <formula>""&amp;""</formula>
    </cfRule>
  </conditionalFormatting>
  <conditionalFormatting sqref="K127:K130">
    <cfRule type="cellIs" dxfId="79" priority="19" operator="equal">
      <formula>""&amp;""</formula>
    </cfRule>
  </conditionalFormatting>
  <conditionalFormatting sqref="K54:K156">
    <cfRule type="cellIs" dxfId="78" priority="20" operator="equal">
      <formula>""&amp;""</formula>
    </cfRule>
  </conditionalFormatting>
  <conditionalFormatting sqref="I143:I173">
    <cfRule type="cellIs" dxfId="77" priority="21" operator="equal">
      <formula>""&amp;""</formula>
    </cfRule>
  </conditionalFormatting>
  <conditionalFormatting sqref="AP54:AP173">
    <cfRule type="cellIs" dxfId="76" priority="22" operator="equal">
      <formula>1</formula>
    </cfRule>
    <cfRule type="cellIs" dxfId="75" priority="23" operator="equal">
      <formula>0</formula>
    </cfRule>
  </conditionalFormatting>
  <conditionalFormatting sqref="AC54:AP173">
    <cfRule type="cellIs" dxfId="74" priority="24" operator="equal">
      <formula>1</formula>
    </cfRule>
    <cfRule type="cellIs" dxfId="73" priority="25" operator="equal">
      <formula>0</formula>
    </cfRule>
  </conditionalFormatting>
  <conditionalFormatting sqref="AC181:AM181">
    <cfRule type="cellIs" dxfId="72" priority="26" operator="equal">
      <formula>1</formula>
    </cfRule>
    <cfRule type="cellIs" dxfId="71" priority="27" operator="equal">
      <formula>0</formula>
    </cfRule>
  </conditionalFormatting>
  <conditionalFormatting sqref="H181:M181">
    <cfRule type="cellIs" dxfId="70" priority="28" operator="equal">
      <formula>""&amp;""</formula>
    </cfRule>
  </conditionalFormatting>
  <conditionalFormatting sqref="F181:K181">
    <cfRule type="cellIs" dxfId="69" priority="29" operator="equal">
      <formula>""&amp;""</formula>
    </cfRule>
  </conditionalFormatting>
  <conditionalFormatting sqref="AP181">
    <cfRule type="cellIs" dxfId="68" priority="30" operator="equal">
      <formula>1</formula>
    </cfRule>
    <cfRule type="cellIs" dxfId="67" priority="31" operator="equal">
      <formula>0</formula>
    </cfRule>
  </conditionalFormatting>
  <conditionalFormatting sqref="AC181:AP181">
    <cfRule type="cellIs" dxfId="66" priority="32" operator="equal">
      <formula>1</formula>
    </cfRule>
    <cfRule type="cellIs" dxfId="65" priority="33" operator="equal">
      <formula>0</formula>
    </cfRule>
  </conditionalFormatting>
  <conditionalFormatting sqref="AC184:AM184">
    <cfRule type="cellIs" dxfId="64" priority="34" operator="equal">
      <formula>1</formula>
    </cfRule>
    <cfRule type="cellIs" dxfId="63" priority="35" operator="equal">
      <formula>0</formula>
    </cfRule>
  </conditionalFormatting>
  <conditionalFormatting sqref="H184:M184">
    <cfRule type="cellIs" dxfId="62" priority="36" operator="equal">
      <formula>""&amp;""</formula>
    </cfRule>
  </conditionalFormatting>
  <conditionalFormatting sqref="F184:K184">
    <cfRule type="cellIs" dxfId="61" priority="37" operator="equal">
      <formula>""&amp;""</formula>
    </cfRule>
  </conditionalFormatting>
  <conditionalFormatting sqref="I184:M184">
    <cfRule type="cellIs" dxfId="60" priority="38" operator="equal">
      <formula>""&amp;""</formula>
    </cfRule>
  </conditionalFormatting>
  <conditionalFormatting sqref="F184 I184:J184">
    <cfRule type="cellIs" dxfId="59" priority="39" operator="equal">
      <formula>""&amp;""</formula>
    </cfRule>
  </conditionalFormatting>
  <conditionalFormatting sqref="K184">
    <cfRule type="cellIs" dxfId="58" priority="40" operator="equal">
      <formula>""&amp;""</formula>
    </cfRule>
  </conditionalFormatting>
  <conditionalFormatting sqref="G184">
    <cfRule type="cellIs" dxfId="57" priority="41" operator="equal">
      <formula>""&amp;""</formula>
    </cfRule>
  </conditionalFormatting>
  <conditionalFormatting sqref="H184">
    <cfRule type="cellIs" dxfId="56" priority="42" operator="equal">
      <formula>""&amp;""</formula>
    </cfRule>
  </conditionalFormatting>
  <conditionalFormatting sqref="AP184">
    <cfRule type="cellIs" dxfId="55" priority="43" operator="equal">
      <formula>1</formula>
    </cfRule>
    <cfRule type="cellIs" dxfId="54" priority="44" operator="equal">
      <formula>0</formula>
    </cfRule>
  </conditionalFormatting>
  <conditionalFormatting sqref="AC184:AP184">
    <cfRule type="cellIs" dxfId="53" priority="45" operator="equal">
      <formula>1</formula>
    </cfRule>
    <cfRule type="cellIs" dxfId="52" priority="46" operator="equal">
      <formula>0</formula>
    </cfRule>
  </conditionalFormatting>
  <conditionalFormatting sqref="AI190:AV201">
    <cfRule type="cellIs" dxfId="51" priority="47" operator="equal">
      <formula>1</formula>
    </cfRule>
    <cfRule type="cellIs" dxfId="50" priority="48" operator="equal">
      <formula>0</formula>
    </cfRule>
  </conditionalFormatting>
  <conditionalFormatting sqref="AI176:AV177">
    <cfRule type="cellIs" dxfId="49" priority="49" operator="equal">
      <formula>1</formula>
    </cfRule>
    <cfRule type="cellIs" dxfId="48" priority="50" operator="equal">
      <formula>0</formula>
    </cfRule>
  </conditionalFormatting>
  <conditionalFormatting sqref="AI205:AV206">
    <cfRule type="cellIs" dxfId="47" priority="51" operator="equal">
      <formula>1</formula>
    </cfRule>
    <cfRule type="cellIs" dxfId="46" priority="52" operator="equal">
      <formula>0</formula>
    </cfRule>
  </conditionalFormatting>
  <conditionalFormatting sqref="AI214:AV214">
    <cfRule type="cellIs" dxfId="45" priority="53" operator="equal">
      <formula>1</formula>
    </cfRule>
    <cfRule type="cellIs" dxfId="44" priority="54" operator="equal">
      <formula>0</formula>
    </cfRule>
  </conditionalFormatting>
  <conditionalFormatting sqref="AI218:AV220">
    <cfRule type="cellIs" dxfId="43" priority="55" operator="equal">
      <formula>1</formula>
    </cfRule>
    <cfRule type="cellIs" dxfId="42" priority="56" operator="equal">
      <formula>0</formula>
    </cfRule>
  </conditionalFormatting>
  <conditionalFormatting sqref="AI223:AV238">
    <cfRule type="cellIs" dxfId="41" priority="57" operator="equal">
      <formula>1</formula>
    </cfRule>
    <cfRule type="cellIs" dxfId="40" priority="58" operator="equal">
      <formula>0</formula>
    </cfRule>
  </conditionalFormatting>
  <conditionalFormatting sqref="AI210:AV210">
    <cfRule type="cellIs" dxfId="39" priority="59" operator="equal">
      <formula>1</formula>
    </cfRule>
    <cfRule type="cellIs" dxfId="38" priority="60" operator="equal">
      <formula>0</formula>
    </cfRule>
  </conditionalFormatting>
  <conditionalFormatting sqref="AI178:AV178">
    <cfRule type="cellIs" dxfId="37" priority="61" operator="equal">
      <formula>1</formula>
    </cfRule>
    <cfRule type="cellIs" dxfId="36" priority="62" operator="equal">
      <formula>0</formula>
    </cfRule>
  </conditionalFormatting>
  <conditionalFormatting sqref="AI185:AV185">
    <cfRule type="cellIs" dxfId="35" priority="63" operator="equal">
      <formula>1</formula>
    </cfRule>
    <cfRule type="cellIs" dxfId="34" priority="64" operator="equal">
      <formula>0</formula>
    </cfRule>
  </conditionalFormatting>
  <conditionalFormatting sqref="AI179:AV179">
    <cfRule type="cellIs" dxfId="33" priority="65" operator="equal">
      <formula>1</formula>
    </cfRule>
    <cfRule type="cellIs" dxfId="32" priority="66" operator="equal">
      <formula>0</formula>
    </cfRule>
  </conditionalFormatting>
  <conditionalFormatting sqref="AI182:AV182">
    <cfRule type="cellIs" dxfId="31" priority="67" operator="equal">
      <formula>1</formula>
    </cfRule>
    <cfRule type="cellIs" dxfId="30" priority="68" operator="equal">
      <formula>0</formula>
    </cfRule>
  </conditionalFormatting>
  <conditionalFormatting sqref="AI183:AV183">
    <cfRule type="cellIs" dxfId="29" priority="69" operator="equal">
      <formula>1</formula>
    </cfRule>
    <cfRule type="cellIs" dxfId="28" priority="70" operator="equal">
      <formula>0</formula>
    </cfRule>
  </conditionalFormatting>
  <conditionalFormatting sqref="AI186:AV186">
    <cfRule type="cellIs" dxfId="27" priority="71" operator="equal">
      <formula>1</formula>
    </cfRule>
    <cfRule type="cellIs" dxfId="26" priority="72" operator="equal">
      <formula>0</formula>
    </cfRule>
  </conditionalFormatting>
  <conditionalFormatting sqref="AI187:AV187">
    <cfRule type="cellIs" dxfId="25" priority="73" operator="equal">
      <formula>1</formula>
    </cfRule>
    <cfRule type="cellIs" dxfId="24" priority="74" operator="equal">
      <formula>0</formula>
    </cfRule>
  </conditionalFormatting>
  <conditionalFormatting sqref="AI202:AV202">
    <cfRule type="cellIs" dxfId="23" priority="75" operator="equal">
      <formula>1</formula>
    </cfRule>
    <cfRule type="cellIs" dxfId="22" priority="76" operator="equal">
      <formula>0</formula>
    </cfRule>
  </conditionalFormatting>
  <conditionalFormatting sqref="AI242:AV242">
    <cfRule type="cellIs" dxfId="21" priority="77" operator="equal">
      <formula>1</formula>
    </cfRule>
    <cfRule type="cellIs" dxfId="20" priority="78" operator="equal">
      <formula>0</formula>
    </cfRule>
  </conditionalFormatting>
  <conditionalFormatting sqref="AI243:AV243">
    <cfRule type="cellIs" dxfId="19" priority="79" operator="equal">
      <formula>1</formula>
    </cfRule>
    <cfRule type="cellIs" dxfId="18" priority="80" operator="equal">
      <formula>0</formula>
    </cfRule>
  </conditionalFormatting>
  <conditionalFormatting sqref="AI244:AV244">
    <cfRule type="cellIs" dxfId="17" priority="81" operator="equal">
      <formula>1</formula>
    </cfRule>
    <cfRule type="cellIs" dxfId="16" priority="82" operator="equal">
      <formula>0</formula>
    </cfRule>
  </conditionalFormatting>
  <conditionalFormatting sqref="AI245:AV245">
    <cfRule type="cellIs" dxfId="15" priority="83" operator="equal">
      <formula>1</formula>
    </cfRule>
    <cfRule type="cellIs" dxfId="14" priority="84" operator="equal">
      <formula>0</formula>
    </cfRule>
  </conditionalFormatting>
  <conditionalFormatting sqref="AI246:AV246">
    <cfRule type="cellIs" dxfId="13" priority="85" operator="equal">
      <formula>1</formula>
    </cfRule>
    <cfRule type="cellIs" dxfId="12" priority="86" operator="equal">
      <formula>0</formula>
    </cfRule>
  </conditionalFormatting>
  <conditionalFormatting sqref="AI247:AV247">
    <cfRule type="cellIs" dxfId="11" priority="87" operator="equal">
      <formula>1</formula>
    </cfRule>
    <cfRule type="cellIs" dxfId="10" priority="88" operator="equal">
      <formula>0</formula>
    </cfRule>
  </conditionalFormatting>
  <conditionalFormatting sqref="AI248:AV248">
    <cfRule type="cellIs" dxfId="9" priority="89" operator="equal">
      <formula>1</formula>
    </cfRule>
    <cfRule type="cellIs" dxfId="8" priority="90" operator="equal">
      <formula>0</formula>
    </cfRule>
  </conditionalFormatting>
  <conditionalFormatting sqref="AI249:AV249">
    <cfRule type="cellIs" dxfId="7" priority="91" operator="equal">
      <formula>1</formula>
    </cfRule>
    <cfRule type="cellIs" dxfId="6" priority="92" operator="equal">
      <formula>0</formula>
    </cfRule>
  </conditionalFormatting>
  <conditionalFormatting sqref="AI208:AV208">
    <cfRule type="cellIs" dxfId="5" priority="93" operator="equal">
      <formula>1</formula>
    </cfRule>
    <cfRule type="cellIs" dxfId="4" priority="94" operator="equal">
      <formula>0</formula>
    </cfRule>
  </conditionalFormatting>
  <conditionalFormatting sqref="AI252:AV254">
    <cfRule type="cellIs" dxfId="3" priority="95" operator="equal">
      <formula>1</formula>
    </cfRule>
    <cfRule type="cellIs" dxfId="2" priority="96" operator="equal">
      <formula>0</formula>
    </cfRule>
  </conditionalFormatting>
  <conditionalFormatting sqref="AI259:AV259">
    <cfRule type="cellIs" dxfId="1" priority="97" operator="equal">
      <formula>1</formula>
    </cfRule>
    <cfRule type="cellIs" dxfId="0" priority="98" operator="equal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76"/>
  <sheetViews>
    <sheetView topLeftCell="A5" zoomScale="85" zoomScaleNormal="85" workbookViewId="0">
      <selection activeCell="M39" sqref="M39"/>
    </sheetView>
  </sheetViews>
  <sheetFormatPr defaultRowHeight="14.25" x14ac:dyDescent="0.2"/>
  <cols>
    <col min="1" max="1025" width="10.5" style="5" customWidth="1"/>
  </cols>
  <sheetData>
    <row r="1" spans="1:2" ht="13.9" customHeight="1" x14ac:dyDescent="0.2">
      <c r="A1" s="18">
        <v>1507</v>
      </c>
      <c r="B1" s="18">
        <v>1072</v>
      </c>
    </row>
    <row r="2" spans="1:2" ht="13.9" customHeight="1" x14ac:dyDescent="0.2">
      <c r="A2" s="18">
        <v>1307</v>
      </c>
      <c r="B2" s="18">
        <v>936</v>
      </c>
    </row>
    <row r="3" spans="1:2" ht="13.9" customHeight="1" x14ac:dyDescent="0.2">
      <c r="A3" s="18">
        <v>1132</v>
      </c>
      <c r="B3" s="18">
        <v>804</v>
      </c>
    </row>
    <row r="4" spans="1:2" ht="13.9" customHeight="1" x14ac:dyDescent="0.2">
      <c r="A4" s="18">
        <v>1028</v>
      </c>
      <c r="B4" s="18">
        <v>652</v>
      </c>
    </row>
    <row r="5" spans="1:2" ht="13.9" customHeight="1" x14ac:dyDescent="0.2">
      <c r="A5" s="22">
        <v>1064.9000000000001</v>
      </c>
      <c r="B5" s="23">
        <v>781.52599999999995</v>
      </c>
    </row>
    <row r="6" spans="1:2" ht="13.9" customHeight="1" x14ac:dyDescent="0.2">
      <c r="A6" s="22">
        <v>1032.5999999999999</v>
      </c>
      <c r="B6" s="23">
        <v>764.30600000000004</v>
      </c>
    </row>
    <row r="7" spans="1:2" ht="13.9" customHeight="1" x14ac:dyDescent="0.2">
      <c r="A7" s="22">
        <v>1168.8</v>
      </c>
      <c r="B7" s="23">
        <v>829.51400000000001</v>
      </c>
    </row>
    <row r="8" spans="1:2" ht="13.9" customHeight="1" x14ac:dyDescent="0.2">
      <c r="A8" s="22">
        <v>1002.7</v>
      </c>
      <c r="B8" s="23">
        <v>766.78200000000004</v>
      </c>
    </row>
    <row r="9" spans="1:2" ht="13.9" customHeight="1" x14ac:dyDescent="0.2">
      <c r="A9" s="22">
        <v>1259.7</v>
      </c>
      <c r="B9" s="23">
        <v>920.65800000000002</v>
      </c>
    </row>
    <row r="10" spans="1:2" ht="13.9" customHeight="1" x14ac:dyDescent="0.2">
      <c r="A10" s="22">
        <v>1310</v>
      </c>
      <c r="B10" s="23">
        <v>1026.6780000000001</v>
      </c>
    </row>
    <row r="11" spans="1:2" ht="13.9" customHeight="1" x14ac:dyDescent="0.2">
      <c r="A11" s="22">
        <v>1428.6</v>
      </c>
      <c r="B11" s="23">
        <v>1124.087</v>
      </c>
    </row>
    <row r="12" spans="1:2" ht="13.9" customHeight="1" x14ac:dyDescent="0.2">
      <c r="A12" s="22">
        <v>1425.5</v>
      </c>
      <c r="B12" s="23">
        <v>1119.029</v>
      </c>
    </row>
    <row r="13" spans="1:2" ht="13.9" customHeight="1" x14ac:dyDescent="0.2">
      <c r="A13" s="26">
        <v>1443</v>
      </c>
      <c r="B13" s="26">
        <v>1030</v>
      </c>
    </row>
    <row r="14" spans="1:2" ht="13.9" customHeight="1" x14ac:dyDescent="0.2">
      <c r="A14" s="26">
        <v>1462</v>
      </c>
      <c r="B14" s="26">
        <v>1146</v>
      </c>
    </row>
    <row r="15" spans="1:2" ht="13.9" customHeight="1" x14ac:dyDescent="0.2">
      <c r="A15" s="26">
        <v>957</v>
      </c>
      <c r="B15" s="26">
        <v>625</v>
      </c>
    </row>
    <row r="16" spans="1:2" ht="13.9" customHeight="1" x14ac:dyDescent="0.2">
      <c r="A16" s="26">
        <v>970</v>
      </c>
      <c r="B16" s="26">
        <v>677</v>
      </c>
    </row>
    <row r="17" spans="1:2" ht="13.9" customHeight="1" x14ac:dyDescent="0.2">
      <c r="A17" s="26">
        <v>984</v>
      </c>
      <c r="B17" s="26">
        <v>711</v>
      </c>
    </row>
    <row r="18" spans="1:2" ht="13.9" customHeight="1" x14ac:dyDescent="0.2">
      <c r="A18" s="26">
        <v>947</v>
      </c>
      <c r="B18" s="26">
        <v>717</v>
      </c>
    </row>
    <row r="19" spans="1:2" ht="13.9" customHeight="1" x14ac:dyDescent="0.2">
      <c r="A19" s="30">
        <v>1361</v>
      </c>
      <c r="B19" s="30">
        <v>1111</v>
      </c>
    </row>
    <row r="20" spans="1:2" ht="13.9" customHeight="1" x14ac:dyDescent="0.2">
      <c r="A20" s="30">
        <v>1001</v>
      </c>
      <c r="B20" s="30">
        <v>772</v>
      </c>
    </row>
    <row r="21" spans="1:2" ht="13.9" customHeight="1" x14ac:dyDescent="0.2">
      <c r="A21" s="34">
        <v>1507</v>
      </c>
      <c r="B21" s="34">
        <v>1072</v>
      </c>
    </row>
    <row r="22" spans="1:2" ht="13.9" customHeight="1" x14ac:dyDescent="0.2">
      <c r="A22" s="34">
        <v>1372</v>
      </c>
      <c r="B22" s="34">
        <v>936</v>
      </c>
    </row>
    <row r="23" spans="1:2" ht="13.9" customHeight="1" x14ac:dyDescent="0.2">
      <c r="A23" s="34">
        <v>1132</v>
      </c>
      <c r="B23" s="34">
        <v>804</v>
      </c>
    </row>
    <row r="24" spans="1:2" ht="13.9" customHeight="1" x14ac:dyDescent="0.2">
      <c r="A24" s="34">
        <v>1028</v>
      </c>
      <c r="B24" s="34">
        <v>652</v>
      </c>
    </row>
    <row r="25" spans="1:2" ht="13.9" customHeight="1" x14ac:dyDescent="0.2">
      <c r="A25" s="39">
        <v>1343</v>
      </c>
      <c r="B25" s="39">
        <v>1343</v>
      </c>
    </row>
    <row r="26" spans="1:2" ht="13.9" customHeight="1" x14ac:dyDescent="0.2">
      <c r="A26" s="39">
        <v>1065</v>
      </c>
      <c r="B26" s="39">
        <v>835</v>
      </c>
    </row>
    <row r="27" spans="1:2" ht="13.9" customHeight="1" x14ac:dyDescent="0.2">
      <c r="A27" s="39">
        <v>1381</v>
      </c>
      <c r="B27" s="39">
        <v>1017</v>
      </c>
    </row>
    <row r="28" spans="1:2" ht="13.9" customHeight="1" x14ac:dyDescent="0.2">
      <c r="A28" s="39">
        <v>1201</v>
      </c>
      <c r="B28" s="39">
        <v>779</v>
      </c>
    </row>
    <row r="29" spans="1:2" ht="13.9" customHeight="1" x14ac:dyDescent="0.2">
      <c r="A29" s="39">
        <v>1255</v>
      </c>
      <c r="B29" s="39">
        <v>968</v>
      </c>
    </row>
    <row r="30" spans="1:2" ht="13.9" customHeight="1" x14ac:dyDescent="0.2">
      <c r="A30" s="39">
        <v>952</v>
      </c>
      <c r="B30" s="39">
        <v>757</v>
      </c>
    </row>
    <row r="31" spans="1:2" ht="13.9" customHeight="1" x14ac:dyDescent="0.2">
      <c r="A31" s="39">
        <v>1068</v>
      </c>
      <c r="B31" s="39">
        <v>783</v>
      </c>
    </row>
    <row r="32" spans="1:2" ht="13.9" customHeight="1" x14ac:dyDescent="0.2">
      <c r="A32" s="39">
        <v>810</v>
      </c>
      <c r="B32" s="39">
        <v>675</v>
      </c>
    </row>
    <row r="33" spans="1:2" ht="13.9" customHeight="1" x14ac:dyDescent="0.2">
      <c r="A33" s="39">
        <v>960</v>
      </c>
      <c r="B33" s="39">
        <v>681</v>
      </c>
    </row>
    <row r="34" spans="1:2" ht="13.9" customHeight="1" x14ac:dyDescent="0.2">
      <c r="A34" s="39">
        <v>868</v>
      </c>
      <c r="B34" s="39">
        <v>595</v>
      </c>
    </row>
    <row r="35" spans="1:2" ht="13.9" customHeight="1" x14ac:dyDescent="0.2">
      <c r="A35" s="39">
        <v>950</v>
      </c>
      <c r="B35" s="39">
        <v>597</v>
      </c>
    </row>
    <row r="36" spans="1:2" ht="13.9" customHeight="1" x14ac:dyDescent="0.2">
      <c r="A36" s="42">
        <v>997</v>
      </c>
      <c r="B36" s="42">
        <v>795</v>
      </c>
    </row>
    <row r="37" spans="1:2" ht="13.9" customHeight="1" x14ac:dyDescent="0.2">
      <c r="A37" s="42">
        <v>1139</v>
      </c>
      <c r="B37" s="42">
        <v>957</v>
      </c>
    </row>
    <row r="38" spans="1:2" ht="13.9" customHeight="1" x14ac:dyDescent="0.2">
      <c r="A38" s="42">
        <v>1124</v>
      </c>
      <c r="B38" s="42">
        <v>927</v>
      </c>
    </row>
    <row r="39" spans="1:2" ht="13.9" customHeight="1" x14ac:dyDescent="0.2">
      <c r="A39" s="42">
        <v>1116</v>
      </c>
      <c r="B39" s="42">
        <v>906</v>
      </c>
    </row>
    <row r="40" spans="1:2" ht="13.9" customHeight="1" x14ac:dyDescent="0.2">
      <c r="A40" s="42">
        <v>831</v>
      </c>
      <c r="B40" s="42">
        <v>693</v>
      </c>
    </row>
    <row r="41" spans="1:2" ht="13.9" customHeight="1" x14ac:dyDescent="0.2">
      <c r="A41" s="42">
        <v>983</v>
      </c>
      <c r="B41" s="42">
        <v>806</v>
      </c>
    </row>
    <row r="42" spans="1:2" ht="13.9" customHeight="1" x14ac:dyDescent="0.2">
      <c r="A42" s="42">
        <v>965</v>
      </c>
      <c r="B42" s="42">
        <v>759</v>
      </c>
    </row>
    <row r="43" spans="1:2" ht="13.9" customHeight="1" x14ac:dyDescent="0.2">
      <c r="A43" s="42">
        <v>976</v>
      </c>
      <c r="B43" s="42">
        <v>788</v>
      </c>
    </row>
    <row r="44" spans="1:2" ht="13.9" customHeight="1" x14ac:dyDescent="0.2">
      <c r="A44" s="42">
        <v>724</v>
      </c>
      <c r="B44" s="42">
        <v>539</v>
      </c>
    </row>
    <row r="45" spans="1:2" ht="13.9" customHeight="1" x14ac:dyDescent="0.2">
      <c r="A45" s="42">
        <v>871</v>
      </c>
      <c r="B45" s="42">
        <v>691</v>
      </c>
    </row>
    <row r="46" spans="1:2" ht="13.9" customHeight="1" x14ac:dyDescent="0.2">
      <c r="A46" s="42">
        <v>849</v>
      </c>
      <c r="B46" s="42">
        <v>673</v>
      </c>
    </row>
    <row r="47" spans="1:2" ht="13.9" customHeight="1" x14ac:dyDescent="0.2">
      <c r="A47" s="42">
        <v>861</v>
      </c>
      <c r="B47" s="42">
        <v>687</v>
      </c>
    </row>
    <row r="48" spans="1:2" ht="13.9" customHeight="1" x14ac:dyDescent="0.2">
      <c r="A48" s="42">
        <v>1039</v>
      </c>
      <c r="B48" s="42">
        <v>834</v>
      </c>
    </row>
    <row r="49" spans="1:2" ht="13.9" customHeight="1" x14ac:dyDescent="0.2">
      <c r="A49" s="42">
        <v>1181</v>
      </c>
      <c r="B49" s="42">
        <v>995</v>
      </c>
    </row>
    <row r="50" spans="1:2" ht="13.9" customHeight="1" x14ac:dyDescent="0.2">
      <c r="A50" s="42">
        <v>1162</v>
      </c>
      <c r="B50" s="42">
        <v>967</v>
      </c>
    </row>
    <row r="51" spans="1:2" ht="13.9" customHeight="1" x14ac:dyDescent="0.2">
      <c r="A51" s="42">
        <v>1168</v>
      </c>
      <c r="B51" s="42">
        <v>978</v>
      </c>
    </row>
    <row r="52" spans="1:2" ht="13.9" customHeight="1" x14ac:dyDescent="0.2">
      <c r="A52" s="42">
        <v>873</v>
      </c>
      <c r="B52" s="42">
        <v>685</v>
      </c>
    </row>
    <row r="53" spans="1:2" ht="13.9" customHeight="1" x14ac:dyDescent="0.2">
      <c r="A53" s="42">
        <v>1017</v>
      </c>
      <c r="B53" s="42">
        <v>825</v>
      </c>
    </row>
    <row r="54" spans="1:2" ht="13.9" customHeight="1" x14ac:dyDescent="0.2">
      <c r="A54" s="42">
        <v>1034</v>
      </c>
      <c r="B54" s="42">
        <v>858</v>
      </c>
    </row>
    <row r="55" spans="1:2" ht="13.9" customHeight="1" x14ac:dyDescent="0.2">
      <c r="A55" s="42">
        <v>1030</v>
      </c>
      <c r="B55" s="42">
        <v>851</v>
      </c>
    </row>
    <row r="56" spans="1:2" ht="13.9" customHeight="1" x14ac:dyDescent="0.2">
      <c r="A56" s="42">
        <v>778</v>
      </c>
      <c r="B56" s="42">
        <v>591</v>
      </c>
    </row>
    <row r="57" spans="1:2" ht="13.9" customHeight="1" x14ac:dyDescent="0.2">
      <c r="A57" s="42">
        <v>928</v>
      </c>
      <c r="B57" s="42">
        <v>735</v>
      </c>
    </row>
    <row r="58" spans="1:2" ht="13.9" customHeight="1" x14ac:dyDescent="0.2">
      <c r="A58" s="42">
        <v>921</v>
      </c>
      <c r="B58" s="42">
        <v>733</v>
      </c>
    </row>
    <row r="59" spans="1:2" ht="13.9" customHeight="1" x14ac:dyDescent="0.2">
      <c r="A59" s="42">
        <v>907</v>
      </c>
      <c r="B59" s="42">
        <v>716</v>
      </c>
    </row>
    <row r="60" spans="1:2" ht="13.9" customHeight="1" x14ac:dyDescent="0.2">
      <c r="A60" s="42">
        <v>1010</v>
      </c>
      <c r="B60" s="42">
        <v>815</v>
      </c>
    </row>
    <row r="61" spans="1:2" ht="13.9" customHeight="1" x14ac:dyDescent="0.2">
      <c r="A61" s="42">
        <v>1156</v>
      </c>
      <c r="B61" s="42">
        <v>985</v>
      </c>
    </row>
    <row r="62" spans="1:2" ht="13.9" customHeight="1" x14ac:dyDescent="0.2">
      <c r="A62" s="42">
        <v>1160</v>
      </c>
      <c r="B62" s="42">
        <v>945</v>
      </c>
    </row>
    <row r="63" spans="1:2" ht="13.9" customHeight="1" x14ac:dyDescent="0.2">
      <c r="A63" s="42">
        <v>1121</v>
      </c>
      <c r="B63" s="42">
        <v>942</v>
      </c>
    </row>
    <row r="64" spans="1:2" ht="13.9" customHeight="1" x14ac:dyDescent="0.2">
      <c r="A64" s="42">
        <v>852</v>
      </c>
      <c r="B64" s="42">
        <v>667</v>
      </c>
    </row>
    <row r="65" spans="1:2" ht="13.9" customHeight="1" x14ac:dyDescent="0.2">
      <c r="A65" s="42">
        <v>1003</v>
      </c>
      <c r="B65" s="42">
        <v>822</v>
      </c>
    </row>
    <row r="66" spans="1:2" ht="13.9" customHeight="1" x14ac:dyDescent="0.2">
      <c r="A66" s="42">
        <v>1018</v>
      </c>
      <c r="B66" s="42">
        <v>828</v>
      </c>
    </row>
    <row r="67" spans="1:2" ht="13.9" customHeight="1" x14ac:dyDescent="0.2">
      <c r="A67" s="42">
        <v>997</v>
      </c>
      <c r="B67" s="42">
        <v>805</v>
      </c>
    </row>
    <row r="68" spans="1:2" ht="13.9" customHeight="1" x14ac:dyDescent="0.2">
      <c r="A68" s="42">
        <v>757</v>
      </c>
      <c r="B68" s="42">
        <v>565</v>
      </c>
    </row>
    <row r="69" spans="1:2" ht="13.9" customHeight="1" x14ac:dyDescent="0.2">
      <c r="A69" s="42">
        <v>905</v>
      </c>
      <c r="B69" s="42">
        <v>711</v>
      </c>
    </row>
    <row r="70" spans="1:2" ht="13.9" customHeight="1" x14ac:dyDescent="0.2">
      <c r="A70" s="42">
        <v>889</v>
      </c>
      <c r="B70" s="42">
        <v>698</v>
      </c>
    </row>
    <row r="71" spans="1:2" ht="13.9" customHeight="1" x14ac:dyDescent="0.2">
      <c r="A71" s="42">
        <v>898</v>
      </c>
      <c r="B71" s="42">
        <v>702</v>
      </c>
    </row>
    <row r="72" spans="1:2" ht="13.9" customHeight="1" x14ac:dyDescent="0.2">
      <c r="A72" s="48">
        <v>1099.56</v>
      </c>
      <c r="B72" s="47"/>
    </row>
    <row r="73" spans="1:2" ht="13.9" customHeight="1" x14ac:dyDescent="0.2">
      <c r="A73" s="48">
        <v>1094.54</v>
      </c>
      <c r="B73" s="47"/>
    </row>
    <row r="74" spans="1:2" ht="13.9" customHeight="1" x14ac:dyDescent="0.2">
      <c r="A74" s="48">
        <v>1095.085</v>
      </c>
      <c r="B74" s="47"/>
    </row>
    <row r="75" spans="1:2" ht="13.9" customHeight="1" x14ac:dyDescent="0.2">
      <c r="A75" s="48">
        <v>1085.3599999999999</v>
      </c>
      <c r="B75" s="47"/>
    </row>
    <row r="76" spans="1:2" ht="13.9" customHeight="1" x14ac:dyDescent="0.2">
      <c r="A76" s="48">
        <v>1084.95</v>
      </c>
      <c r="B76" s="47"/>
    </row>
    <row r="77" spans="1:2" ht="13.9" customHeight="1" x14ac:dyDescent="0.2">
      <c r="A77" s="48">
        <v>1091.04</v>
      </c>
      <c r="B77" s="47"/>
    </row>
    <row r="78" spans="1:2" ht="13.9" customHeight="1" x14ac:dyDescent="0.2">
      <c r="A78" s="48">
        <v>1075.68</v>
      </c>
      <c r="B78" s="47"/>
    </row>
    <row r="79" spans="1:2" ht="13.9" customHeight="1" x14ac:dyDescent="0.2">
      <c r="A79" s="48">
        <v>939.27</v>
      </c>
      <c r="B79" s="47"/>
    </row>
    <row r="80" spans="1:2" ht="13.9" customHeight="1" x14ac:dyDescent="0.2">
      <c r="A80" s="48">
        <v>940.1</v>
      </c>
      <c r="B80" s="47"/>
    </row>
    <row r="81" spans="1:2" ht="13.9" customHeight="1" x14ac:dyDescent="0.2">
      <c r="A81" s="48">
        <v>939.68</v>
      </c>
      <c r="B81" s="47"/>
    </row>
    <row r="82" spans="1:2" ht="13.9" customHeight="1" x14ac:dyDescent="0.2">
      <c r="A82" s="48">
        <v>939.33</v>
      </c>
      <c r="B82" s="47"/>
    </row>
    <row r="83" spans="1:2" ht="13.9" customHeight="1" x14ac:dyDescent="0.2">
      <c r="A83" s="55">
        <v>933.92</v>
      </c>
      <c r="B83" s="54"/>
    </row>
    <row r="84" spans="1:2" ht="13.9" customHeight="1" x14ac:dyDescent="0.2">
      <c r="A84" s="59">
        <v>1185</v>
      </c>
      <c r="B84" s="59">
        <v>835</v>
      </c>
    </row>
    <row r="85" spans="1:2" ht="13.9" customHeight="1" x14ac:dyDescent="0.2">
      <c r="A85" s="59">
        <v>1044</v>
      </c>
      <c r="B85" s="59">
        <v>770</v>
      </c>
    </row>
    <row r="86" spans="1:2" ht="13.9" customHeight="1" x14ac:dyDescent="0.2">
      <c r="A86" s="59">
        <v>1171</v>
      </c>
      <c r="B86" s="59">
        <v>774</v>
      </c>
    </row>
    <row r="87" spans="1:2" ht="13.9" customHeight="1" x14ac:dyDescent="0.2">
      <c r="A87" s="59">
        <v>1291</v>
      </c>
      <c r="B87" s="59">
        <v>977</v>
      </c>
    </row>
    <row r="88" spans="1:2" ht="13.9" customHeight="1" x14ac:dyDescent="0.2">
      <c r="A88" s="66">
        <v>1247</v>
      </c>
      <c r="B88" s="66">
        <v>1036</v>
      </c>
    </row>
    <row r="89" spans="1:2" ht="13.9" customHeight="1" x14ac:dyDescent="0.2">
      <c r="A89" s="72">
        <v>1433.9</v>
      </c>
      <c r="B89" s="72">
        <v>1092.2</v>
      </c>
    </row>
    <row r="90" spans="1:2" ht="13.9" customHeight="1" x14ac:dyDescent="0.2">
      <c r="A90" s="72">
        <v>1115.0999999999999</v>
      </c>
      <c r="B90" s="72">
        <v>871.6</v>
      </c>
    </row>
    <row r="91" spans="1:2" ht="13.9" customHeight="1" x14ac:dyDescent="0.2">
      <c r="A91" s="72">
        <v>1134.5</v>
      </c>
      <c r="B91" s="72">
        <v>854.4</v>
      </c>
    </row>
    <row r="92" spans="1:2" ht="13.9" customHeight="1" x14ac:dyDescent="0.2">
      <c r="A92" s="79">
        <v>1071</v>
      </c>
      <c r="B92" s="79">
        <v>781</v>
      </c>
    </row>
    <row r="93" spans="1:2" ht="13.9" customHeight="1" x14ac:dyDescent="0.2">
      <c r="A93" s="79">
        <v>1058</v>
      </c>
      <c r="B93" s="79">
        <v>774</v>
      </c>
    </row>
    <row r="94" spans="1:2" ht="13.9" customHeight="1" x14ac:dyDescent="0.2">
      <c r="A94" s="79">
        <v>1129</v>
      </c>
      <c r="B94" s="79">
        <v>817</v>
      </c>
    </row>
    <row r="95" spans="1:2" ht="13.9" customHeight="1" x14ac:dyDescent="0.2">
      <c r="A95" s="79">
        <v>1149</v>
      </c>
      <c r="B95" s="79">
        <v>828</v>
      </c>
    </row>
    <row r="96" spans="1:2" ht="13.9" customHeight="1" x14ac:dyDescent="0.2">
      <c r="A96" s="79">
        <v>1210</v>
      </c>
      <c r="B96" s="79">
        <v>861</v>
      </c>
    </row>
    <row r="97" spans="1:2" ht="13.9" customHeight="1" x14ac:dyDescent="0.2">
      <c r="A97" s="79">
        <v>1180</v>
      </c>
      <c r="B97" s="79">
        <v>843</v>
      </c>
    </row>
    <row r="98" spans="1:2" ht="13.9" customHeight="1" x14ac:dyDescent="0.2">
      <c r="A98" s="79">
        <v>1169</v>
      </c>
      <c r="B98" s="79">
        <v>834</v>
      </c>
    </row>
    <row r="99" spans="1:2" ht="13.9" customHeight="1" x14ac:dyDescent="0.2">
      <c r="A99" s="79">
        <v>1203</v>
      </c>
      <c r="B99" s="79">
        <v>858</v>
      </c>
    </row>
    <row r="100" spans="1:2" ht="13.9" customHeight="1" x14ac:dyDescent="0.2">
      <c r="A100" s="79">
        <v>1137</v>
      </c>
      <c r="B100" s="79">
        <v>821</v>
      </c>
    </row>
    <row r="101" spans="1:2" ht="13.9" customHeight="1" x14ac:dyDescent="0.2">
      <c r="A101" s="79">
        <v>1086</v>
      </c>
      <c r="B101" s="79">
        <v>784</v>
      </c>
    </row>
    <row r="102" spans="1:2" ht="13.9" customHeight="1" x14ac:dyDescent="0.2">
      <c r="A102" s="79">
        <v>1149</v>
      </c>
      <c r="B102" s="79">
        <v>828</v>
      </c>
    </row>
    <row r="103" spans="1:2" ht="13.9" customHeight="1" x14ac:dyDescent="0.2">
      <c r="A103" s="79">
        <v>1172</v>
      </c>
      <c r="B103" s="79">
        <v>830</v>
      </c>
    </row>
    <row r="104" spans="1:2" ht="13.9" customHeight="1" x14ac:dyDescent="0.2">
      <c r="A104" s="79">
        <v>1167</v>
      </c>
      <c r="B104" s="79">
        <v>833</v>
      </c>
    </row>
    <row r="105" spans="1:2" ht="13.9" customHeight="1" x14ac:dyDescent="0.2">
      <c r="A105" s="79">
        <v>1149</v>
      </c>
      <c r="B105" s="79">
        <v>828</v>
      </c>
    </row>
    <row r="106" spans="1:2" ht="13.9" customHeight="1" x14ac:dyDescent="0.2">
      <c r="A106" s="79">
        <v>1180</v>
      </c>
      <c r="B106" s="79">
        <v>867</v>
      </c>
    </row>
    <row r="107" spans="1:2" ht="13.9" customHeight="1" x14ac:dyDescent="0.2">
      <c r="A107" s="79">
        <v>1186</v>
      </c>
      <c r="B107" s="79">
        <v>888</v>
      </c>
    </row>
    <row r="108" spans="1:2" ht="13.9" customHeight="1" x14ac:dyDescent="0.2">
      <c r="A108" s="79">
        <v>1154</v>
      </c>
      <c r="B108" s="79">
        <v>831</v>
      </c>
    </row>
    <row r="109" spans="1:2" ht="13.9" customHeight="1" x14ac:dyDescent="0.2">
      <c r="A109" s="79">
        <v>1114</v>
      </c>
      <c r="B109" s="79">
        <v>813</v>
      </c>
    </row>
    <row r="110" spans="1:2" ht="13.9" customHeight="1" x14ac:dyDescent="0.2">
      <c r="A110" s="79">
        <v>1106</v>
      </c>
      <c r="B110" s="79">
        <v>808</v>
      </c>
    </row>
    <row r="111" spans="1:2" ht="13.9" customHeight="1" x14ac:dyDescent="0.2">
      <c r="A111" s="79">
        <v>1110</v>
      </c>
      <c r="B111" s="79">
        <v>810</v>
      </c>
    </row>
    <row r="112" spans="1:2" ht="13.9" customHeight="1" x14ac:dyDescent="0.2">
      <c r="A112" s="79">
        <v>1110</v>
      </c>
      <c r="B112" s="79">
        <v>784</v>
      </c>
    </row>
    <row r="113" spans="1:2" ht="13.9" customHeight="1" x14ac:dyDescent="0.2">
      <c r="A113" s="79">
        <v>1082</v>
      </c>
      <c r="B113" s="79">
        <v>782</v>
      </c>
    </row>
    <row r="114" spans="1:2" ht="13.9" customHeight="1" x14ac:dyDescent="0.2">
      <c r="A114" s="79">
        <v>1094</v>
      </c>
      <c r="B114" s="79">
        <v>790</v>
      </c>
    </row>
    <row r="115" spans="1:2" ht="13.9" customHeight="1" x14ac:dyDescent="0.2">
      <c r="A115" s="79">
        <v>1154</v>
      </c>
      <c r="B115" s="79">
        <v>832</v>
      </c>
    </row>
    <row r="116" spans="1:2" ht="13.9" customHeight="1" x14ac:dyDescent="0.2">
      <c r="A116" s="85">
        <v>963</v>
      </c>
      <c r="B116" s="85">
        <v>712</v>
      </c>
    </row>
    <row r="117" spans="1:2" ht="13.9" customHeight="1" x14ac:dyDescent="0.2">
      <c r="A117" s="85">
        <v>1140</v>
      </c>
      <c r="B117" s="85">
        <v>830</v>
      </c>
    </row>
    <row r="118" spans="1:2" ht="13.9" customHeight="1" x14ac:dyDescent="0.2">
      <c r="A118" s="85">
        <v>1290</v>
      </c>
      <c r="B118" s="85">
        <v>952</v>
      </c>
    </row>
    <row r="119" spans="1:2" ht="13.9" customHeight="1" x14ac:dyDescent="0.2">
      <c r="A119" s="88">
        <v>823</v>
      </c>
      <c r="B119" s="88">
        <v>605</v>
      </c>
    </row>
    <row r="120" spans="1:2" ht="13.9" customHeight="1" x14ac:dyDescent="0.2">
      <c r="A120" s="88">
        <v>872</v>
      </c>
      <c r="B120" s="88">
        <v>683</v>
      </c>
    </row>
    <row r="121" spans="1:2" ht="13.9" customHeight="1" x14ac:dyDescent="0.2">
      <c r="A121" s="88">
        <v>1052</v>
      </c>
      <c r="B121" s="88">
        <v>888</v>
      </c>
    </row>
    <row r="122" spans="1:2" ht="13.9" customHeight="1" x14ac:dyDescent="0.2">
      <c r="A122" s="88">
        <v>1385</v>
      </c>
      <c r="B122" s="88">
        <v>1229</v>
      </c>
    </row>
    <row r="123" spans="1:2" ht="13.9" customHeight="1" x14ac:dyDescent="0.2">
      <c r="A123" s="88">
        <v>1481</v>
      </c>
      <c r="B123" s="88">
        <v>1317</v>
      </c>
    </row>
    <row r="124" spans="1:2" ht="13.9" customHeight="1" x14ac:dyDescent="0.2">
      <c r="A124" s="88">
        <v>919</v>
      </c>
      <c r="B124" s="88">
        <v>722</v>
      </c>
    </row>
    <row r="125" spans="1:2" ht="13.9" customHeight="1" x14ac:dyDescent="0.2">
      <c r="A125" s="93">
        <v>1125</v>
      </c>
      <c r="B125" s="93">
        <v>800</v>
      </c>
    </row>
    <row r="126" spans="1:2" ht="13.9" customHeight="1" x14ac:dyDescent="0.2">
      <c r="A126" s="93">
        <v>1104</v>
      </c>
      <c r="B126" s="93">
        <v>851</v>
      </c>
    </row>
    <row r="127" spans="1:2" ht="13.9" customHeight="1" x14ac:dyDescent="0.2">
      <c r="A127" s="93">
        <v>965</v>
      </c>
      <c r="B127" s="93">
        <v>620</v>
      </c>
    </row>
    <row r="128" spans="1:2" ht="13.9" customHeight="1" x14ac:dyDescent="0.2">
      <c r="A128" s="93">
        <v>967</v>
      </c>
      <c r="B128" s="93">
        <v>660</v>
      </c>
    </row>
    <row r="129" spans="1:2" ht="13.9" customHeight="1" x14ac:dyDescent="0.2">
      <c r="A129" s="42">
        <v>1657</v>
      </c>
      <c r="B129" s="98">
        <v>1365.252</v>
      </c>
    </row>
    <row r="130" spans="1:2" ht="13.9" customHeight="1" x14ac:dyDescent="0.2">
      <c r="A130" s="42">
        <v>1154</v>
      </c>
      <c r="B130" s="98">
        <v>851.61199999999997</v>
      </c>
    </row>
    <row r="131" spans="1:2" ht="13.9" customHeight="1" x14ac:dyDescent="0.2">
      <c r="A131" s="100">
        <v>1437</v>
      </c>
      <c r="B131" s="100">
        <v>1215</v>
      </c>
    </row>
    <row r="132" spans="1:2" ht="13.9" customHeight="1" x14ac:dyDescent="0.2">
      <c r="A132" s="100">
        <v>935</v>
      </c>
      <c r="B132" s="100">
        <v>721</v>
      </c>
    </row>
    <row r="133" spans="1:2" ht="13.9" customHeight="1" x14ac:dyDescent="0.2">
      <c r="A133" s="100">
        <v>909</v>
      </c>
      <c r="B133" s="100">
        <v>686</v>
      </c>
    </row>
    <row r="134" spans="1:2" ht="13.9" customHeight="1" x14ac:dyDescent="0.2">
      <c r="A134" s="100">
        <v>874</v>
      </c>
      <c r="B134" s="100">
        <v>652</v>
      </c>
    </row>
    <row r="135" spans="1:2" ht="13.9" customHeight="1" x14ac:dyDescent="0.2">
      <c r="A135" s="107">
        <v>1390</v>
      </c>
      <c r="B135" s="107">
        <v>1180</v>
      </c>
    </row>
    <row r="136" spans="1:2" ht="13.9" customHeight="1" x14ac:dyDescent="0.2">
      <c r="A136" s="107">
        <v>1354</v>
      </c>
      <c r="B136" s="107">
        <v>1176</v>
      </c>
    </row>
    <row r="137" spans="1:2" ht="13.9" customHeight="1" x14ac:dyDescent="0.2">
      <c r="A137" s="107">
        <v>1369</v>
      </c>
      <c r="B137" s="107">
        <v>1159</v>
      </c>
    </row>
    <row r="138" spans="1:2" ht="13.9" customHeight="1" x14ac:dyDescent="0.2">
      <c r="A138" s="107">
        <v>1375</v>
      </c>
      <c r="B138" s="107">
        <v>1182</v>
      </c>
    </row>
    <row r="139" spans="1:2" ht="13.9" customHeight="1" x14ac:dyDescent="0.2">
      <c r="A139" s="107">
        <v>1325</v>
      </c>
      <c r="B139" s="107">
        <v>1205</v>
      </c>
    </row>
    <row r="140" spans="1:2" ht="13.9" customHeight="1" x14ac:dyDescent="0.2">
      <c r="A140" s="107">
        <v>1111</v>
      </c>
      <c r="B140" s="107">
        <v>824</v>
      </c>
    </row>
    <row r="141" spans="1:2" ht="13.9" customHeight="1" x14ac:dyDescent="0.2">
      <c r="A141" s="107">
        <v>1109</v>
      </c>
      <c r="B141" s="107">
        <v>931</v>
      </c>
    </row>
    <row r="142" spans="1:2" ht="13.9" customHeight="1" x14ac:dyDescent="0.2">
      <c r="A142" s="107">
        <v>1070</v>
      </c>
      <c r="B142" s="107">
        <v>901</v>
      </c>
    </row>
    <row r="143" spans="1:2" ht="13.9" customHeight="1" x14ac:dyDescent="0.2">
      <c r="A143" s="107">
        <v>1043</v>
      </c>
      <c r="B143" s="107">
        <v>892</v>
      </c>
    </row>
    <row r="144" spans="1:2" ht="13.9" customHeight="1" x14ac:dyDescent="0.2">
      <c r="A144" s="107">
        <v>1042</v>
      </c>
      <c r="B144" s="107">
        <v>822</v>
      </c>
    </row>
    <row r="145" spans="1:2" ht="13.9" customHeight="1" x14ac:dyDescent="0.2">
      <c r="A145" s="107">
        <v>973</v>
      </c>
      <c r="B145" s="107">
        <v>642</v>
      </c>
    </row>
    <row r="146" spans="1:2" ht="13.9" customHeight="1" x14ac:dyDescent="0.2">
      <c r="A146" s="107">
        <v>989</v>
      </c>
      <c r="B146" s="107">
        <v>708</v>
      </c>
    </row>
    <row r="147" spans="1:2" ht="13.9" customHeight="1" x14ac:dyDescent="0.2">
      <c r="A147" s="107">
        <v>950</v>
      </c>
      <c r="B147" s="107">
        <v>677</v>
      </c>
    </row>
    <row r="148" spans="1:2" ht="13.9" customHeight="1" x14ac:dyDescent="0.2">
      <c r="A148" s="107">
        <v>986</v>
      </c>
      <c r="B148" s="107">
        <v>723</v>
      </c>
    </row>
    <row r="149" spans="1:2" ht="13.9" customHeight="1" x14ac:dyDescent="0.2">
      <c r="A149" s="107">
        <v>959</v>
      </c>
      <c r="B149" s="107">
        <v>695</v>
      </c>
    </row>
    <row r="150" spans="1:2" ht="13.9" customHeight="1" x14ac:dyDescent="0.2">
      <c r="A150" s="113">
        <v>1054.327</v>
      </c>
      <c r="B150" s="114"/>
    </row>
    <row r="151" spans="1:2" ht="13.9" customHeight="1" x14ac:dyDescent="0.2">
      <c r="A151" s="118">
        <v>1033</v>
      </c>
      <c r="B151" s="118">
        <v>805</v>
      </c>
    </row>
    <row r="152" spans="1:2" ht="13.9" customHeight="1" x14ac:dyDescent="0.2">
      <c r="A152" s="118">
        <v>1023</v>
      </c>
      <c r="B152" s="118">
        <v>823</v>
      </c>
    </row>
    <row r="153" spans="1:2" ht="13.9" customHeight="1" x14ac:dyDescent="0.2">
      <c r="A153" s="118">
        <v>1008</v>
      </c>
      <c r="B153" s="118">
        <v>818</v>
      </c>
    </row>
    <row r="154" spans="1:2" ht="13.9" customHeight="1" x14ac:dyDescent="0.2">
      <c r="A154" s="118">
        <v>1013</v>
      </c>
      <c r="B154" s="118">
        <v>833</v>
      </c>
    </row>
    <row r="155" spans="1:2" ht="13.9" customHeight="1" x14ac:dyDescent="0.2">
      <c r="A155" s="118">
        <v>1015</v>
      </c>
      <c r="B155" s="118">
        <v>832</v>
      </c>
    </row>
    <row r="156" spans="1:2" ht="13.9" customHeight="1" x14ac:dyDescent="0.2">
      <c r="A156" s="118">
        <v>1026</v>
      </c>
      <c r="B156" s="118">
        <v>840</v>
      </c>
    </row>
    <row r="157" spans="1:2" ht="13.9" customHeight="1" x14ac:dyDescent="0.2">
      <c r="A157" s="118">
        <v>1241</v>
      </c>
      <c r="B157" s="118">
        <v>1010</v>
      </c>
    </row>
    <row r="158" spans="1:2" ht="13.9" customHeight="1" x14ac:dyDescent="0.2">
      <c r="A158" s="118">
        <v>1245</v>
      </c>
      <c r="B158" s="118">
        <v>1023</v>
      </c>
    </row>
    <row r="159" spans="1:2" ht="13.9" customHeight="1" x14ac:dyDescent="0.2">
      <c r="A159" s="118">
        <v>1281</v>
      </c>
      <c r="B159" s="118">
        <v>1041</v>
      </c>
    </row>
    <row r="160" spans="1:2" ht="13.9" customHeight="1" x14ac:dyDescent="0.2">
      <c r="A160" s="118">
        <v>1481</v>
      </c>
      <c r="B160" s="118">
        <v>1188</v>
      </c>
    </row>
    <row r="161" spans="1:2" ht="13.9" customHeight="1" x14ac:dyDescent="0.2">
      <c r="A161" s="118">
        <v>1491</v>
      </c>
      <c r="B161" s="118">
        <v>1240</v>
      </c>
    </row>
    <row r="162" spans="1:2" ht="13.9" customHeight="1" x14ac:dyDescent="0.2">
      <c r="A162" s="118">
        <v>1509</v>
      </c>
      <c r="B162" s="118">
        <v>1272</v>
      </c>
    </row>
    <row r="163" spans="1:2" ht="13.9" customHeight="1" x14ac:dyDescent="0.2">
      <c r="A163" s="118">
        <v>896</v>
      </c>
      <c r="B163" s="118">
        <v>885</v>
      </c>
    </row>
    <row r="164" spans="1:2" ht="13.9" customHeight="1" x14ac:dyDescent="0.2">
      <c r="A164" s="118">
        <v>952</v>
      </c>
      <c r="B164" s="118">
        <v>902</v>
      </c>
    </row>
    <row r="165" spans="1:2" ht="13.9" customHeight="1" x14ac:dyDescent="0.2">
      <c r="A165" s="118">
        <v>1154</v>
      </c>
      <c r="B165" s="118">
        <v>805</v>
      </c>
    </row>
    <row r="166" spans="1:2" ht="13.9" customHeight="1" x14ac:dyDescent="0.2">
      <c r="A166" s="118">
        <v>1388</v>
      </c>
      <c r="B166" s="118">
        <v>1235</v>
      </c>
    </row>
    <row r="167" spans="1:2" ht="13.9" customHeight="1" x14ac:dyDescent="0.2">
      <c r="A167" s="118">
        <v>1373</v>
      </c>
      <c r="B167" s="118">
        <v>1250</v>
      </c>
    </row>
    <row r="168" spans="1:2" ht="13.9" customHeight="1" x14ac:dyDescent="0.2">
      <c r="A168" s="118">
        <v>1529</v>
      </c>
      <c r="B168" s="118">
        <v>1268</v>
      </c>
    </row>
    <row r="169" spans="1:2" ht="13.9" customHeight="1" x14ac:dyDescent="0.2">
      <c r="A169" s="118">
        <v>1089</v>
      </c>
      <c r="B169" s="118">
        <v>890</v>
      </c>
    </row>
    <row r="170" spans="1:2" ht="13.9" customHeight="1" x14ac:dyDescent="0.2">
      <c r="A170" s="118">
        <v>1073</v>
      </c>
      <c r="B170" s="118">
        <v>905</v>
      </c>
    </row>
    <row r="171" spans="1:2" ht="13.9" customHeight="1" x14ac:dyDescent="0.2">
      <c r="A171" s="118">
        <v>1095</v>
      </c>
      <c r="B171" s="118">
        <v>913</v>
      </c>
    </row>
    <row r="172" spans="1:2" ht="13.9" customHeight="1" x14ac:dyDescent="0.2">
      <c r="A172" s="118">
        <v>1380</v>
      </c>
      <c r="B172" s="118">
        <v>1249</v>
      </c>
    </row>
    <row r="173" spans="1:2" ht="13.9" customHeight="1" x14ac:dyDescent="0.2">
      <c r="A173" s="118">
        <v>1543</v>
      </c>
      <c r="B173" s="118">
        <v>1313</v>
      </c>
    </row>
    <row r="174" spans="1:2" ht="13.9" customHeight="1" x14ac:dyDescent="0.2">
      <c r="A174" s="118">
        <v>1602</v>
      </c>
      <c r="B174" s="118">
        <v>1339</v>
      </c>
    </row>
    <row r="175" spans="1:2" ht="13.9" customHeight="1" x14ac:dyDescent="0.2">
      <c r="A175" s="118">
        <v>1125</v>
      </c>
      <c r="B175" s="118">
        <v>901</v>
      </c>
    </row>
    <row r="176" spans="1:2" ht="13.9" customHeight="1" x14ac:dyDescent="0.2">
      <c r="A176" s="118">
        <v>1116</v>
      </c>
      <c r="B176" s="118">
        <v>921</v>
      </c>
    </row>
    <row r="177" spans="1:2" ht="13.9" customHeight="1" x14ac:dyDescent="0.2">
      <c r="A177" s="118">
        <v>1126</v>
      </c>
      <c r="B177" s="118">
        <v>924</v>
      </c>
    </row>
    <row r="178" spans="1:2" ht="13.9" customHeight="1" x14ac:dyDescent="0.2">
      <c r="A178" s="118">
        <v>1329</v>
      </c>
      <c r="B178" s="118">
        <v>1108</v>
      </c>
    </row>
    <row r="179" spans="1:2" ht="13.9" customHeight="1" x14ac:dyDescent="0.2">
      <c r="A179" s="118">
        <v>1197</v>
      </c>
      <c r="B179" s="118">
        <v>1181</v>
      </c>
    </row>
    <row r="180" spans="1:2" ht="13.9" customHeight="1" x14ac:dyDescent="0.2">
      <c r="A180" s="118">
        <v>1359</v>
      </c>
      <c r="B180" s="118">
        <v>1195</v>
      </c>
    </row>
    <row r="181" spans="1:2" ht="13.9" customHeight="1" x14ac:dyDescent="0.2">
      <c r="A181" s="118">
        <v>924</v>
      </c>
      <c r="B181" s="118">
        <v>778</v>
      </c>
    </row>
    <row r="182" spans="1:2" ht="13.9" customHeight="1" x14ac:dyDescent="0.2">
      <c r="A182" s="118">
        <v>883</v>
      </c>
      <c r="B182" s="118">
        <v>813</v>
      </c>
    </row>
    <row r="183" spans="1:2" ht="13.9" customHeight="1" x14ac:dyDescent="0.2">
      <c r="A183" s="118">
        <v>997</v>
      </c>
      <c r="B183" s="118">
        <v>821</v>
      </c>
    </row>
    <row r="184" spans="1:2" ht="13.9" customHeight="1" x14ac:dyDescent="0.2">
      <c r="A184" s="122">
        <v>960</v>
      </c>
      <c r="B184" s="123">
        <v>732.54</v>
      </c>
    </row>
    <row r="185" spans="1:2" ht="13.9" customHeight="1" x14ac:dyDescent="0.2">
      <c r="A185" s="122">
        <v>1100</v>
      </c>
      <c r="B185" s="123">
        <v>874.06200000000001</v>
      </c>
    </row>
    <row r="186" spans="1:2" ht="13.9" customHeight="1" x14ac:dyDescent="0.2">
      <c r="A186" s="122">
        <v>1200</v>
      </c>
      <c r="B186" s="123">
        <v>989.69600000000003</v>
      </c>
    </row>
    <row r="187" spans="1:2" ht="13.9" customHeight="1" x14ac:dyDescent="0.2">
      <c r="A187" s="122">
        <v>1060</v>
      </c>
      <c r="B187" s="123">
        <v>857.89599999999996</v>
      </c>
    </row>
    <row r="188" spans="1:2" ht="13.9" customHeight="1" x14ac:dyDescent="0.2">
      <c r="A188" s="122">
        <v>1040</v>
      </c>
      <c r="B188" s="123">
        <v>850.01599999999996</v>
      </c>
    </row>
    <row r="189" spans="1:2" ht="13.9" customHeight="1" x14ac:dyDescent="0.2">
      <c r="A189" s="125">
        <v>850</v>
      </c>
      <c r="B189" s="126">
        <v>633.64</v>
      </c>
    </row>
    <row r="190" spans="1:2" ht="13.9" customHeight="1" x14ac:dyDescent="0.2">
      <c r="A190" s="125">
        <v>1000</v>
      </c>
      <c r="B190" s="126">
        <v>807.95600000000002</v>
      </c>
    </row>
    <row r="191" spans="1:2" ht="13.9" customHeight="1" x14ac:dyDescent="0.2">
      <c r="A191" s="125">
        <v>1005</v>
      </c>
      <c r="B191" s="126">
        <v>810.40599999999995</v>
      </c>
    </row>
    <row r="192" spans="1:2" ht="13.9" customHeight="1" x14ac:dyDescent="0.2">
      <c r="A192" s="125">
        <v>1010</v>
      </c>
      <c r="B192" s="126">
        <v>813.90599999999995</v>
      </c>
    </row>
    <row r="193" spans="1:2" ht="13.9" customHeight="1" x14ac:dyDescent="0.2">
      <c r="A193" s="127">
        <v>1486</v>
      </c>
      <c r="B193" s="127">
        <v>1418</v>
      </c>
    </row>
    <row r="194" spans="1:2" ht="13.9" customHeight="1" x14ac:dyDescent="0.2">
      <c r="A194" s="127">
        <v>1430</v>
      </c>
      <c r="B194" s="127">
        <v>1283</v>
      </c>
    </row>
    <row r="195" spans="1:2" ht="13.9" customHeight="1" x14ac:dyDescent="0.2">
      <c r="A195" s="127">
        <v>1205</v>
      </c>
      <c r="B195" s="127">
        <v>1178</v>
      </c>
    </row>
    <row r="196" spans="1:2" ht="13.9" customHeight="1" x14ac:dyDescent="0.2">
      <c r="A196" s="127">
        <v>1202</v>
      </c>
      <c r="B196" s="127">
        <v>1025</v>
      </c>
    </row>
    <row r="197" spans="1:2" ht="13.9" customHeight="1" x14ac:dyDescent="0.2">
      <c r="A197" s="127">
        <v>1032</v>
      </c>
      <c r="B197" s="127">
        <v>780</v>
      </c>
    </row>
    <row r="198" spans="1:2" ht="13.9" customHeight="1" x14ac:dyDescent="0.2">
      <c r="A198" s="127">
        <v>862</v>
      </c>
      <c r="B198" s="127">
        <v>635</v>
      </c>
    </row>
    <row r="199" spans="1:2" ht="13.9" customHeight="1" x14ac:dyDescent="0.2">
      <c r="A199" s="128">
        <v>1513</v>
      </c>
      <c r="B199" s="128">
        <v>1395</v>
      </c>
    </row>
    <row r="200" spans="1:2" ht="13.9" customHeight="1" x14ac:dyDescent="0.2">
      <c r="A200" s="128">
        <v>1032</v>
      </c>
      <c r="B200" s="128">
        <v>759</v>
      </c>
    </row>
    <row r="201" spans="1:2" ht="13.9" customHeight="1" x14ac:dyDescent="0.2">
      <c r="A201" s="129">
        <v>1223</v>
      </c>
      <c r="B201" s="129">
        <v>821</v>
      </c>
    </row>
    <row r="202" spans="1:2" ht="13.9" customHeight="1" x14ac:dyDescent="0.2">
      <c r="A202" s="129">
        <v>1433</v>
      </c>
      <c r="B202" s="129">
        <v>1156</v>
      </c>
    </row>
    <row r="203" spans="1:2" ht="13.9" customHeight="1" x14ac:dyDescent="0.2">
      <c r="A203" s="129">
        <v>1279</v>
      </c>
      <c r="B203" s="129">
        <v>1240</v>
      </c>
    </row>
    <row r="204" spans="1:2" ht="13.9" customHeight="1" x14ac:dyDescent="0.2">
      <c r="A204" s="129">
        <v>1477</v>
      </c>
      <c r="B204" s="129">
        <v>1353</v>
      </c>
    </row>
    <row r="205" spans="1:2" ht="13.9" customHeight="1" x14ac:dyDescent="0.2">
      <c r="A205" s="129">
        <v>1497</v>
      </c>
      <c r="B205" s="129">
        <v>1375</v>
      </c>
    </row>
    <row r="206" spans="1:2" ht="13.9" customHeight="1" x14ac:dyDescent="0.2">
      <c r="A206" s="129">
        <v>1086</v>
      </c>
      <c r="B206" s="129">
        <v>847</v>
      </c>
    </row>
    <row r="207" spans="1:2" ht="13.9" customHeight="1" x14ac:dyDescent="0.2">
      <c r="A207" s="129">
        <v>1046</v>
      </c>
      <c r="B207" s="129">
        <v>883</v>
      </c>
    </row>
    <row r="208" spans="1:2" ht="13.9" customHeight="1" x14ac:dyDescent="0.2">
      <c r="A208" s="129">
        <v>1223</v>
      </c>
      <c r="B208" s="129">
        <v>922</v>
      </c>
    </row>
    <row r="209" spans="1:2" ht="13.9" customHeight="1" x14ac:dyDescent="0.2">
      <c r="A209" s="129">
        <v>1062</v>
      </c>
      <c r="B209" s="129">
        <v>897</v>
      </c>
    </row>
    <row r="210" spans="1:2" ht="13.9" customHeight="1" x14ac:dyDescent="0.2">
      <c r="A210" s="131">
        <v>1594</v>
      </c>
      <c r="B210" s="131">
        <v>1390</v>
      </c>
    </row>
    <row r="211" spans="1:2" ht="13.9" customHeight="1" x14ac:dyDescent="0.2">
      <c r="A211" s="131">
        <v>1329</v>
      </c>
      <c r="B211" s="131">
        <v>1199</v>
      </c>
    </row>
    <row r="212" spans="1:2" ht="13.9" customHeight="1" x14ac:dyDescent="0.2">
      <c r="A212" s="131">
        <v>1078</v>
      </c>
      <c r="B212" s="131">
        <v>898</v>
      </c>
    </row>
    <row r="213" spans="1:2" ht="13.9" customHeight="1" x14ac:dyDescent="0.2">
      <c r="A213" s="131">
        <v>1013</v>
      </c>
      <c r="B213" s="131">
        <v>819</v>
      </c>
    </row>
    <row r="214" spans="1:2" ht="13.9" customHeight="1" x14ac:dyDescent="0.2">
      <c r="A214" s="131">
        <v>1008</v>
      </c>
      <c r="B214" s="131">
        <v>779</v>
      </c>
    </row>
    <row r="215" spans="1:2" ht="13.9" customHeight="1" x14ac:dyDescent="0.2">
      <c r="A215" s="134">
        <v>1340</v>
      </c>
      <c r="B215" s="134">
        <v>1276</v>
      </c>
    </row>
    <row r="216" spans="1:2" ht="13.9" customHeight="1" x14ac:dyDescent="0.2">
      <c r="A216" s="134">
        <v>1094</v>
      </c>
      <c r="B216" s="134">
        <v>881</v>
      </c>
    </row>
    <row r="217" spans="1:2" ht="13.9" customHeight="1" x14ac:dyDescent="0.2">
      <c r="A217" s="134">
        <v>887</v>
      </c>
      <c r="B217" s="134">
        <v>701</v>
      </c>
    </row>
    <row r="218" spans="1:2" ht="13.9" customHeight="1" x14ac:dyDescent="0.2">
      <c r="A218" s="22">
        <v>1179</v>
      </c>
      <c r="B218" s="22">
        <v>1137</v>
      </c>
    </row>
    <row r="219" spans="1:2" ht="13.9" customHeight="1" x14ac:dyDescent="0.2">
      <c r="A219" s="22">
        <v>1144</v>
      </c>
      <c r="B219" s="22">
        <v>1103</v>
      </c>
    </row>
    <row r="220" spans="1:2" ht="13.9" customHeight="1" x14ac:dyDescent="0.2">
      <c r="A220" s="22">
        <v>1010</v>
      </c>
      <c r="B220" s="22">
        <v>970</v>
      </c>
    </row>
    <row r="221" spans="1:2" ht="13.9" customHeight="1" x14ac:dyDescent="0.2">
      <c r="A221" s="22">
        <v>848</v>
      </c>
      <c r="B221" s="22">
        <v>595</v>
      </c>
    </row>
    <row r="222" spans="1:2" ht="13.9" customHeight="1" x14ac:dyDescent="0.2">
      <c r="A222" s="22">
        <v>1438</v>
      </c>
      <c r="B222" s="22">
        <v>1250</v>
      </c>
    </row>
    <row r="223" spans="1:2" ht="13.9" customHeight="1" x14ac:dyDescent="0.2">
      <c r="A223" s="22">
        <v>1130</v>
      </c>
      <c r="B223" s="22">
        <v>990</v>
      </c>
    </row>
    <row r="224" spans="1:2" ht="13.9" customHeight="1" x14ac:dyDescent="0.2">
      <c r="A224" s="22">
        <v>980</v>
      </c>
      <c r="B224" s="22">
        <v>750</v>
      </c>
    </row>
    <row r="225" spans="1:2" ht="13.9" customHeight="1" x14ac:dyDescent="0.2">
      <c r="A225" s="22">
        <v>830</v>
      </c>
      <c r="B225" s="22">
        <v>650</v>
      </c>
    </row>
    <row r="226" spans="1:2" ht="13.9" customHeight="1" x14ac:dyDescent="0.2">
      <c r="A226" s="138">
        <v>1111.0999999999999</v>
      </c>
      <c r="B226" s="138">
        <v>816</v>
      </c>
    </row>
    <row r="227" spans="1:2" ht="13.9" customHeight="1" x14ac:dyDescent="0.2">
      <c r="A227" s="138">
        <v>1089.9000000000001</v>
      </c>
      <c r="B227" s="138">
        <v>784</v>
      </c>
    </row>
    <row r="228" spans="1:2" ht="13.9" customHeight="1" x14ac:dyDescent="0.2">
      <c r="A228" s="138">
        <v>1085.7</v>
      </c>
      <c r="B228" s="138">
        <v>778</v>
      </c>
    </row>
    <row r="229" spans="1:2" ht="13.9" customHeight="1" x14ac:dyDescent="0.2">
      <c r="A229" s="138">
        <v>1105.0999999999999</v>
      </c>
      <c r="B229" s="138">
        <v>810</v>
      </c>
    </row>
    <row r="230" spans="1:2" ht="13.9" customHeight="1" x14ac:dyDescent="0.2">
      <c r="A230" s="139">
        <v>805</v>
      </c>
      <c r="B230" s="139">
        <v>565</v>
      </c>
    </row>
    <row r="231" spans="1:2" ht="13.9" customHeight="1" x14ac:dyDescent="0.2">
      <c r="A231" s="139">
        <v>823</v>
      </c>
      <c r="B231" s="139">
        <v>553</v>
      </c>
    </row>
    <row r="232" spans="1:2" ht="13.9" customHeight="1" x14ac:dyDescent="0.2">
      <c r="A232" s="139">
        <v>935</v>
      </c>
      <c r="B232" s="139">
        <v>732</v>
      </c>
    </row>
    <row r="233" spans="1:2" ht="13.9" customHeight="1" x14ac:dyDescent="0.2">
      <c r="A233" s="139">
        <v>957</v>
      </c>
      <c r="B233" s="139">
        <v>693</v>
      </c>
    </row>
    <row r="234" spans="1:2" ht="13.9" customHeight="1" x14ac:dyDescent="0.2">
      <c r="A234" s="140">
        <v>1196</v>
      </c>
      <c r="B234" s="140">
        <v>1123</v>
      </c>
    </row>
    <row r="235" spans="1:2" ht="13.9" customHeight="1" x14ac:dyDescent="0.2">
      <c r="A235" s="140">
        <v>979</v>
      </c>
      <c r="B235" s="140">
        <v>873</v>
      </c>
    </row>
    <row r="236" spans="1:2" ht="13.9" customHeight="1" x14ac:dyDescent="0.2">
      <c r="A236" s="140">
        <v>911</v>
      </c>
      <c r="B236" s="140">
        <v>645</v>
      </c>
    </row>
    <row r="237" spans="1:2" ht="13.9" customHeight="1" x14ac:dyDescent="0.2">
      <c r="A237" s="140">
        <v>1535</v>
      </c>
      <c r="B237" s="140">
        <v>1385</v>
      </c>
    </row>
    <row r="238" spans="1:2" ht="13.9" customHeight="1" x14ac:dyDescent="0.2">
      <c r="A238" s="140">
        <v>1303</v>
      </c>
      <c r="B238" s="140">
        <v>1100</v>
      </c>
    </row>
    <row r="239" spans="1:2" ht="13.9" customHeight="1" x14ac:dyDescent="0.2">
      <c r="A239" s="140">
        <v>712</v>
      </c>
      <c r="B239" s="140">
        <v>510</v>
      </c>
    </row>
    <row r="240" spans="1:2" ht="13.9" customHeight="1" x14ac:dyDescent="0.2">
      <c r="A240" s="140">
        <v>1166</v>
      </c>
      <c r="B240" s="140">
        <v>1099</v>
      </c>
    </row>
    <row r="241" spans="1:2" ht="13.9" customHeight="1" x14ac:dyDescent="0.2">
      <c r="A241" s="140">
        <v>964</v>
      </c>
      <c r="B241" s="140">
        <v>537</v>
      </c>
    </row>
    <row r="242" spans="1:2" ht="13.9" customHeight="1" x14ac:dyDescent="0.2">
      <c r="A242" s="140">
        <v>749</v>
      </c>
      <c r="B242" s="140">
        <v>458</v>
      </c>
    </row>
    <row r="243" spans="1:2" ht="13.9" customHeight="1" x14ac:dyDescent="0.2">
      <c r="A243" s="304">
        <v>1407.163</v>
      </c>
      <c r="B243" s="305">
        <v>1263</v>
      </c>
    </row>
    <row r="244" spans="1:2" ht="13.9" customHeight="1" x14ac:dyDescent="0.2">
      <c r="A244" s="304">
        <v>1363.7919999999999</v>
      </c>
      <c r="B244" s="305">
        <v>1184</v>
      </c>
    </row>
    <row r="245" spans="1:2" ht="13.9" customHeight="1" x14ac:dyDescent="0.2">
      <c r="A245" s="304">
        <v>1372.501</v>
      </c>
      <c r="B245" s="305">
        <v>1108</v>
      </c>
    </row>
    <row r="246" spans="1:2" ht="13.9" customHeight="1" x14ac:dyDescent="0.2">
      <c r="A246" s="304">
        <v>1352.885</v>
      </c>
      <c r="B246" s="305">
        <v>1127</v>
      </c>
    </row>
    <row r="247" spans="1:2" ht="13.9" customHeight="1" x14ac:dyDescent="0.2">
      <c r="A247" s="304">
        <v>1338.136</v>
      </c>
      <c r="B247" s="305">
        <v>1032</v>
      </c>
    </row>
    <row r="248" spans="1:2" ht="13.9" customHeight="1" x14ac:dyDescent="0.2">
      <c r="A248" s="304">
        <v>1286.5160000000001</v>
      </c>
      <c r="B248" s="305">
        <v>968</v>
      </c>
    </row>
    <row r="249" spans="1:2" ht="13.9" customHeight="1" x14ac:dyDescent="0.2">
      <c r="A249" s="304">
        <v>1283.614</v>
      </c>
      <c r="B249" s="305">
        <v>985</v>
      </c>
    </row>
    <row r="250" spans="1:2" ht="13.9" customHeight="1" x14ac:dyDescent="0.2">
      <c r="A250" s="304">
        <v>1270.22</v>
      </c>
      <c r="B250" s="305">
        <v>973</v>
      </c>
    </row>
    <row r="251" spans="1:2" ht="13.9" customHeight="1" x14ac:dyDescent="0.2">
      <c r="A251" s="304">
        <v>1147.2059999999999</v>
      </c>
      <c r="B251" s="305">
        <v>871</v>
      </c>
    </row>
    <row r="252" spans="1:2" ht="13.9" customHeight="1" x14ac:dyDescent="0.2">
      <c r="A252" s="304">
        <v>1237.1099999999999</v>
      </c>
      <c r="B252" s="305">
        <v>946</v>
      </c>
    </row>
    <row r="253" spans="1:2" ht="13.9" customHeight="1" x14ac:dyDescent="0.2">
      <c r="A253" s="304">
        <v>1142.7719999999999</v>
      </c>
      <c r="B253" s="305">
        <v>847</v>
      </c>
    </row>
    <row r="254" spans="1:2" ht="13.9" customHeight="1" x14ac:dyDescent="0.2">
      <c r="A254" s="304">
        <v>1136.3230000000001</v>
      </c>
      <c r="B254" s="305">
        <v>825</v>
      </c>
    </row>
    <row r="255" spans="1:2" ht="13.9" customHeight="1" x14ac:dyDescent="0.2">
      <c r="A255" s="304">
        <v>1128.6880000000001</v>
      </c>
      <c r="B255" s="305">
        <v>872</v>
      </c>
    </row>
    <row r="256" spans="1:2" ht="13.9" customHeight="1" x14ac:dyDescent="0.2">
      <c r="A256" s="304">
        <v>1098.7670000000001</v>
      </c>
      <c r="B256" s="305">
        <v>788</v>
      </c>
    </row>
    <row r="257" spans="1:2" ht="13.9" customHeight="1" x14ac:dyDescent="0.2">
      <c r="A257" s="304">
        <v>1029.2639999999999</v>
      </c>
      <c r="B257" s="305">
        <v>760</v>
      </c>
    </row>
    <row r="258" spans="1:2" ht="13.9" customHeight="1" x14ac:dyDescent="0.2">
      <c r="A258" s="304">
        <v>1126.1659999999999</v>
      </c>
      <c r="B258" s="305">
        <v>830</v>
      </c>
    </row>
    <row r="259" spans="1:2" ht="13.9" customHeight="1" x14ac:dyDescent="0.2">
      <c r="A259" s="304">
        <v>983.99099999999999</v>
      </c>
      <c r="B259" s="305">
        <v>707</v>
      </c>
    </row>
    <row r="260" spans="1:2" ht="13.9" customHeight="1" x14ac:dyDescent="0.2">
      <c r="A260" s="304">
        <v>977.31100000000004</v>
      </c>
      <c r="B260" s="305">
        <v>691</v>
      </c>
    </row>
    <row r="261" spans="1:2" ht="13.9" customHeight="1" x14ac:dyDescent="0.2">
      <c r="A261" s="142">
        <v>847</v>
      </c>
      <c r="B261" s="143">
        <v>613.78</v>
      </c>
    </row>
    <row r="262" spans="1:2" ht="13.9" customHeight="1" x14ac:dyDescent="0.2">
      <c r="A262" s="142">
        <v>813</v>
      </c>
      <c r="B262" s="143">
        <v>589.88</v>
      </c>
    </row>
    <row r="263" spans="1:2" ht="13.9" customHeight="1" x14ac:dyDescent="0.2">
      <c r="A263" s="142">
        <v>847</v>
      </c>
      <c r="B263" s="143">
        <v>617.32000000000005</v>
      </c>
    </row>
    <row r="264" spans="1:2" ht="13.9" customHeight="1" x14ac:dyDescent="0.2">
      <c r="A264" s="142">
        <v>828</v>
      </c>
      <c r="B264" s="143">
        <v>613.79999999999995</v>
      </c>
    </row>
    <row r="265" spans="1:2" ht="13.9" customHeight="1" x14ac:dyDescent="0.2">
      <c r="A265" s="142">
        <v>820</v>
      </c>
      <c r="B265" s="143">
        <v>595.02</v>
      </c>
    </row>
    <row r="266" spans="1:2" ht="13.9" customHeight="1" x14ac:dyDescent="0.2">
      <c r="A266" s="142">
        <v>878</v>
      </c>
      <c r="B266" s="143">
        <v>669.32</v>
      </c>
    </row>
    <row r="267" spans="1:2" ht="13.9" customHeight="1" x14ac:dyDescent="0.2">
      <c r="A267" s="142">
        <v>816</v>
      </c>
      <c r="B267" s="143">
        <v>606.71</v>
      </c>
    </row>
    <row r="268" spans="1:2" ht="13.9" customHeight="1" x14ac:dyDescent="0.2">
      <c r="A268" s="142">
        <v>923</v>
      </c>
      <c r="B268" s="143">
        <v>734.59</v>
      </c>
    </row>
    <row r="269" spans="1:2" ht="13.9" customHeight="1" x14ac:dyDescent="0.2">
      <c r="A269" s="142">
        <v>947</v>
      </c>
      <c r="B269" s="143">
        <v>733.5</v>
      </c>
    </row>
    <row r="270" spans="1:2" ht="13.9" customHeight="1" x14ac:dyDescent="0.2">
      <c r="A270" s="142">
        <v>912</v>
      </c>
      <c r="B270" s="143">
        <v>721.92</v>
      </c>
    </row>
    <row r="271" spans="1:2" ht="13.9" customHeight="1" x14ac:dyDescent="0.2">
      <c r="A271" s="143">
        <v>1100.25</v>
      </c>
      <c r="B271" s="143"/>
    </row>
    <row r="272" spans="1:2" ht="13.9" customHeight="1" x14ac:dyDescent="0.2">
      <c r="A272" s="142">
        <v>1170</v>
      </c>
      <c r="B272" s="143">
        <v>853.01</v>
      </c>
    </row>
    <row r="273" spans="1:2" ht="13.9" customHeight="1" x14ac:dyDescent="0.2">
      <c r="A273" s="142">
        <v>918</v>
      </c>
      <c r="B273" s="143">
        <v>733.58</v>
      </c>
    </row>
    <row r="274" spans="1:2" ht="13.9" customHeight="1" x14ac:dyDescent="0.2">
      <c r="A274" s="142">
        <v>940</v>
      </c>
      <c r="B274" s="143">
        <v>738.81</v>
      </c>
    </row>
    <row r="275" spans="1:2" ht="13.9" customHeight="1" x14ac:dyDescent="0.2">
      <c r="A275" s="142">
        <v>875</v>
      </c>
      <c r="B275" s="143">
        <v>672.13</v>
      </c>
    </row>
    <row r="276" spans="1:2" ht="13.9" customHeight="1" x14ac:dyDescent="0.2">
      <c r="A276" s="142">
        <v>1348</v>
      </c>
      <c r="B276" s="143">
        <v>1150.1099999999999</v>
      </c>
    </row>
    <row r="277" spans="1:2" ht="13.9" customHeight="1" x14ac:dyDescent="0.2">
      <c r="A277" s="142">
        <v>1282</v>
      </c>
      <c r="B277" s="143">
        <v>1023.093</v>
      </c>
    </row>
    <row r="278" spans="1:2" ht="13.9" customHeight="1" x14ac:dyDescent="0.2">
      <c r="A278" s="142">
        <v>1329</v>
      </c>
      <c r="B278" s="143">
        <v>1153.634</v>
      </c>
    </row>
    <row r="279" spans="1:2" ht="13.9" customHeight="1" x14ac:dyDescent="0.2">
      <c r="A279" s="142">
        <v>1021</v>
      </c>
      <c r="B279" s="143">
        <v>811.3</v>
      </c>
    </row>
    <row r="280" spans="1:2" ht="13.9" customHeight="1" x14ac:dyDescent="0.2">
      <c r="A280" s="142">
        <v>973</v>
      </c>
      <c r="B280" s="143">
        <v>751.85</v>
      </c>
    </row>
    <row r="281" spans="1:2" ht="13.9" customHeight="1" x14ac:dyDescent="0.2">
      <c r="A281" s="142">
        <v>719</v>
      </c>
      <c r="B281" s="143">
        <v>568.04</v>
      </c>
    </row>
    <row r="282" spans="1:2" ht="13.9" customHeight="1" x14ac:dyDescent="0.2">
      <c r="A282" s="142">
        <v>837</v>
      </c>
      <c r="B282" s="143">
        <v>612.29</v>
      </c>
    </row>
    <row r="283" spans="1:2" ht="13.9" customHeight="1" x14ac:dyDescent="0.2">
      <c r="A283" s="142">
        <v>841</v>
      </c>
      <c r="B283" s="143">
        <v>616.08000000000004</v>
      </c>
    </row>
    <row r="284" spans="1:2" ht="13.9" customHeight="1" x14ac:dyDescent="0.2">
      <c r="A284" s="142">
        <v>878</v>
      </c>
      <c r="B284" s="143">
        <v>647.29</v>
      </c>
    </row>
    <row r="285" spans="1:2" ht="13.9" customHeight="1" x14ac:dyDescent="0.2">
      <c r="A285" s="142">
        <v>890</v>
      </c>
      <c r="B285" s="143">
        <v>676.16</v>
      </c>
    </row>
    <row r="286" spans="1:2" ht="13.9" customHeight="1" x14ac:dyDescent="0.2">
      <c r="A286" s="142">
        <v>1051</v>
      </c>
      <c r="B286" s="143">
        <v>791.14499999999998</v>
      </c>
    </row>
    <row r="287" spans="1:2" ht="13.9" customHeight="1" x14ac:dyDescent="0.2">
      <c r="A287" s="142">
        <v>1067</v>
      </c>
      <c r="B287" s="143">
        <v>796.55499999999995</v>
      </c>
    </row>
    <row r="288" spans="1:2" ht="13.9" customHeight="1" x14ac:dyDescent="0.2">
      <c r="A288" s="142">
        <v>1082</v>
      </c>
      <c r="B288" s="143">
        <v>808.322</v>
      </c>
    </row>
    <row r="289" spans="1:2" ht="13.9" customHeight="1" x14ac:dyDescent="0.2">
      <c r="A289" s="143">
        <v>1080.5309999999999</v>
      </c>
      <c r="B289" s="143"/>
    </row>
    <row r="290" spans="1:2" ht="13.9" customHeight="1" x14ac:dyDescent="0.2">
      <c r="A290" s="142">
        <v>1119</v>
      </c>
      <c r="B290" s="143">
        <v>846.69899999999996</v>
      </c>
    </row>
    <row r="291" spans="1:2" ht="13.9" customHeight="1" x14ac:dyDescent="0.2">
      <c r="A291" s="143">
        <v>1139.22</v>
      </c>
      <c r="B291" s="143"/>
    </row>
    <row r="292" spans="1:2" ht="13.9" customHeight="1" x14ac:dyDescent="0.2">
      <c r="A292" s="142">
        <v>1141</v>
      </c>
      <c r="B292" s="143">
        <v>836.94399999999996</v>
      </c>
    </row>
    <row r="293" spans="1:2" ht="13.9" customHeight="1" x14ac:dyDescent="0.2">
      <c r="A293" s="142">
        <v>1240</v>
      </c>
      <c r="B293" s="143">
        <v>993.58900000000006</v>
      </c>
    </row>
    <row r="294" spans="1:2" ht="13.9" customHeight="1" x14ac:dyDescent="0.2">
      <c r="A294" s="142">
        <v>1240</v>
      </c>
      <c r="B294" s="143">
        <v>995.64800000000002</v>
      </c>
    </row>
    <row r="295" spans="1:2" ht="13.9" customHeight="1" x14ac:dyDescent="0.2">
      <c r="A295" s="142">
        <v>1234</v>
      </c>
      <c r="B295" s="143">
        <v>984.572</v>
      </c>
    </row>
    <row r="296" spans="1:2" ht="13.9" customHeight="1" x14ac:dyDescent="0.2">
      <c r="A296" s="142">
        <v>1062</v>
      </c>
      <c r="B296" s="143">
        <v>804.61400000000003</v>
      </c>
    </row>
    <row r="297" spans="1:2" ht="13.9" customHeight="1" x14ac:dyDescent="0.2">
      <c r="A297" s="142">
        <v>1224</v>
      </c>
      <c r="B297" s="143">
        <v>933.79300000000001</v>
      </c>
    </row>
    <row r="298" spans="1:2" ht="13.9" customHeight="1" x14ac:dyDescent="0.2">
      <c r="A298" s="142">
        <v>1346</v>
      </c>
      <c r="B298" s="143">
        <v>1131.154</v>
      </c>
    </row>
    <row r="299" spans="1:2" ht="13.9" customHeight="1" x14ac:dyDescent="0.2">
      <c r="A299" s="142">
        <v>1360</v>
      </c>
      <c r="B299" s="143">
        <v>1130.914</v>
      </c>
    </row>
    <row r="300" spans="1:2" ht="13.9" customHeight="1" x14ac:dyDescent="0.2">
      <c r="A300" s="142">
        <v>1302</v>
      </c>
      <c r="B300" s="143">
        <v>1064.502</v>
      </c>
    </row>
    <row r="301" spans="1:2" ht="13.9" customHeight="1" x14ac:dyDescent="0.2">
      <c r="A301" s="22">
        <v>1262</v>
      </c>
      <c r="B301" s="144">
        <v>959.11199999999997</v>
      </c>
    </row>
    <row r="302" spans="1:2" ht="13.9" customHeight="1" x14ac:dyDescent="0.2">
      <c r="A302" s="22">
        <v>1142</v>
      </c>
      <c r="B302" s="144">
        <v>845.529</v>
      </c>
    </row>
    <row r="303" spans="1:2" ht="13.9" customHeight="1" x14ac:dyDescent="0.2">
      <c r="A303" s="22">
        <v>1391</v>
      </c>
      <c r="B303" s="144">
        <v>1201.0940000000001</v>
      </c>
    </row>
    <row r="304" spans="1:2" ht="13.9" customHeight="1" x14ac:dyDescent="0.2">
      <c r="A304" s="22">
        <v>1169</v>
      </c>
      <c r="B304" s="23">
        <v>899.49699999999996</v>
      </c>
    </row>
    <row r="305" spans="1:2" ht="13.9" customHeight="1" x14ac:dyDescent="0.2">
      <c r="A305" s="145">
        <v>1333</v>
      </c>
      <c r="B305" s="145">
        <v>1320</v>
      </c>
    </row>
    <row r="306" spans="1:2" ht="13.9" customHeight="1" x14ac:dyDescent="0.2">
      <c r="A306" s="145">
        <v>1246</v>
      </c>
      <c r="B306" s="145">
        <v>975</v>
      </c>
    </row>
    <row r="307" spans="1:2" ht="13.9" customHeight="1" x14ac:dyDescent="0.2">
      <c r="A307" s="145">
        <v>1076</v>
      </c>
      <c r="B307" s="145">
        <v>1039.5</v>
      </c>
    </row>
    <row r="308" spans="1:2" ht="13.9" customHeight="1" x14ac:dyDescent="0.2">
      <c r="A308" s="145">
        <v>1036</v>
      </c>
      <c r="B308" s="145">
        <v>901</v>
      </c>
    </row>
    <row r="309" spans="1:2" ht="13.9" customHeight="1" x14ac:dyDescent="0.2">
      <c r="A309" s="145">
        <v>1011</v>
      </c>
      <c r="B309" s="145">
        <v>898</v>
      </c>
    </row>
    <row r="310" spans="1:2" ht="13.9" customHeight="1" x14ac:dyDescent="0.2">
      <c r="A310" s="145">
        <v>1023.5</v>
      </c>
      <c r="B310" s="145">
        <v>905</v>
      </c>
    </row>
    <row r="311" spans="1:2" ht="13.9" customHeight="1" x14ac:dyDescent="0.2">
      <c r="A311" s="147">
        <v>1520</v>
      </c>
      <c r="B311" s="147">
        <v>1410</v>
      </c>
    </row>
    <row r="312" spans="1:2" ht="13.9" customHeight="1" x14ac:dyDescent="0.2">
      <c r="A312" s="147">
        <v>1263</v>
      </c>
      <c r="B312" s="147">
        <v>880</v>
      </c>
    </row>
    <row r="313" spans="1:2" ht="13.9" customHeight="1" x14ac:dyDescent="0.2">
      <c r="A313" s="147">
        <v>1075</v>
      </c>
      <c r="B313" s="147">
        <v>695</v>
      </c>
    </row>
    <row r="314" spans="1:2" ht="13.9" customHeight="1" x14ac:dyDescent="0.2">
      <c r="A314" s="147">
        <v>862</v>
      </c>
      <c r="B314" s="147">
        <v>565</v>
      </c>
    </row>
    <row r="315" spans="1:2" ht="13.9" customHeight="1" x14ac:dyDescent="0.2">
      <c r="A315" s="151">
        <v>956</v>
      </c>
      <c r="B315" s="151">
        <v>619</v>
      </c>
    </row>
    <row r="316" spans="1:2" ht="13.9" customHeight="1" x14ac:dyDescent="0.2">
      <c r="A316" s="151">
        <v>936</v>
      </c>
      <c r="B316" s="151">
        <v>643</v>
      </c>
    </row>
    <row r="317" spans="1:2" ht="13.9" customHeight="1" x14ac:dyDescent="0.2">
      <c r="A317" s="154">
        <v>1282.838</v>
      </c>
      <c r="B317" s="153"/>
    </row>
    <row r="318" spans="1:2" ht="13.9" customHeight="1" x14ac:dyDescent="0.2">
      <c r="A318" s="154">
        <v>1321.998</v>
      </c>
      <c r="B318" s="153"/>
    </row>
    <row r="319" spans="1:2" ht="13.9" customHeight="1" x14ac:dyDescent="0.2">
      <c r="A319" s="154">
        <v>1320.3779999999999</v>
      </c>
      <c r="B319" s="153"/>
    </row>
    <row r="320" spans="1:2" ht="13.9" customHeight="1" x14ac:dyDescent="0.2">
      <c r="A320" s="154">
        <v>1311.98</v>
      </c>
      <c r="B320" s="153"/>
    </row>
    <row r="321" spans="1:2" ht="13.9" customHeight="1" x14ac:dyDescent="0.2">
      <c r="A321" s="154">
        <v>1324.42</v>
      </c>
      <c r="B321" s="153"/>
    </row>
    <row r="322" spans="1:2" ht="13.9" customHeight="1" x14ac:dyDescent="0.2">
      <c r="A322" s="154">
        <v>1320.16</v>
      </c>
      <c r="B322" s="153"/>
    </row>
    <row r="323" spans="1:2" ht="13.9" customHeight="1" x14ac:dyDescent="0.2">
      <c r="A323" s="154">
        <v>1308.3900000000001</v>
      </c>
      <c r="B323" s="153"/>
    </row>
    <row r="324" spans="1:2" ht="13.9" customHeight="1" x14ac:dyDescent="0.2">
      <c r="A324" s="154">
        <v>1073.6199999999999</v>
      </c>
      <c r="B324" s="153"/>
    </row>
    <row r="325" spans="1:2" ht="13.9" customHeight="1" x14ac:dyDescent="0.2">
      <c r="A325" s="154">
        <v>1064.04</v>
      </c>
      <c r="B325" s="153"/>
    </row>
    <row r="326" spans="1:2" ht="13.9" customHeight="1" x14ac:dyDescent="0.2">
      <c r="A326" s="154">
        <v>1058.83</v>
      </c>
      <c r="B326" s="153"/>
    </row>
    <row r="327" spans="1:2" ht="13.9" customHeight="1" x14ac:dyDescent="0.2">
      <c r="A327" s="154">
        <v>1055.22</v>
      </c>
      <c r="B327" s="153"/>
    </row>
    <row r="328" spans="1:2" ht="13.9" customHeight="1" x14ac:dyDescent="0.2">
      <c r="A328" s="154">
        <v>1047.33</v>
      </c>
      <c r="B328" s="153"/>
    </row>
    <row r="329" spans="1:2" ht="13.9" customHeight="1" x14ac:dyDescent="0.2">
      <c r="A329" s="154">
        <v>1051.28</v>
      </c>
      <c r="B329" s="153"/>
    </row>
    <row r="330" spans="1:2" ht="13.9" customHeight="1" x14ac:dyDescent="0.2">
      <c r="A330" s="154">
        <v>1054.1600000000001</v>
      </c>
      <c r="B330" s="153"/>
    </row>
    <row r="331" spans="1:2" ht="13.9" customHeight="1" x14ac:dyDescent="0.2">
      <c r="A331" s="154">
        <v>969.26499999999999</v>
      </c>
      <c r="B331" s="153"/>
    </row>
    <row r="332" spans="1:2" ht="13.9" customHeight="1" x14ac:dyDescent="0.2">
      <c r="A332" s="154">
        <v>975.995</v>
      </c>
      <c r="B332" s="153"/>
    </row>
    <row r="333" spans="1:2" ht="13.9" customHeight="1" x14ac:dyDescent="0.2">
      <c r="A333" s="154">
        <v>977.63499999999999</v>
      </c>
      <c r="B333" s="153"/>
    </row>
    <row r="334" spans="1:2" ht="13.9" customHeight="1" x14ac:dyDescent="0.2">
      <c r="A334" s="154">
        <v>974.9</v>
      </c>
      <c r="B334" s="153"/>
    </row>
    <row r="335" spans="1:2" ht="13.9" customHeight="1" x14ac:dyDescent="0.2">
      <c r="A335" s="153">
        <v>1005</v>
      </c>
      <c r="B335" s="154">
        <v>774.4</v>
      </c>
    </row>
    <row r="336" spans="1:2" ht="13.9" customHeight="1" x14ac:dyDescent="0.2">
      <c r="A336" s="154">
        <v>973.17499999999995</v>
      </c>
      <c r="B336" s="153"/>
    </row>
    <row r="337" spans="1:2" ht="13.9" customHeight="1" x14ac:dyDescent="0.2">
      <c r="A337" s="154">
        <v>972.27499999999998</v>
      </c>
      <c r="B337" s="153"/>
    </row>
    <row r="338" spans="1:2" ht="13.9" customHeight="1" x14ac:dyDescent="0.2">
      <c r="A338" s="154">
        <v>964.63</v>
      </c>
      <c r="B338" s="153"/>
    </row>
    <row r="339" spans="1:2" ht="13.9" customHeight="1" x14ac:dyDescent="0.2">
      <c r="A339" s="154">
        <v>977.53</v>
      </c>
      <c r="B339" s="153"/>
    </row>
    <row r="340" spans="1:2" ht="13.9" customHeight="1" x14ac:dyDescent="0.2">
      <c r="A340" s="154">
        <v>977.9</v>
      </c>
      <c r="B340" s="153"/>
    </row>
    <row r="341" spans="1:2" ht="13.9" customHeight="1" x14ac:dyDescent="0.2">
      <c r="A341" s="154">
        <v>977.32</v>
      </c>
      <c r="B341" s="153"/>
    </row>
    <row r="342" spans="1:2" ht="13.9" customHeight="1" x14ac:dyDescent="0.2">
      <c r="A342" s="154">
        <v>975.52</v>
      </c>
      <c r="B342" s="153"/>
    </row>
    <row r="343" spans="1:2" ht="13.9" customHeight="1" x14ac:dyDescent="0.2">
      <c r="A343" s="154">
        <v>974.07</v>
      </c>
      <c r="B343" s="153"/>
    </row>
    <row r="344" spans="1:2" ht="13.9" customHeight="1" x14ac:dyDescent="0.2">
      <c r="A344" s="154">
        <v>973.4</v>
      </c>
      <c r="B344" s="153"/>
    </row>
    <row r="345" spans="1:2" ht="13.9" customHeight="1" x14ac:dyDescent="0.2">
      <c r="A345" s="154">
        <v>939.92</v>
      </c>
      <c r="B345" s="153"/>
    </row>
    <row r="346" spans="1:2" ht="13.9" customHeight="1" x14ac:dyDescent="0.2">
      <c r="A346" s="154">
        <v>961.47</v>
      </c>
      <c r="B346" s="153"/>
    </row>
    <row r="347" spans="1:2" ht="13.9" customHeight="1" x14ac:dyDescent="0.2">
      <c r="A347" s="154">
        <v>962.88</v>
      </c>
      <c r="B347" s="153"/>
    </row>
    <row r="348" spans="1:2" ht="13.9" customHeight="1" x14ac:dyDescent="0.2">
      <c r="A348" s="154">
        <v>965.07</v>
      </c>
      <c r="B348" s="153"/>
    </row>
    <row r="349" spans="1:2" ht="13.9" customHeight="1" x14ac:dyDescent="0.2">
      <c r="A349" s="154">
        <v>974.74</v>
      </c>
      <c r="B349" s="153"/>
    </row>
    <row r="350" spans="1:2" ht="13.9" customHeight="1" x14ac:dyDescent="0.2">
      <c r="A350" s="154">
        <v>975.98</v>
      </c>
      <c r="B350" s="153"/>
    </row>
    <row r="351" spans="1:2" ht="13.9" customHeight="1" x14ac:dyDescent="0.2">
      <c r="A351" s="154">
        <v>975.19</v>
      </c>
      <c r="B351" s="153"/>
    </row>
    <row r="352" spans="1:2" ht="13.9" customHeight="1" x14ac:dyDescent="0.2">
      <c r="A352" s="154">
        <v>1281.48</v>
      </c>
      <c r="B352" s="153"/>
    </row>
    <row r="353" spans="1:2" ht="13.9" customHeight="1" x14ac:dyDescent="0.2">
      <c r="A353" s="154">
        <v>1333.25</v>
      </c>
      <c r="B353" s="153"/>
    </row>
    <row r="354" spans="1:2" ht="13.9" customHeight="1" x14ac:dyDescent="0.2">
      <c r="A354" s="154">
        <v>1327.3879999999999</v>
      </c>
      <c r="B354" s="153"/>
    </row>
    <row r="355" spans="1:2" ht="13.9" customHeight="1" x14ac:dyDescent="0.2">
      <c r="A355" s="154">
        <v>1328</v>
      </c>
      <c r="B355" s="153"/>
    </row>
    <row r="356" spans="1:2" ht="13.9" customHeight="1" x14ac:dyDescent="0.2">
      <c r="A356" s="153">
        <v>1292</v>
      </c>
      <c r="B356" s="154">
        <v>1031.329</v>
      </c>
    </row>
    <row r="357" spans="1:2" ht="13.9" customHeight="1" x14ac:dyDescent="0.2">
      <c r="A357" s="154">
        <v>1324.03</v>
      </c>
      <c r="B357" s="153"/>
    </row>
    <row r="358" spans="1:2" ht="13.9" customHeight="1" x14ac:dyDescent="0.2">
      <c r="A358" s="154">
        <v>1320.08</v>
      </c>
      <c r="B358" s="153"/>
    </row>
    <row r="359" spans="1:2" ht="13.9" customHeight="1" x14ac:dyDescent="0.2">
      <c r="A359" s="154">
        <v>1186.0450000000001</v>
      </c>
      <c r="B359" s="153"/>
    </row>
    <row r="360" spans="1:2" ht="13.9" customHeight="1" x14ac:dyDescent="0.2">
      <c r="A360" s="154">
        <v>1187.915</v>
      </c>
      <c r="B360" s="153"/>
    </row>
    <row r="361" spans="1:2" ht="13.9" customHeight="1" x14ac:dyDescent="0.2">
      <c r="A361" s="154">
        <v>1187.5650000000001</v>
      </c>
      <c r="B361" s="153"/>
    </row>
    <row r="362" spans="1:2" ht="13.9" customHeight="1" x14ac:dyDescent="0.2">
      <c r="A362" s="154">
        <v>1186.7950000000001</v>
      </c>
      <c r="B362" s="153"/>
    </row>
    <row r="363" spans="1:2" ht="13.9" customHeight="1" x14ac:dyDescent="0.2">
      <c r="A363" s="153">
        <v>1161</v>
      </c>
      <c r="B363" s="154">
        <v>858.80399999999997</v>
      </c>
    </row>
    <row r="364" spans="1:2" ht="13.9" customHeight="1" x14ac:dyDescent="0.2">
      <c r="A364" s="153"/>
      <c r="B364" s="153"/>
    </row>
    <row r="365" spans="1:2" ht="13.9" customHeight="1" x14ac:dyDescent="0.2">
      <c r="A365" s="153"/>
      <c r="B365" s="153"/>
    </row>
    <row r="366" spans="1:2" ht="13.9" customHeight="1" x14ac:dyDescent="0.2">
      <c r="A366" s="153"/>
      <c r="B366" s="153"/>
    </row>
    <row r="367" spans="1:2" ht="13.9" customHeight="1" x14ac:dyDescent="0.2">
      <c r="A367" s="153">
        <v>978</v>
      </c>
      <c r="B367" s="154">
        <v>742.07</v>
      </c>
    </row>
    <row r="368" spans="1:2" ht="13.9" customHeight="1" x14ac:dyDescent="0.2">
      <c r="A368" s="153">
        <v>1010</v>
      </c>
      <c r="B368" s="154">
        <v>753.99099999999999</v>
      </c>
    </row>
    <row r="369" spans="1:2" ht="13.9" customHeight="1" x14ac:dyDescent="0.2">
      <c r="A369" s="153">
        <v>1035</v>
      </c>
      <c r="B369" s="153">
        <v>705</v>
      </c>
    </row>
    <row r="370" spans="1:2" ht="13.9" customHeight="1" x14ac:dyDescent="0.2">
      <c r="A370" s="153">
        <v>1023</v>
      </c>
      <c r="B370" s="154">
        <v>757.4</v>
      </c>
    </row>
    <row r="371" spans="1:2" ht="13.9" customHeight="1" x14ac:dyDescent="0.2">
      <c r="A371" s="153"/>
      <c r="B371" s="153"/>
    </row>
    <row r="372" spans="1:2" ht="13.9" customHeight="1" x14ac:dyDescent="0.2">
      <c r="A372" s="153">
        <v>987</v>
      </c>
      <c r="B372" s="154">
        <v>747.85</v>
      </c>
    </row>
    <row r="373" spans="1:2" ht="13.9" customHeight="1" x14ac:dyDescent="0.2">
      <c r="A373" s="153"/>
      <c r="B373" s="153"/>
    </row>
    <row r="374" spans="1:2" ht="13.9" customHeight="1" x14ac:dyDescent="0.2">
      <c r="A374" s="153"/>
      <c r="B374" s="153"/>
    </row>
    <row r="375" spans="1:2" ht="13.9" customHeight="1" x14ac:dyDescent="0.2">
      <c r="A375" s="153"/>
      <c r="B375" s="153"/>
    </row>
    <row r="376" spans="1:2" ht="13.9" customHeight="1" x14ac:dyDescent="0.2">
      <c r="A376" s="153"/>
      <c r="B376" s="153"/>
    </row>
    <row r="377" spans="1:2" ht="13.9" customHeight="1" x14ac:dyDescent="0.2">
      <c r="A377" s="153">
        <v>993</v>
      </c>
      <c r="B377" s="154">
        <v>732.02200000000005</v>
      </c>
    </row>
    <row r="378" spans="1:2" ht="13.9" customHeight="1" x14ac:dyDescent="0.2">
      <c r="A378" s="153"/>
      <c r="B378" s="153"/>
    </row>
    <row r="379" spans="1:2" ht="13.9" customHeight="1" x14ac:dyDescent="0.2">
      <c r="A379" s="153"/>
      <c r="B379" s="153"/>
    </row>
    <row r="380" spans="1:2" ht="13.9" customHeight="1" x14ac:dyDescent="0.2">
      <c r="A380" s="153">
        <v>1052</v>
      </c>
      <c r="B380" s="154">
        <v>776.024</v>
      </c>
    </row>
    <row r="381" spans="1:2" ht="13.9" customHeight="1" x14ac:dyDescent="0.2">
      <c r="A381" s="153"/>
      <c r="B381" s="153"/>
    </row>
    <row r="382" spans="1:2" ht="13.9" customHeight="1" x14ac:dyDescent="0.2">
      <c r="A382" s="153"/>
      <c r="B382" s="153"/>
    </row>
    <row r="383" spans="1:2" ht="13.9" customHeight="1" x14ac:dyDescent="0.2">
      <c r="A383" s="153"/>
      <c r="B383" s="153"/>
    </row>
    <row r="384" spans="1:2" ht="13.9" customHeight="1" x14ac:dyDescent="0.2">
      <c r="A384" s="153">
        <v>912</v>
      </c>
      <c r="B384" s="154">
        <v>674.64</v>
      </c>
    </row>
    <row r="385" spans="1:2" ht="13.9" customHeight="1" x14ac:dyDescent="0.2">
      <c r="A385" s="153"/>
      <c r="B385" s="153"/>
    </row>
    <row r="386" spans="1:2" ht="13.9" customHeight="1" x14ac:dyDescent="0.2">
      <c r="A386" s="153"/>
      <c r="B386" s="153"/>
    </row>
    <row r="387" spans="1:2" ht="13.9" customHeight="1" x14ac:dyDescent="0.2">
      <c r="A387" s="153"/>
      <c r="B387" s="153"/>
    </row>
    <row r="388" spans="1:2" ht="13.9" customHeight="1" x14ac:dyDescent="0.2">
      <c r="A388" s="153"/>
      <c r="B388" s="153"/>
    </row>
    <row r="389" spans="1:2" ht="13.9" customHeight="1" x14ac:dyDescent="0.2">
      <c r="A389" s="153"/>
      <c r="B389" s="153"/>
    </row>
    <row r="390" spans="1:2" ht="13.9" customHeight="1" x14ac:dyDescent="0.2">
      <c r="A390" s="153"/>
      <c r="B390" s="153"/>
    </row>
    <row r="391" spans="1:2" ht="13.9" customHeight="1" x14ac:dyDescent="0.2">
      <c r="A391" s="153"/>
      <c r="B391" s="153"/>
    </row>
    <row r="392" spans="1:2" ht="13.9" customHeight="1" x14ac:dyDescent="0.2">
      <c r="A392" s="153"/>
      <c r="B392" s="153"/>
    </row>
    <row r="393" spans="1:2" ht="13.9" customHeight="1" x14ac:dyDescent="0.2">
      <c r="A393" s="153"/>
      <c r="B393" s="153"/>
    </row>
    <row r="394" spans="1:2" ht="13.9" customHeight="1" x14ac:dyDescent="0.2">
      <c r="A394" s="153"/>
      <c r="B394" s="153"/>
    </row>
    <row r="395" spans="1:2" ht="13.9" customHeight="1" x14ac:dyDescent="0.2">
      <c r="A395" s="153"/>
      <c r="B395" s="153"/>
    </row>
    <row r="396" spans="1:2" ht="13.9" customHeight="1" x14ac:dyDescent="0.2">
      <c r="A396" s="153"/>
      <c r="B396" s="153"/>
    </row>
    <row r="397" spans="1:2" ht="13.9" customHeight="1" x14ac:dyDescent="0.2">
      <c r="A397" s="153"/>
      <c r="B397" s="153"/>
    </row>
    <row r="398" spans="1:2" ht="13.9" customHeight="1" x14ac:dyDescent="0.2">
      <c r="A398" s="153"/>
      <c r="B398" s="153"/>
    </row>
    <row r="399" spans="1:2" ht="13.9" customHeight="1" x14ac:dyDescent="0.2">
      <c r="A399" s="153"/>
      <c r="B399" s="153"/>
    </row>
    <row r="400" spans="1:2" ht="13.9" customHeight="1" x14ac:dyDescent="0.2">
      <c r="A400" s="153"/>
      <c r="B400" s="153"/>
    </row>
    <row r="401" spans="1:2" ht="13.9" customHeight="1" x14ac:dyDescent="0.2">
      <c r="A401" s="153"/>
      <c r="B401" s="153"/>
    </row>
    <row r="402" spans="1:2" ht="13.9" customHeight="1" x14ac:dyDescent="0.2">
      <c r="A402" s="153"/>
      <c r="B402" s="153"/>
    </row>
    <row r="403" spans="1:2" ht="13.9" customHeight="1" x14ac:dyDescent="0.2">
      <c r="A403" s="153"/>
      <c r="B403" s="153"/>
    </row>
    <row r="404" spans="1:2" ht="13.9" customHeight="1" x14ac:dyDescent="0.2">
      <c r="A404" s="153"/>
      <c r="B404" s="153"/>
    </row>
    <row r="405" spans="1:2" ht="13.9" customHeight="1" x14ac:dyDescent="0.2">
      <c r="A405" s="153">
        <v>956</v>
      </c>
      <c r="B405" s="154">
        <v>686.77</v>
      </c>
    </row>
    <row r="406" spans="1:2" ht="13.9" customHeight="1" x14ac:dyDescent="0.2">
      <c r="A406" s="153"/>
      <c r="B406" s="153"/>
    </row>
    <row r="407" spans="1:2" ht="13.9" customHeight="1" x14ac:dyDescent="0.2">
      <c r="A407" s="153"/>
      <c r="B407" s="153"/>
    </row>
    <row r="408" spans="1:2" ht="13.9" customHeight="1" x14ac:dyDescent="0.2">
      <c r="A408" s="153"/>
      <c r="B408" s="153"/>
    </row>
    <row r="409" spans="1:2" ht="13.9" customHeight="1" x14ac:dyDescent="0.2">
      <c r="A409" s="153"/>
      <c r="B409" s="153"/>
    </row>
    <row r="410" spans="1:2" ht="13.9" customHeight="1" x14ac:dyDescent="0.2">
      <c r="A410" s="153"/>
      <c r="B410" s="153"/>
    </row>
    <row r="411" spans="1:2" ht="13.9" customHeight="1" x14ac:dyDescent="0.2">
      <c r="A411" s="153"/>
      <c r="B411" s="153"/>
    </row>
    <row r="412" spans="1:2" ht="13.9" customHeight="1" x14ac:dyDescent="0.2">
      <c r="A412" s="153"/>
      <c r="B412" s="153"/>
    </row>
    <row r="413" spans="1:2" ht="13.9" customHeight="1" x14ac:dyDescent="0.2">
      <c r="A413" s="153"/>
      <c r="B413" s="153"/>
    </row>
    <row r="414" spans="1:2" ht="13.9" customHeight="1" x14ac:dyDescent="0.2">
      <c r="A414" s="153"/>
      <c r="B414" s="153"/>
    </row>
    <row r="415" spans="1:2" ht="13.9" customHeight="1" x14ac:dyDescent="0.2">
      <c r="A415" s="153"/>
      <c r="B415" s="153"/>
    </row>
    <row r="416" spans="1:2" ht="13.9" customHeight="1" x14ac:dyDescent="0.2">
      <c r="A416" s="153"/>
      <c r="B416" s="153"/>
    </row>
    <row r="417" spans="1:2" ht="13.9" customHeight="1" x14ac:dyDescent="0.2">
      <c r="A417" s="153"/>
      <c r="B417" s="153"/>
    </row>
    <row r="418" spans="1:2" ht="13.9" customHeight="1" x14ac:dyDescent="0.2">
      <c r="A418" s="153"/>
      <c r="B418" s="153"/>
    </row>
    <row r="419" spans="1:2" ht="13.9" customHeight="1" x14ac:dyDescent="0.2">
      <c r="A419" s="153"/>
      <c r="B419" s="153"/>
    </row>
    <row r="420" spans="1:2" ht="13.9" customHeight="1" x14ac:dyDescent="0.2">
      <c r="A420" s="153"/>
      <c r="B420" s="153"/>
    </row>
    <row r="421" spans="1:2" ht="13.9" customHeight="1" x14ac:dyDescent="0.2">
      <c r="A421" s="153"/>
      <c r="B421" s="153"/>
    </row>
    <row r="422" spans="1:2" ht="13.9" customHeight="1" x14ac:dyDescent="0.2">
      <c r="A422" s="155">
        <v>961</v>
      </c>
      <c r="B422" s="156">
        <v>720.01</v>
      </c>
    </row>
    <row r="423" spans="1:2" ht="13.9" customHeight="1" x14ac:dyDescent="0.2">
      <c r="A423" s="155">
        <v>1065</v>
      </c>
      <c r="B423" s="156">
        <v>837.63099999999997</v>
      </c>
    </row>
    <row r="424" spans="1:2" ht="13.9" customHeight="1" x14ac:dyDescent="0.2">
      <c r="A424" s="155">
        <v>1052</v>
      </c>
      <c r="B424" s="156">
        <v>858.91099999999994</v>
      </c>
    </row>
    <row r="425" spans="1:2" ht="13.9" customHeight="1" x14ac:dyDescent="0.2">
      <c r="A425" s="155">
        <v>1065</v>
      </c>
      <c r="B425" s="156">
        <v>806.33199999999999</v>
      </c>
    </row>
    <row r="426" spans="1:2" ht="13.9" customHeight="1" x14ac:dyDescent="0.2">
      <c r="A426" s="155">
        <v>1052</v>
      </c>
      <c r="B426" s="156">
        <v>830.202</v>
      </c>
    </row>
    <row r="427" spans="1:2" ht="13.9" customHeight="1" x14ac:dyDescent="0.2">
      <c r="A427" s="155">
        <v>1052</v>
      </c>
      <c r="B427" s="156">
        <v>852.57500000000005</v>
      </c>
    </row>
    <row r="428" spans="1:2" ht="13.9" customHeight="1" x14ac:dyDescent="0.2">
      <c r="A428" s="155">
        <v>1065</v>
      </c>
      <c r="B428" s="156">
        <v>815.048</v>
      </c>
    </row>
    <row r="429" spans="1:2" ht="13.9" customHeight="1" x14ac:dyDescent="0.2">
      <c r="A429" s="155">
        <v>1078</v>
      </c>
      <c r="B429" s="156">
        <v>842.45699999999999</v>
      </c>
    </row>
    <row r="430" spans="1:2" ht="13.9" customHeight="1" x14ac:dyDescent="0.2">
      <c r="A430" s="155">
        <v>1078</v>
      </c>
      <c r="B430" s="156">
        <v>890.33600000000001</v>
      </c>
    </row>
    <row r="431" spans="1:2" ht="13.9" customHeight="1" x14ac:dyDescent="0.2">
      <c r="A431" s="155">
        <v>1078</v>
      </c>
      <c r="B431" s="156">
        <v>810.52200000000005</v>
      </c>
    </row>
    <row r="432" spans="1:2" ht="13.9" customHeight="1" x14ac:dyDescent="0.2">
      <c r="A432" s="155">
        <v>1091</v>
      </c>
      <c r="B432" s="156">
        <v>842.34500000000003</v>
      </c>
    </row>
    <row r="433" spans="1:2" ht="13.9" customHeight="1" x14ac:dyDescent="0.2">
      <c r="A433" s="155">
        <v>1065</v>
      </c>
      <c r="B433" s="156">
        <v>867.22</v>
      </c>
    </row>
    <row r="434" spans="1:2" ht="13.9" customHeight="1" x14ac:dyDescent="0.2">
      <c r="A434" s="155">
        <v>1052</v>
      </c>
      <c r="B434" s="156">
        <v>824.99199999999996</v>
      </c>
    </row>
    <row r="435" spans="1:2" ht="13.9" customHeight="1" x14ac:dyDescent="0.2">
      <c r="A435" s="155">
        <v>1039</v>
      </c>
      <c r="B435" s="156">
        <v>834.9</v>
      </c>
    </row>
    <row r="436" spans="1:2" ht="13.9" customHeight="1" x14ac:dyDescent="0.2">
      <c r="A436" s="155">
        <v>1039</v>
      </c>
      <c r="B436" s="156">
        <v>859.29</v>
      </c>
    </row>
    <row r="437" spans="1:2" ht="13.9" customHeight="1" x14ac:dyDescent="0.2">
      <c r="A437" s="155">
        <v>1013</v>
      </c>
      <c r="B437" s="156">
        <v>785.15</v>
      </c>
    </row>
    <row r="438" spans="1:2" ht="13.9" customHeight="1" x14ac:dyDescent="0.2">
      <c r="A438" s="155">
        <v>1026</v>
      </c>
      <c r="B438" s="156">
        <v>819.5</v>
      </c>
    </row>
    <row r="439" spans="1:2" ht="13.9" customHeight="1" x14ac:dyDescent="0.2">
      <c r="A439" s="155">
        <v>1039</v>
      </c>
      <c r="B439" s="156">
        <v>846.44</v>
      </c>
    </row>
    <row r="440" spans="1:2" ht="13.9" customHeight="1" x14ac:dyDescent="0.2">
      <c r="A440" s="155">
        <v>961</v>
      </c>
      <c r="B440" s="156">
        <v>728.72</v>
      </c>
    </row>
    <row r="441" spans="1:2" ht="13.9" customHeight="1" x14ac:dyDescent="0.2">
      <c r="A441" s="155">
        <v>1065</v>
      </c>
      <c r="B441" s="156">
        <v>879.72299999999996</v>
      </c>
    </row>
    <row r="442" spans="1:2" ht="13.9" customHeight="1" x14ac:dyDescent="0.2">
      <c r="A442" s="155">
        <v>1026</v>
      </c>
      <c r="B442" s="156">
        <v>872.24599999999998</v>
      </c>
    </row>
    <row r="443" spans="1:2" ht="13.9" customHeight="1" x14ac:dyDescent="0.2">
      <c r="A443" s="155">
        <v>896</v>
      </c>
      <c r="B443" s="156">
        <v>718.74</v>
      </c>
    </row>
    <row r="444" spans="1:2" ht="13.9" customHeight="1" x14ac:dyDescent="0.2">
      <c r="A444" s="155">
        <v>1065</v>
      </c>
      <c r="B444" s="156">
        <v>859.83699999999999</v>
      </c>
    </row>
    <row r="445" spans="1:2" ht="13.9" customHeight="1" x14ac:dyDescent="0.2">
      <c r="A445" s="155">
        <v>1026</v>
      </c>
      <c r="B445" s="156">
        <v>853.66600000000005</v>
      </c>
    </row>
    <row r="446" spans="1:2" ht="13.9" customHeight="1" x14ac:dyDescent="0.2">
      <c r="A446" s="159">
        <v>875</v>
      </c>
      <c r="B446" s="159">
        <v>460</v>
      </c>
    </row>
    <row r="447" spans="1:2" ht="13.9" customHeight="1" x14ac:dyDescent="0.2">
      <c r="A447" s="159">
        <v>1161</v>
      </c>
      <c r="B447" s="159">
        <v>512</v>
      </c>
    </row>
    <row r="448" spans="1:2" ht="13.9" customHeight="1" x14ac:dyDescent="0.2">
      <c r="A448" s="159">
        <v>1275</v>
      </c>
      <c r="B448" s="159">
        <v>687</v>
      </c>
    </row>
    <row r="449" spans="1:2" ht="13.9" customHeight="1" x14ac:dyDescent="0.2">
      <c r="A449" s="160">
        <v>950</v>
      </c>
      <c r="B449" s="160">
        <v>575</v>
      </c>
    </row>
    <row r="450" spans="1:2" ht="13.9" customHeight="1" x14ac:dyDescent="0.2">
      <c r="A450" s="160">
        <v>1168</v>
      </c>
      <c r="B450" s="160">
        <v>827</v>
      </c>
    </row>
    <row r="451" spans="1:2" ht="13.9" customHeight="1" x14ac:dyDescent="0.2">
      <c r="A451" s="160">
        <v>1485</v>
      </c>
      <c r="B451" s="160">
        <v>1133</v>
      </c>
    </row>
    <row r="452" spans="1:2" ht="13.9" customHeight="1" x14ac:dyDescent="0.2">
      <c r="A452" s="161">
        <v>1528</v>
      </c>
      <c r="B452" s="161">
        <v>1410</v>
      </c>
    </row>
    <row r="453" spans="1:2" ht="13.9" customHeight="1" x14ac:dyDescent="0.2">
      <c r="A453" s="161">
        <v>1522</v>
      </c>
      <c r="B453" s="161">
        <v>1373</v>
      </c>
    </row>
    <row r="454" spans="1:2" ht="13.9" customHeight="1" x14ac:dyDescent="0.2">
      <c r="A454" s="161">
        <v>1470</v>
      </c>
      <c r="B454" s="161">
        <v>1302</v>
      </c>
    </row>
    <row r="455" spans="1:2" ht="13.9" customHeight="1" x14ac:dyDescent="0.2">
      <c r="A455" s="161">
        <v>1326</v>
      </c>
      <c r="B455" s="161">
        <v>1154</v>
      </c>
    </row>
    <row r="456" spans="1:2" ht="13.9" customHeight="1" x14ac:dyDescent="0.2">
      <c r="A456" s="161">
        <v>1277</v>
      </c>
      <c r="B456" s="161">
        <v>1081</v>
      </c>
    </row>
    <row r="457" spans="1:2" ht="13.9" customHeight="1" x14ac:dyDescent="0.2">
      <c r="A457" s="161">
        <v>1185</v>
      </c>
      <c r="B457" s="161">
        <v>989</v>
      </c>
    </row>
    <row r="458" spans="1:2" ht="13.9" customHeight="1" x14ac:dyDescent="0.2">
      <c r="A458" s="161">
        <v>1105</v>
      </c>
      <c r="B458" s="161">
        <v>946</v>
      </c>
    </row>
    <row r="459" spans="1:2" ht="13.9" customHeight="1" x14ac:dyDescent="0.2">
      <c r="A459" s="161">
        <v>1062</v>
      </c>
      <c r="B459" s="161">
        <v>861</v>
      </c>
    </row>
    <row r="460" spans="1:2" ht="13.9" customHeight="1" x14ac:dyDescent="0.2">
      <c r="A460" s="161">
        <v>701</v>
      </c>
      <c r="B460" s="161">
        <v>636</v>
      </c>
    </row>
    <row r="461" spans="1:2" ht="13.9" customHeight="1" x14ac:dyDescent="0.2">
      <c r="A461" s="127">
        <v>1446.4</v>
      </c>
      <c r="B461" s="127">
        <v>1126.2</v>
      </c>
    </row>
    <row r="462" spans="1:2" ht="13.9" customHeight="1" x14ac:dyDescent="0.2">
      <c r="A462" s="127">
        <v>1264.0999999999999</v>
      </c>
      <c r="B462" s="127">
        <v>1031.3</v>
      </c>
    </row>
    <row r="463" spans="1:2" ht="13.9" customHeight="1" x14ac:dyDescent="0.2">
      <c r="A463" s="127">
        <v>1069.0999999999999</v>
      </c>
      <c r="B463" s="127">
        <v>776.1</v>
      </c>
    </row>
    <row r="464" spans="1:2" ht="13.9" customHeight="1" x14ac:dyDescent="0.2">
      <c r="A464" s="138">
        <v>1133.5999999999999</v>
      </c>
      <c r="B464" s="164">
        <v>781.92499999999995</v>
      </c>
    </row>
    <row r="465" spans="1:2" ht="13.9" customHeight="1" x14ac:dyDescent="0.2">
      <c r="A465" s="138">
        <v>1131</v>
      </c>
      <c r="B465" s="164">
        <v>783.44299999999998</v>
      </c>
    </row>
    <row r="466" spans="1:2" ht="13.9" customHeight="1" x14ac:dyDescent="0.2">
      <c r="A466" s="138">
        <v>1159</v>
      </c>
      <c r="B466" s="164">
        <v>789.25800000000004</v>
      </c>
    </row>
    <row r="467" spans="1:2" ht="13.9" customHeight="1" x14ac:dyDescent="0.2">
      <c r="A467" s="138">
        <v>1173.5</v>
      </c>
      <c r="B467" s="164">
        <v>879.226</v>
      </c>
    </row>
    <row r="468" spans="1:2" ht="13.9" customHeight="1" x14ac:dyDescent="0.2">
      <c r="A468" s="138">
        <v>1121</v>
      </c>
      <c r="B468" s="164">
        <v>877.62400000000002</v>
      </c>
    </row>
    <row r="469" spans="1:2" ht="13.9" customHeight="1" x14ac:dyDescent="0.2">
      <c r="A469" s="138">
        <v>1128.5</v>
      </c>
      <c r="B469" s="164">
        <v>875.25</v>
      </c>
    </row>
    <row r="470" spans="1:2" ht="13.9" customHeight="1" x14ac:dyDescent="0.2">
      <c r="A470" s="138">
        <v>1210</v>
      </c>
      <c r="B470" s="164">
        <v>951.55100000000004</v>
      </c>
    </row>
    <row r="471" spans="1:2" ht="13.9" customHeight="1" x14ac:dyDescent="0.2">
      <c r="A471" s="138">
        <v>1185</v>
      </c>
      <c r="B471" s="164">
        <v>920.39800000000002</v>
      </c>
    </row>
    <row r="472" spans="1:2" ht="13.9" customHeight="1" x14ac:dyDescent="0.2">
      <c r="A472" s="138">
        <v>1131</v>
      </c>
      <c r="B472" s="164">
        <v>865.36699999999996</v>
      </c>
    </row>
    <row r="473" spans="1:2" ht="13.9" customHeight="1" x14ac:dyDescent="0.2">
      <c r="A473" s="138">
        <v>1128.5</v>
      </c>
      <c r="B473" s="164">
        <v>885.27300000000002</v>
      </c>
    </row>
    <row r="474" spans="1:2" ht="13.9" customHeight="1" x14ac:dyDescent="0.2">
      <c r="A474" s="138">
        <v>1082.5</v>
      </c>
      <c r="B474" s="164">
        <v>878.476</v>
      </c>
    </row>
    <row r="475" spans="1:2" ht="13.9" customHeight="1" x14ac:dyDescent="0.2">
      <c r="A475" s="138">
        <v>1041.5</v>
      </c>
      <c r="B475" s="164">
        <v>849.16</v>
      </c>
    </row>
    <row r="476" spans="1:2" ht="13.9" customHeight="1" x14ac:dyDescent="0.2">
      <c r="A476" s="138">
        <v>1041</v>
      </c>
      <c r="B476" s="164">
        <v>832.83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Roman,Regularna"&amp;12 &amp;A</oddHeader>
    <oddFooter>&amp;C&amp;"Times New Roman,Regularna"&amp;12 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Dane</vt:lpstr>
      <vt:lpstr>zakresy_produkcyjne</vt:lpstr>
      <vt:lpstr>linki do artykułów</vt:lpstr>
      <vt:lpstr>statystyki</vt:lpstr>
      <vt:lpstr>tabela_twardosci</vt:lpstr>
      <vt:lpstr>EN_1564_2012</vt:lpstr>
      <vt:lpstr>podejrzane</vt:lpstr>
      <vt:lpstr>czesciowo_wypelnione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Wrobel, Kamil</dc:creator>
  <dc:description/>
  <cp:lastModifiedBy>Wrobel, Kamil</cp:lastModifiedBy>
  <cp:revision>283</cp:revision>
  <dcterms:created xsi:type="dcterms:W3CDTF">2020-02-11T21:13:59Z</dcterms:created>
  <dcterms:modified xsi:type="dcterms:W3CDTF">2020-07-30T19:09:52Z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