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nehasomawanshi\Desktop\Pro Projects\"/>
    </mc:Choice>
  </mc:AlternateContent>
  <xr:revisionPtr revIDLastSave="0" documentId="13_ncr:1_{F4AB64DF-08B8-4E65-BD87-09D5CF916156}" xr6:coauthVersionLast="47" xr6:coauthVersionMax="47" xr10:uidLastSave="{00000000-0000-0000-0000-000000000000}"/>
  <bookViews>
    <workbookView xWindow="-98" yWindow="-98" windowWidth="22245" windowHeight="13321" firstSheet="1" activeTab="5" xr2:uid="{220CD230-3543-4042-8392-BDF3E300DFC1}"/>
  </bookViews>
  <sheets>
    <sheet name="WA_Fn-UseC_-HR-Employee-Attriti" sheetId="2" r:id="rId1"/>
    <sheet name="Sheet5" sheetId="7" r:id="rId2"/>
    <sheet name="Sheet3" sheetId="5" r:id="rId3"/>
    <sheet name="Sheet3 (2)" sheetId="6" r:id="rId4"/>
    <sheet name="Sheet1" sheetId="1" r:id="rId5"/>
    <sheet name="Dashboard" sheetId="4" r:id="rId6"/>
  </sheets>
  <definedNames>
    <definedName name="_xlcn.WorksheetConnection_Project1.xlsxWA_Fn_UseC__HR_Employee_Attrition1" hidden="1">WA_Fn_UseC__HR_Employee_Attrition[]</definedName>
    <definedName name="ExternalData_1" localSheetId="0" hidden="1">'WA_Fn-UseC_-HR-Employee-Attriti'!$A$1:$AI$1471</definedName>
    <definedName name="Slicer_Department">#N/A</definedName>
    <definedName name="Slicer_Gender">#N/A</definedName>
    <definedName name="Slicer_OverTime">#N/A</definedName>
    <definedName name="Slicer_PromotionBand">#N/A</definedName>
    <definedName name="Slicer_TenureYear">#N/A</definedName>
    <definedName name="YearsAtCompany">'WA_Fn-UseC_-HR-Employee-Attriti'!$AF:$AF</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A_Fn_UseC__HR_Employee_Attrition" name="WA_Fn_UseC__HR_Employee_Attrition" connection="WorksheetConnection_Project 1.xlsx!WA_Fn_UseC__HR_Employee_Attri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J2" i="2" l="1" a="1"/>
  <c r="AJ2" i="2" s="1"/>
  <c r="AJ3" i="2" a="1"/>
  <c r="AJ3" i="2" s="1"/>
  <c r="AJ4" i="2" a="1"/>
  <c r="AJ4" i="2" s="1"/>
  <c r="AJ5" i="2" a="1"/>
  <c r="AJ5" i="2" s="1"/>
  <c r="AJ6" i="2" a="1"/>
  <c r="AJ6" i="2" s="1"/>
  <c r="AJ7" i="2" a="1"/>
  <c r="AJ7" i="2" s="1"/>
  <c r="AJ8" i="2" a="1"/>
  <c r="AJ8" i="2" s="1"/>
  <c r="AJ9" i="2" a="1"/>
  <c r="AJ9" i="2" s="1"/>
  <c r="AJ10" i="2" a="1"/>
  <c r="AJ10" i="2" s="1"/>
  <c r="AJ11" i="2" a="1"/>
  <c r="AJ11" i="2" s="1"/>
  <c r="AJ12" i="2" a="1"/>
  <c r="AJ12" i="2" s="1"/>
  <c r="AJ13" i="2" a="1"/>
  <c r="AJ13" i="2" s="1"/>
  <c r="AJ14" i="2" a="1"/>
  <c r="AJ14" i="2" s="1"/>
  <c r="AJ15" i="2" a="1"/>
  <c r="AJ15" i="2" s="1"/>
  <c r="AJ16" i="2" a="1"/>
  <c r="AJ16" i="2" s="1"/>
  <c r="AJ17" i="2" a="1"/>
  <c r="AJ17" i="2" s="1"/>
  <c r="AJ18" i="2" a="1"/>
  <c r="AJ18" i="2" s="1"/>
  <c r="AJ19" i="2" a="1"/>
  <c r="AJ19" i="2" s="1"/>
  <c r="AJ20" i="2" a="1"/>
  <c r="AJ20" i="2" s="1"/>
  <c r="AJ21" i="2" a="1"/>
  <c r="AJ21" i="2" s="1"/>
  <c r="AJ22" i="2" a="1"/>
  <c r="AJ22" i="2" s="1"/>
  <c r="AJ23" i="2" a="1"/>
  <c r="AJ23" i="2" s="1"/>
  <c r="AJ24" i="2" a="1"/>
  <c r="AJ24" i="2"/>
  <c r="AJ25" i="2" a="1"/>
  <c r="AJ25" i="2"/>
  <c r="AJ26" i="2" a="1"/>
  <c r="AJ26" i="2" s="1"/>
  <c r="AJ27" i="2" a="1"/>
  <c r="AJ27" i="2" s="1"/>
  <c r="AJ28" i="2" a="1"/>
  <c r="AJ28" i="2"/>
  <c r="AJ29" i="2" a="1"/>
  <c r="AJ29" i="2"/>
  <c r="AJ30" i="2" a="1"/>
  <c r="AJ30" i="2" s="1"/>
  <c r="AJ31" i="2" a="1"/>
  <c r="AJ31" i="2" s="1"/>
  <c r="AJ32" i="2" a="1"/>
  <c r="AJ32" i="2"/>
  <c r="AJ33" i="2" a="1"/>
  <c r="AJ33" i="2"/>
  <c r="AJ34" i="2" a="1"/>
  <c r="AJ34" i="2"/>
  <c r="AJ35" i="2" a="1"/>
  <c r="AJ35" i="2"/>
  <c r="AJ36" i="2" a="1"/>
  <c r="AJ36" i="2" s="1"/>
  <c r="AJ37" i="2" a="1"/>
  <c r="AJ37" i="2" s="1"/>
  <c r="AJ38" i="2" a="1"/>
  <c r="AJ38" i="2"/>
  <c r="AJ39" i="2" a="1"/>
  <c r="AJ39" i="2"/>
  <c r="AJ40" i="2" a="1"/>
  <c r="AJ40" i="2" s="1"/>
  <c r="AJ41" i="2" a="1"/>
  <c r="AJ41" i="2" s="1"/>
  <c r="AJ42" i="2" a="1"/>
  <c r="AJ42" i="2"/>
  <c r="AJ43" i="2" a="1"/>
  <c r="AJ43" i="2"/>
  <c r="AJ44" i="2" a="1"/>
  <c r="AJ44" i="2"/>
  <c r="AJ45" i="2" a="1"/>
  <c r="AJ45" i="2" s="1"/>
  <c r="AJ46" i="2" a="1"/>
  <c r="AJ46" i="2" s="1"/>
  <c r="AJ47" i="2" a="1"/>
  <c r="AJ47" i="2" s="1"/>
  <c r="AJ48" i="2" a="1"/>
  <c r="AJ48" i="2"/>
  <c r="AJ49" i="2" a="1"/>
  <c r="AJ49" i="2"/>
  <c r="AJ50" i="2" a="1"/>
  <c r="AJ50" i="2" s="1"/>
  <c r="AJ51" i="2" a="1"/>
  <c r="AJ51" i="2" s="1"/>
  <c r="AJ52" i="2" a="1"/>
  <c r="AJ52" i="2"/>
  <c r="AJ53" i="2" a="1"/>
  <c r="AJ53" i="2"/>
  <c r="AJ54" i="2" a="1"/>
  <c r="AJ54" i="2"/>
  <c r="AJ55" i="2" a="1"/>
  <c r="AJ55" i="2"/>
  <c r="AJ56" i="2" a="1"/>
  <c r="AJ56" i="2" s="1"/>
  <c r="AJ57" i="2" a="1"/>
  <c r="AJ57" i="2" s="1"/>
  <c r="AJ58" i="2" a="1"/>
  <c r="AJ58" i="2"/>
  <c r="AJ59" i="2" a="1"/>
  <c r="AJ59" i="2"/>
  <c r="AJ60" i="2" a="1"/>
  <c r="AJ60" i="2" s="1"/>
  <c r="AJ61" i="2" a="1"/>
  <c r="AJ61" i="2" s="1"/>
  <c r="AJ62" i="2" a="1"/>
  <c r="AJ62" i="2" s="1"/>
  <c r="AJ63" i="2" a="1"/>
  <c r="AJ63" i="2" s="1"/>
  <c r="AJ64" i="2" a="1"/>
  <c r="AJ64" i="2" s="1"/>
  <c r="AJ65" i="2" a="1"/>
  <c r="AJ65" i="2" s="1"/>
  <c r="AJ66" i="2" a="1"/>
  <c r="AJ66" i="2" s="1"/>
  <c r="AJ67" i="2" a="1"/>
  <c r="AJ67" i="2" s="1"/>
  <c r="AJ68" i="2" a="1"/>
  <c r="AJ68" i="2" s="1"/>
  <c r="AJ69" i="2" a="1"/>
  <c r="AJ69" i="2" s="1"/>
  <c r="AJ70" i="2" a="1"/>
  <c r="AJ70" i="2" s="1"/>
  <c r="AJ71" i="2" a="1"/>
  <c r="AJ71" i="2" s="1"/>
  <c r="AJ72" i="2" a="1"/>
  <c r="AJ72" i="2" s="1"/>
  <c r="AJ73" i="2" a="1"/>
  <c r="AJ73" i="2" s="1"/>
  <c r="AJ74" i="2" a="1"/>
  <c r="AJ74" i="2" s="1"/>
  <c r="AJ75" i="2" a="1"/>
  <c r="AJ75" i="2" s="1"/>
  <c r="AJ76" i="2" a="1"/>
  <c r="AJ76" i="2"/>
  <c r="AJ77" i="2" a="1"/>
  <c r="AJ77" i="2" s="1"/>
  <c r="AJ78" i="2" a="1"/>
  <c r="AJ78" i="2" s="1"/>
  <c r="AJ79" i="2" a="1"/>
  <c r="AJ79" i="2"/>
  <c r="AJ80" i="2" a="1"/>
  <c r="AJ80" i="2" s="1"/>
  <c r="AJ81" i="2" a="1"/>
  <c r="AJ81" i="2" s="1"/>
  <c r="AJ82" i="2" a="1"/>
  <c r="AJ82" i="2" s="1"/>
  <c r="AJ83" i="2" a="1"/>
  <c r="AJ83" i="2" s="1"/>
  <c r="AJ84" i="2" a="1"/>
  <c r="AJ84" i="2" s="1"/>
  <c r="AJ85" i="2" a="1"/>
  <c r="AJ85" i="2" s="1"/>
  <c r="AJ86" i="2" a="1"/>
  <c r="AJ86" i="2" s="1"/>
  <c r="AJ87" i="2" a="1"/>
  <c r="AJ87" i="2" s="1"/>
  <c r="AJ88" i="2" a="1"/>
  <c r="AJ88" i="2" s="1"/>
  <c r="AJ89" i="2" a="1"/>
  <c r="AJ89" i="2"/>
  <c r="AJ90" i="2" a="1"/>
  <c r="AJ90" i="2" s="1"/>
  <c r="AJ91" i="2" a="1"/>
  <c r="AJ91" i="2" s="1"/>
  <c r="AJ92" i="2" a="1"/>
  <c r="AJ92" i="2"/>
  <c r="AJ93" i="2" a="1"/>
  <c r="AJ93" i="2" s="1"/>
  <c r="AJ94" i="2" a="1"/>
  <c r="AJ94" i="2" s="1"/>
  <c r="AJ95" i="2" a="1"/>
  <c r="AJ95" i="2" s="1"/>
  <c r="AJ96" i="2" a="1"/>
  <c r="AJ96" i="2" s="1"/>
  <c r="AJ97" i="2" a="1"/>
  <c r="AJ97" i="2" s="1"/>
  <c r="AJ98" i="2" a="1"/>
  <c r="AJ98" i="2" s="1"/>
  <c r="AJ99" i="2" a="1"/>
  <c r="AJ99" i="2"/>
  <c r="AJ100" i="2" a="1"/>
  <c r="AJ100" i="2" s="1"/>
  <c r="AJ101" i="2" a="1"/>
  <c r="AJ101" i="2" s="1"/>
  <c r="AJ102" i="2" a="1"/>
  <c r="AJ102" i="2" s="1"/>
  <c r="AJ103" i="2" a="1"/>
  <c r="AJ103" i="2" s="1"/>
  <c r="AJ104" i="2" a="1"/>
  <c r="AJ104" i="2" s="1"/>
  <c r="AJ105" i="2" a="1"/>
  <c r="AJ105" i="2" s="1"/>
  <c r="AJ106" i="2" a="1"/>
  <c r="AJ106" i="2" s="1"/>
  <c r="AJ107" i="2" a="1"/>
  <c r="AJ107" i="2" s="1"/>
  <c r="AJ108" i="2" a="1"/>
  <c r="AJ108" i="2" s="1"/>
  <c r="AJ109" i="2" a="1"/>
  <c r="AJ109" i="2" s="1"/>
  <c r="AJ110" i="2" a="1"/>
  <c r="AJ110" i="2" s="1"/>
  <c r="AJ111" i="2" a="1"/>
  <c r="AJ111" i="2"/>
  <c r="AJ112" i="2" a="1"/>
  <c r="AJ112" i="2" s="1"/>
  <c r="AJ113" i="2" a="1"/>
  <c r="AJ113" i="2" s="1"/>
  <c r="AJ114" i="2" a="1"/>
  <c r="AJ114" i="2" s="1"/>
  <c r="AJ115" i="2" a="1"/>
  <c r="AJ115" i="2" s="1"/>
  <c r="AJ116" i="2" a="1"/>
  <c r="AJ116" i="2" s="1"/>
  <c r="AJ117" i="2" a="1"/>
  <c r="AJ117" i="2" s="1"/>
  <c r="AJ118" i="2" a="1"/>
  <c r="AJ118" i="2" s="1"/>
  <c r="AJ119" i="2" a="1"/>
  <c r="AJ119" i="2"/>
  <c r="AJ120" i="2" a="1"/>
  <c r="AJ120" i="2" s="1"/>
  <c r="AJ121" i="2" a="1"/>
  <c r="AJ121" i="2" s="1"/>
  <c r="AJ122" i="2" a="1"/>
  <c r="AJ122" i="2"/>
  <c r="AJ123" i="2" a="1"/>
  <c r="AJ123" i="2" s="1"/>
  <c r="AJ124" i="2" a="1"/>
  <c r="AJ124" i="2" s="1"/>
  <c r="AJ125" i="2" a="1"/>
  <c r="AJ125" i="2" s="1"/>
  <c r="AJ126" i="2" a="1"/>
  <c r="AJ126" i="2" s="1"/>
  <c r="AJ127" i="2" a="1"/>
  <c r="AJ127" i="2" s="1"/>
  <c r="AJ128" i="2" a="1"/>
  <c r="AJ128" i="2" s="1"/>
  <c r="AJ129" i="2" a="1"/>
  <c r="AJ129" i="2"/>
  <c r="AJ130" i="2" a="1"/>
  <c r="AJ130" i="2" s="1"/>
  <c r="AJ131" i="2" a="1"/>
  <c r="AJ131" i="2" s="1"/>
  <c r="AJ132" i="2" a="1"/>
  <c r="AJ132" i="2"/>
  <c r="AJ133" i="2" a="1"/>
  <c r="AJ133" i="2" s="1"/>
  <c r="AJ134" i="2" a="1"/>
  <c r="AJ134" i="2" s="1"/>
  <c r="AJ135" i="2" a="1"/>
  <c r="AJ135" i="2" s="1"/>
  <c r="AJ136" i="2" a="1"/>
  <c r="AJ136" i="2" s="1"/>
  <c r="AJ137" i="2" a="1"/>
  <c r="AJ137" i="2"/>
  <c r="AJ138" i="2" a="1"/>
  <c r="AJ138" i="2" s="1"/>
  <c r="AJ139" i="2" a="1"/>
  <c r="AJ139" i="2" s="1"/>
  <c r="AJ140" i="2" a="1"/>
  <c r="AJ140" i="2" s="1"/>
  <c r="AJ141" i="2" a="1"/>
  <c r="AJ141" i="2" s="1"/>
  <c r="AJ142" i="2" a="1"/>
  <c r="AJ142" i="2"/>
  <c r="AJ143" i="2" a="1"/>
  <c r="AJ143" i="2" s="1"/>
  <c r="AJ144" i="2" a="1"/>
  <c r="AJ144" i="2" s="1"/>
  <c r="AJ145" i="2" a="1"/>
  <c r="AJ145" i="2" s="1"/>
  <c r="AJ146" i="2" a="1"/>
  <c r="AJ146" i="2" s="1"/>
  <c r="AJ147" i="2" a="1"/>
  <c r="AJ147" i="2" s="1"/>
  <c r="AJ148" i="2" a="1"/>
  <c r="AJ148" i="2" s="1"/>
  <c r="AJ149" i="2" a="1"/>
  <c r="AJ149" i="2" s="1"/>
  <c r="AJ150" i="2" a="1"/>
  <c r="AJ150" i="2" s="1"/>
  <c r="AJ151" i="2" a="1"/>
  <c r="AJ151" i="2" s="1"/>
  <c r="AJ152" i="2" a="1"/>
  <c r="AJ152" i="2" s="1"/>
  <c r="AJ153" i="2" a="1"/>
  <c r="AJ153" i="2" s="1"/>
  <c r="AJ154" i="2" a="1"/>
  <c r="AJ154" i="2" s="1"/>
  <c r="AJ155" i="2" a="1"/>
  <c r="AJ155" i="2" s="1"/>
  <c r="AJ156" i="2" a="1"/>
  <c r="AJ156" i="2" s="1"/>
  <c r="AJ157" i="2" a="1"/>
  <c r="AJ157" i="2" s="1"/>
  <c r="AJ158" i="2" a="1"/>
  <c r="AJ158" i="2" s="1"/>
  <c r="AJ159" i="2" a="1"/>
  <c r="AJ159" i="2" s="1"/>
  <c r="AJ160" i="2" a="1"/>
  <c r="AJ160" i="2" s="1"/>
  <c r="AJ161" i="2" a="1"/>
  <c r="AJ161" i="2" s="1"/>
  <c r="AJ162" i="2" a="1"/>
  <c r="AJ162" i="2" s="1"/>
  <c r="AJ163" i="2" a="1"/>
  <c r="AJ163" i="2" s="1"/>
  <c r="AJ164" i="2" a="1"/>
  <c r="AJ164" i="2" s="1"/>
  <c r="AJ165" i="2" a="1"/>
  <c r="AJ165" i="2" s="1"/>
  <c r="AJ166" i="2" a="1"/>
  <c r="AJ166" i="2"/>
  <c r="AJ167" i="2" a="1"/>
  <c r="AJ167" i="2" s="1"/>
  <c r="AJ168" i="2" a="1"/>
  <c r="AJ168" i="2" s="1"/>
  <c r="AJ169" i="2" a="1"/>
  <c r="AJ169" i="2" s="1"/>
  <c r="AJ170" i="2" a="1"/>
  <c r="AJ170" i="2" s="1"/>
  <c r="AJ171" i="2" a="1"/>
  <c r="AJ171" i="2" s="1"/>
  <c r="AJ172" i="2" a="1"/>
  <c r="AJ172" i="2" s="1"/>
  <c r="AJ173" i="2" a="1"/>
  <c r="AJ173" i="2"/>
  <c r="AJ174" i="2" a="1"/>
  <c r="AJ174" i="2" s="1"/>
  <c r="AJ175" i="2" a="1"/>
  <c r="AJ175" i="2" s="1"/>
  <c r="AJ176" i="2" a="1"/>
  <c r="AJ176" i="2"/>
  <c r="AJ177" i="2" a="1"/>
  <c r="AJ177" i="2" s="1"/>
  <c r="AJ178" i="2" a="1"/>
  <c r="AJ178" i="2" s="1"/>
  <c r="AJ179" i="2" a="1"/>
  <c r="AJ179" i="2" s="1"/>
  <c r="AJ180" i="2" a="1"/>
  <c r="AJ180" i="2" s="1"/>
  <c r="AJ181" i="2" a="1"/>
  <c r="AJ181" i="2"/>
  <c r="AJ182" i="2" a="1"/>
  <c r="AJ182" i="2" s="1"/>
  <c r="AJ183" i="2" a="1"/>
  <c r="AJ183" i="2" s="1"/>
  <c r="AJ184" i="2" a="1"/>
  <c r="AJ184" i="2" s="1"/>
  <c r="AJ185" i="2" a="1"/>
  <c r="AJ185" i="2" s="1"/>
  <c r="AJ186" i="2" a="1"/>
  <c r="AJ186" i="2" s="1"/>
  <c r="AJ187" i="2" a="1"/>
  <c r="AJ187" i="2" s="1"/>
  <c r="AJ188" i="2" a="1"/>
  <c r="AJ188" i="2"/>
  <c r="AJ189" i="2" a="1"/>
  <c r="AJ189" i="2" s="1"/>
  <c r="AJ190" i="2" a="1"/>
  <c r="AJ190" i="2" s="1"/>
  <c r="AJ191" i="2" a="1"/>
  <c r="AJ191" i="2"/>
  <c r="AJ192" i="2" a="1"/>
  <c r="AJ192" i="2" s="1"/>
  <c r="AJ193" i="2" a="1"/>
  <c r="AJ193" i="2" s="1"/>
  <c r="AJ194" i="2" a="1"/>
  <c r="AJ194" i="2" s="1"/>
  <c r="AJ195" i="2" a="1"/>
  <c r="AJ195" i="2" s="1"/>
  <c r="AJ196" i="2" a="1"/>
  <c r="AJ196" i="2" s="1"/>
  <c r="AJ197" i="2" a="1"/>
  <c r="AJ197" i="2" s="1"/>
  <c r="AJ198" i="2" a="1"/>
  <c r="AJ198" i="2"/>
  <c r="AJ199" i="2" a="1"/>
  <c r="AJ199" i="2" s="1"/>
  <c r="AJ200" i="2" a="1"/>
  <c r="AJ200" i="2"/>
  <c r="AJ201" i="2" a="1"/>
  <c r="AJ201" i="2" s="1"/>
  <c r="AJ202" i="2" a="1"/>
  <c r="AJ202" i="2" s="1"/>
  <c r="AJ203" i="2" a="1"/>
  <c r="AJ203" i="2" s="1"/>
  <c r="AJ204" i="2" a="1"/>
  <c r="AJ204" i="2" s="1"/>
  <c r="AJ205" i="2" a="1"/>
  <c r="AJ205" i="2" s="1"/>
  <c r="AJ206" i="2" a="1"/>
  <c r="AJ206" i="2" s="1"/>
  <c r="AJ207" i="2" a="1"/>
  <c r="AJ207" i="2" s="1"/>
  <c r="AJ208" i="2" a="1"/>
  <c r="AJ208" i="2"/>
  <c r="AJ209" i="2" a="1"/>
  <c r="AJ209" i="2" s="1"/>
  <c r="AJ210" i="2" a="1"/>
  <c r="AJ210" i="2" s="1"/>
  <c r="AJ211" i="2" a="1"/>
  <c r="AJ211" i="2" s="1"/>
  <c r="AJ212" i="2" a="1"/>
  <c r="AJ212" i="2" s="1"/>
  <c r="AJ213" i="2" a="1"/>
  <c r="AJ213" i="2" s="1"/>
  <c r="AJ214" i="2" a="1"/>
  <c r="AJ214" i="2"/>
  <c r="AJ215" i="2" a="1"/>
  <c r="AJ215" i="2" s="1"/>
  <c r="AJ216" i="2" a="1"/>
  <c r="AJ216" i="2" s="1"/>
  <c r="AJ217" i="2" a="1"/>
  <c r="AJ217" i="2" s="1"/>
  <c r="AJ218" i="2" a="1"/>
  <c r="AJ218" i="2" s="1"/>
  <c r="AJ219" i="2" a="1"/>
  <c r="AJ219" i="2" s="1"/>
  <c r="AJ220" i="2" a="1"/>
  <c r="AJ220" i="2" s="1"/>
  <c r="AJ221" i="2" a="1"/>
  <c r="AJ221" i="2"/>
  <c r="AJ222" i="2" a="1"/>
  <c r="AJ222" i="2" s="1"/>
  <c r="AJ223" i="2" a="1"/>
  <c r="AJ223" i="2" s="1"/>
  <c r="AJ224" i="2" a="1"/>
  <c r="AJ224" i="2"/>
  <c r="AJ225" i="2" a="1"/>
  <c r="AJ225" i="2" s="1"/>
  <c r="AJ226" i="2" a="1"/>
  <c r="AJ226" i="2" s="1"/>
  <c r="AJ227" i="2" a="1"/>
  <c r="AJ227" i="2" s="1"/>
  <c r="AJ228" i="2" a="1"/>
  <c r="AJ228" i="2" s="1"/>
  <c r="AJ229" i="2" a="1"/>
  <c r="AJ229" i="2" s="1"/>
  <c r="AJ230" i="2" a="1"/>
  <c r="AJ230" i="2" s="1"/>
  <c r="AJ231" i="2" a="1"/>
  <c r="AJ231" i="2" s="1"/>
  <c r="AJ232" i="2" a="1"/>
  <c r="AJ232" i="2" s="1"/>
  <c r="AJ233" i="2" a="1"/>
  <c r="AJ233" i="2" s="1"/>
  <c r="AJ234" i="2" a="1"/>
  <c r="AJ234" i="2" s="1"/>
  <c r="AJ235" i="2" a="1"/>
  <c r="AJ235" i="2" s="1"/>
  <c r="AJ236" i="2" a="1"/>
  <c r="AJ236" i="2" s="1"/>
  <c r="AJ237" i="2" a="1"/>
  <c r="AJ237" i="2" s="1"/>
  <c r="AJ238" i="2" a="1"/>
  <c r="AJ238" i="2" s="1"/>
  <c r="AJ239" i="2" a="1"/>
  <c r="AJ239" i="2"/>
  <c r="AJ240" i="2" a="1"/>
  <c r="AJ240" i="2" s="1"/>
  <c r="AJ241" i="2" a="1"/>
  <c r="AJ241" i="2" s="1"/>
  <c r="AJ242" i="2" a="1"/>
  <c r="AJ242" i="2"/>
  <c r="AJ243" i="2" a="1"/>
  <c r="AJ243" i="2" s="1"/>
  <c r="AJ244" i="2" a="1"/>
  <c r="AJ244" i="2" s="1"/>
  <c r="AJ245" i="2" a="1"/>
  <c r="AJ245" i="2" s="1"/>
  <c r="AJ246" i="2" a="1"/>
  <c r="AJ246" i="2" s="1"/>
  <c r="AJ247" i="2" a="1"/>
  <c r="AJ247" i="2"/>
  <c r="AJ248" i="2" a="1"/>
  <c r="AJ248" i="2" s="1"/>
  <c r="AJ249" i="2" a="1"/>
  <c r="AJ249" i="2" s="1"/>
  <c r="AJ250" i="2" a="1"/>
  <c r="AJ250" i="2"/>
  <c r="AJ251" i="2" a="1"/>
  <c r="AJ251" i="2" s="1"/>
  <c r="AJ252" i="2" a="1"/>
  <c r="AJ252" i="2"/>
  <c r="AJ253" i="2" a="1"/>
  <c r="AJ253" i="2" s="1"/>
  <c r="AJ254" i="2" a="1"/>
  <c r="AJ254" i="2" s="1"/>
  <c r="AJ255" i="2" a="1"/>
  <c r="AJ255" i="2"/>
  <c r="AJ256" i="2" a="1"/>
  <c r="AJ256" i="2" s="1"/>
  <c r="AJ257" i="2" a="1"/>
  <c r="AJ257" i="2" s="1"/>
  <c r="AJ258" i="2" a="1"/>
  <c r="AJ258" i="2" s="1"/>
  <c r="AJ259" i="2" a="1"/>
  <c r="AJ259" i="2" s="1"/>
  <c r="AJ260" i="2" a="1"/>
  <c r="AJ260" i="2"/>
  <c r="AJ261" i="2" a="1"/>
  <c r="AJ261" i="2" s="1"/>
  <c r="AJ262" i="2" a="1"/>
  <c r="AJ262" i="2" s="1"/>
  <c r="AJ263" i="2" a="1"/>
  <c r="AJ263" i="2"/>
  <c r="AJ264" i="2" a="1"/>
  <c r="AJ264" i="2" s="1"/>
  <c r="AJ265" i="2" a="1"/>
  <c r="AJ265" i="2" s="1"/>
  <c r="AJ266" i="2" a="1"/>
  <c r="AJ266" i="2" s="1"/>
  <c r="AJ267" i="2" a="1"/>
  <c r="AJ267" i="2" s="1"/>
  <c r="AJ268" i="2" a="1"/>
  <c r="AJ268" i="2"/>
  <c r="AJ269" i="2" a="1"/>
  <c r="AJ269" i="2" s="1"/>
  <c r="AJ270" i="2" a="1"/>
  <c r="AJ270" i="2" s="1"/>
  <c r="AJ271" i="2" a="1"/>
  <c r="AJ271" i="2" s="1"/>
  <c r="AJ272" i="2" a="1"/>
  <c r="AJ272" i="2" s="1"/>
  <c r="AJ273" i="2" a="1"/>
  <c r="AJ273" i="2"/>
  <c r="AJ274" i="2" a="1"/>
  <c r="AJ274" i="2" s="1"/>
  <c r="AJ275" i="2" a="1"/>
  <c r="AJ275" i="2" s="1"/>
  <c r="AJ276" i="2" a="1"/>
  <c r="AJ276" i="2" s="1"/>
  <c r="AJ277" i="2" a="1"/>
  <c r="AJ277" i="2" s="1"/>
  <c r="AJ278" i="2" a="1"/>
  <c r="AJ278" i="2"/>
  <c r="AJ279" i="2" a="1"/>
  <c r="AJ279" i="2" s="1"/>
  <c r="AJ280" i="2" a="1"/>
  <c r="AJ280" i="2" s="1"/>
  <c r="AJ281" i="2" a="1"/>
  <c r="AJ281" i="2" s="1"/>
  <c r="AJ282" i="2" a="1"/>
  <c r="AJ282" i="2" s="1"/>
  <c r="AJ283" i="2" a="1"/>
  <c r="AJ283" i="2"/>
  <c r="AJ284" i="2" a="1"/>
  <c r="AJ284" i="2" s="1"/>
  <c r="AJ285" i="2" a="1"/>
  <c r="AJ285" i="2" s="1"/>
  <c r="AJ286" i="2" a="1"/>
  <c r="AJ286" i="2" s="1"/>
  <c r="AJ287" i="2" a="1"/>
  <c r="AJ287" i="2" s="1"/>
  <c r="AJ288" i="2" a="1"/>
  <c r="AJ288" i="2"/>
  <c r="AJ289" i="2" a="1"/>
  <c r="AJ289" i="2" s="1"/>
  <c r="AJ290" i="2" a="1"/>
  <c r="AJ290" i="2" s="1"/>
  <c r="AJ291" i="2" a="1"/>
  <c r="AJ291" i="2" s="1"/>
  <c r="AJ292" i="2" a="1"/>
  <c r="AJ292" i="2" s="1"/>
  <c r="AJ293" i="2" a="1"/>
  <c r="AJ293" i="2"/>
  <c r="AJ294" i="2" a="1"/>
  <c r="AJ294" i="2" s="1"/>
  <c r="AJ295" i="2" a="1"/>
  <c r="AJ295" i="2"/>
  <c r="AJ296" i="2" a="1"/>
  <c r="AJ296" i="2" s="1"/>
  <c r="AJ297" i="2" a="1"/>
  <c r="AJ297" i="2" s="1"/>
  <c r="AJ298" i="2" a="1"/>
  <c r="AJ298" i="2" s="1"/>
  <c r="AJ299" i="2" a="1"/>
  <c r="AJ299" i="2" s="1"/>
  <c r="AJ300" i="2" a="1"/>
  <c r="AJ300" i="2"/>
  <c r="AJ301" i="2" a="1"/>
  <c r="AJ301" i="2" s="1"/>
  <c r="AJ302" i="2" a="1"/>
  <c r="AJ302" i="2" s="1"/>
  <c r="AJ303" i="2" a="1"/>
  <c r="AJ303" i="2" s="1"/>
  <c r="AJ304" i="2" a="1"/>
  <c r="AJ304" i="2" s="1"/>
  <c r="AJ305" i="2" a="1"/>
  <c r="AJ305" i="2"/>
  <c r="AJ306" i="2" a="1"/>
  <c r="AJ306" i="2" s="1"/>
  <c r="AJ307" i="2" a="1"/>
  <c r="AJ307" i="2" s="1"/>
  <c r="AJ308" i="2" a="1"/>
  <c r="AJ308" i="2" s="1"/>
  <c r="AJ309" i="2" a="1"/>
  <c r="AJ309" i="2" s="1"/>
  <c r="AJ310" i="2" a="1"/>
  <c r="AJ310" i="2" s="1"/>
  <c r="AJ311" i="2" a="1"/>
  <c r="AJ311" i="2" s="1"/>
  <c r="AJ312" i="2" a="1"/>
  <c r="AJ312" i="2" s="1"/>
  <c r="AJ313" i="2" a="1"/>
  <c r="AJ313" i="2" s="1"/>
  <c r="AJ314" i="2" a="1"/>
  <c r="AJ314" i="2" s="1"/>
  <c r="AJ315" i="2" a="1"/>
  <c r="AJ315" i="2"/>
  <c r="AJ316" i="2" a="1"/>
  <c r="AJ316" i="2" s="1"/>
  <c r="AJ317" i="2" a="1"/>
  <c r="AJ317" i="2" s="1"/>
  <c r="AJ318" i="2" a="1"/>
  <c r="AJ318" i="2" s="1"/>
  <c r="AJ319" i="2" a="1"/>
  <c r="AJ319" i="2" s="1"/>
  <c r="AJ320" i="2" a="1"/>
  <c r="AJ320" i="2"/>
  <c r="AJ321" i="2" a="1"/>
  <c r="AJ321" i="2" s="1"/>
  <c r="AJ322" i="2" a="1"/>
  <c r="AJ322" i="2" s="1"/>
  <c r="AJ323" i="2" a="1"/>
  <c r="AJ323" i="2" s="1"/>
  <c r="AJ324" i="2" a="1"/>
  <c r="AJ324" i="2" s="1"/>
  <c r="AJ325" i="2" a="1"/>
  <c r="AJ325" i="2"/>
  <c r="AJ326" i="2" a="1"/>
  <c r="AJ326" i="2" s="1"/>
  <c r="AJ327" i="2" a="1"/>
  <c r="AJ327" i="2" s="1"/>
  <c r="AJ328" i="2" a="1"/>
  <c r="AJ328" i="2"/>
  <c r="AJ329" i="2" a="1"/>
  <c r="AJ329" i="2" s="1"/>
  <c r="AJ330" i="2" a="1"/>
  <c r="AJ330" i="2"/>
  <c r="AJ331" i="2" a="1"/>
  <c r="AJ331" i="2" s="1"/>
  <c r="AJ332" i="2" a="1"/>
  <c r="AJ332" i="2" s="1"/>
  <c r="AJ333" i="2" a="1"/>
  <c r="AJ333" i="2" s="1"/>
  <c r="AJ334" i="2" a="1"/>
  <c r="AJ334" i="2" s="1"/>
  <c r="AJ335" i="2" a="1"/>
  <c r="AJ335" i="2"/>
  <c r="AJ336" i="2" a="1"/>
  <c r="AJ336" i="2" s="1"/>
  <c r="AJ337" i="2" a="1"/>
  <c r="AJ337" i="2" s="1"/>
  <c r="AJ338" i="2" a="1"/>
  <c r="AJ338" i="2" s="1"/>
  <c r="AJ339" i="2" a="1"/>
  <c r="AJ339" i="2" s="1"/>
  <c r="AJ340" i="2" a="1"/>
  <c r="AJ340" i="2" s="1"/>
  <c r="AJ341" i="2" a="1"/>
  <c r="AJ341" i="2" s="1"/>
  <c r="AJ342" i="2" a="1"/>
  <c r="AJ342" i="2" s="1"/>
  <c r="AJ343" i="2" a="1"/>
  <c r="AJ343" i="2" s="1"/>
  <c r="AJ344" i="2" a="1"/>
  <c r="AJ344" i="2" s="1"/>
  <c r="AJ345" i="2" a="1"/>
  <c r="AJ345" i="2"/>
  <c r="AJ346" i="2" a="1"/>
  <c r="AJ346" i="2" s="1"/>
  <c r="AJ347" i="2" a="1"/>
  <c r="AJ347" i="2" s="1"/>
  <c r="AJ348" i="2" a="1"/>
  <c r="AJ348" i="2"/>
  <c r="AJ349" i="2" a="1"/>
  <c r="AJ349" i="2" s="1"/>
  <c r="AJ350" i="2" a="1"/>
  <c r="AJ350" i="2"/>
  <c r="AJ351" i="2" a="1"/>
  <c r="AJ351" i="2" s="1"/>
  <c r="AJ352" i="2" a="1"/>
  <c r="AJ352" i="2" s="1"/>
  <c r="AJ353" i="2" a="1"/>
  <c r="AJ353" i="2" s="1"/>
  <c r="AJ354" i="2" a="1"/>
  <c r="AJ354" i="2" s="1"/>
  <c r="AJ355" i="2" a="1"/>
  <c r="AJ355" i="2"/>
  <c r="AJ356" i="2" a="1"/>
  <c r="AJ356" i="2" s="1"/>
  <c r="AJ357" i="2" a="1"/>
  <c r="AJ357" i="2" s="1"/>
  <c r="AJ358" i="2" a="1"/>
  <c r="AJ358" i="2"/>
  <c r="AJ359" i="2" a="1"/>
  <c r="AJ359" i="2" s="1"/>
  <c r="AJ360" i="2" a="1"/>
  <c r="AJ360" i="2"/>
  <c r="AJ361" i="2" a="1"/>
  <c r="AJ361" i="2" s="1"/>
  <c r="AJ362" i="2" a="1"/>
  <c r="AJ362" i="2" s="1"/>
  <c r="AJ363" i="2" a="1"/>
  <c r="AJ363" i="2" s="1"/>
  <c r="AJ364" i="2" a="1"/>
  <c r="AJ364" i="2" s="1"/>
  <c r="AJ365" i="2" a="1"/>
  <c r="AJ365" i="2"/>
  <c r="AJ366" i="2" a="1"/>
  <c r="AJ366" i="2" s="1"/>
  <c r="AJ367" i="2" a="1"/>
  <c r="AJ367" i="2" s="1"/>
  <c r="AJ368" i="2" a="1"/>
  <c r="AJ368" i="2" s="1"/>
  <c r="AJ369" i="2" a="1"/>
  <c r="AJ369" i="2" s="1"/>
  <c r="AJ370" i="2" a="1"/>
  <c r="AJ370" i="2"/>
  <c r="AJ371" i="2" a="1"/>
  <c r="AJ371" i="2"/>
  <c r="AJ372" i="2" a="1"/>
  <c r="AJ372" i="2" s="1"/>
  <c r="AJ373" i="2" a="1"/>
  <c r="AJ373" i="2" s="1"/>
  <c r="AJ374" i="2" a="1"/>
  <c r="AJ374" i="2" s="1"/>
  <c r="AJ375" i="2" a="1"/>
  <c r="AJ375" i="2"/>
  <c r="AJ376" i="2" a="1"/>
  <c r="AJ376" i="2"/>
  <c r="AJ377" i="2" a="1"/>
  <c r="AJ377" i="2" s="1"/>
  <c r="AJ378" i="2" a="1"/>
  <c r="AJ378" i="2" s="1"/>
  <c r="AJ379" i="2" a="1"/>
  <c r="AJ379" i="2" s="1"/>
  <c r="AJ380" i="2" a="1"/>
  <c r="AJ380" i="2"/>
  <c r="AJ381" i="2" a="1"/>
  <c r="AJ381" i="2"/>
  <c r="AJ382" i="2" a="1"/>
  <c r="AJ382" i="2"/>
  <c r="AJ383" i="2" a="1"/>
  <c r="AJ383" i="2" s="1"/>
  <c r="AJ384" i="2" a="1"/>
  <c r="AJ384" i="2" s="1"/>
  <c r="AJ385" i="2" a="1"/>
  <c r="AJ385" i="2" s="1"/>
  <c r="AJ386" i="2" a="1"/>
  <c r="AJ386" i="2" s="1"/>
  <c r="AJ387" i="2" a="1"/>
  <c r="AJ387" i="2"/>
  <c r="AJ388" i="2" a="1"/>
  <c r="AJ388" i="2" s="1"/>
  <c r="AJ389" i="2" a="1"/>
  <c r="AJ389" i="2" s="1"/>
  <c r="AJ390" i="2" a="1"/>
  <c r="AJ390" i="2" s="1"/>
  <c r="AJ391" i="2" a="1"/>
  <c r="AJ391" i="2" s="1"/>
  <c r="AJ392" i="2" a="1"/>
  <c r="AJ392" i="2" s="1"/>
  <c r="AJ393" i="2" a="1"/>
  <c r="AJ393" i="2" s="1"/>
  <c r="AJ394" i="2" a="1"/>
  <c r="AJ394" i="2"/>
  <c r="AJ395" i="2" a="1"/>
  <c r="AJ395" i="2" s="1"/>
  <c r="AJ396" i="2" a="1"/>
  <c r="AJ396" i="2" s="1"/>
  <c r="AJ397" i="2" a="1"/>
  <c r="AJ397" i="2" s="1"/>
  <c r="AJ398" i="2" a="1"/>
  <c r="AJ398" i="2" s="1"/>
  <c r="AJ399" i="2" a="1"/>
  <c r="AJ399" i="2" s="1"/>
  <c r="AJ400" i="2" a="1"/>
  <c r="AJ400" i="2" s="1"/>
  <c r="AJ401" i="2" a="1"/>
  <c r="AJ401" i="2" s="1"/>
  <c r="AJ402" i="2" a="1"/>
  <c r="AJ402" i="2" s="1"/>
  <c r="AJ403" i="2" a="1"/>
  <c r="AJ403" i="2"/>
  <c r="AJ404" i="2" a="1"/>
  <c r="AJ404" i="2" s="1"/>
  <c r="AJ405" i="2" a="1"/>
  <c r="AJ405" i="2" s="1"/>
  <c r="AJ406" i="2" a="1"/>
  <c r="AJ406" i="2" s="1"/>
  <c r="AJ407" i="2" a="1"/>
  <c r="AJ407" i="2" s="1"/>
  <c r="AJ408" i="2" a="1"/>
  <c r="AJ408" i="2" s="1"/>
  <c r="AJ409" i="2" a="1"/>
  <c r="AJ409" i="2" s="1"/>
  <c r="AJ410" i="2" a="1"/>
  <c r="AJ410" i="2" s="1"/>
  <c r="AJ411" i="2" a="1"/>
  <c r="AJ411" i="2" s="1"/>
  <c r="AJ412" i="2" a="1"/>
  <c r="AJ412" i="2" s="1"/>
  <c r="AJ413" i="2" a="1"/>
  <c r="AJ413" i="2" s="1"/>
  <c r="AJ414" i="2" a="1"/>
  <c r="AJ414" i="2" s="1"/>
  <c r="AJ415" i="2" a="1"/>
  <c r="AJ415" i="2" s="1"/>
  <c r="AJ416" i="2" a="1"/>
  <c r="AJ416" i="2" s="1"/>
  <c r="AJ417" i="2" a="1"/>
  <c r="AJ417" i="2"/>
  <c r="AJ418" i="2" a="1"/>
  <c r="AJ418" i="2" s="1"/>
  <c r="AJ419" i="2" a="1"/>
  <c r="AJ419" i="2" s="1"/>
  <c r="AJ420" i="2" a="1"/>
  <c r="AJ420" i="2" s="1"/>
  <c r="AJ421" i="2" a="1"/>
  <c r="AJ421" i="2" s="1"/>
  <c r="AJ422" i="2" a="1"/>
  <c r="AJ422" i="2" s="1"/>
  <c r="AJ423" i="2" a="1"/>
  <c r="AJ423" i="2"/>
  <c r="AJ424" i="2" a="1"/>
  <c r="AJ424" i="2" s="1"/>
  <c r="AJ425" i="2" a="1"/>
  <c r="AJ425" i="2" s="1"/>
  <c r="AJ426" i="2" a="1"/>
  <c r="AJ426" i="2"/>
  <c r="AJ427" i="2" a="1"/>
  <c r="AJ427" i="2"/>
  <c r="AJ428" i="2" a="1"/>
  <c r="AJ428" i="2" s="1"/>
  <c r="AJ429" i="2" a="1"/>
  <c r="AJ429" i="2" s="1"/>
  <c r="AJ430" i="2" a="1"/>
  <c r="AJ430" i="2" s="1"/>
  <c r="AJ431" i="2" a="1"/>
  <c r="AJ431" i="2" s="1"/>
  <c r="AJ432" i="2" a="1"/>
  <c r="AJ432" i="2" s="1"/>
  <c r="AJ433" i="2" a="1"/>
  <c r="AJ433" i="2"/>
  <c r="AJ434" i="2" a="1"/>
  <c r="AJ434" i="2" s="1"/>
  <c r="AJ435" i="2" a="1"/>
  <c r="AJ435" i="2" s="1"/>
  <c r="AJ436" i="2" a="1"/>
  <c r="AJ436" i="2" s="1"/>
  <c r="AJ437" i="2" a="1"/>
  <c r="AJ437" i="2" s="1"/>
  <c r="AJ438" i="2" a="1"/>
  <c r="AJ438" i="2" s="1"/>
  <c r="AJ439" i="2" a="1"/>
  <c r="AJ439" i="2" s="1"/>
  <c r="AJ440" i="2" a="1"/>
  <c r="AJ440" i="2" s="1"/>
  <c r="AJ441" i="2" a="1"/>
  <c r="AJ441" i="2" s="1"/>
  <c r="AJ442" i="2" a="1"/>
  <c r="AJ442" i="2" s="1"/>
  <c r="AJ443" i="2" a="1"/>
  <c r="AJ443" i="2" s="1"/>
  <c r="AJ444" i="2" a="1"/>
  <c r="AJ444" i="2" s="1"/>
  <c r="AJ445" i="2" a="1"/>
  <c r="AJ445" i="2" s="1"/>
  <c r="AJ446" i="2" a="1"/>
  <c r="AJ446" i="2" s="1"/>
  <c r="AJ447" i="2" a="1"/>
  <c r="AJ447" i="2" s="1"/>
  <c r="AJ448" i="2" a="1"/>
  <c r="AJ448" i="2" s="1"/>
  <c r="AJ449" i="2" a="1"/>
  <c r="AJ449" i="2" s="1"/>
  <c r="AJ450" i="2" a="1"/>
  <c r="AJ450" i="2" s="1"/>
  <c r="AJ451" i="2" a="1"/>
  <c r="AJ451" i="2" s="1"/>
  <c r="AJ452" i="2" a="1"/>
  <c r="AJ452" i="2" s="1"/>
  <c r="AJ453" i="2" a="1"/>
  <c r="AJ453" i="2" s="1"/>
  <c r="AJ454" i="2" a="1"/>
  <c r="AJ454" i="2" s="1"/>
  <c r="AJ455" i="2" a="1"/>
  <c r="AJ455" i="2" s="1"/>
  <c r="AJ456" i="2" a="1"/>
  <c r="AJ456" i="2" s="1"/>
  <c r="AJ457" i="2" a="1"/>
  <c r="AJ457" i="2" s="1"/>
  <c r="AJ458" i="2" a="1"/>
  <c r="AJ458" i="2" s="1"/>
  <c r="AJ459" i="2" a="1"/>
  <c r="AJ459" i="2" s="1"/>
  <c r="AJ460" i="2" a="1"/>
  <c r="AJ460" i="2"/>
  <c r="AJ461" i="2" a="1"/>
  <c r="AJ461" i="2" s="1"/>
  <c r="AJ462" i="2" a="1"/>
  <c r="AJ462" i="2" s="1"/>
  <c r="AJ463" i="2" a="1"/>
  <c r="AJ463" i="2" s="1"/>
  <c r="AJ464" i="2" a="1"/>
  <c r="AJ464" i="2" s="1"/>
  <c r="AJ465" i="2" a="1"/>
  <c r="AJ465" i="2" s="1"/>
  <c r="AJ466" i="2" a="1"/>
  <c r="AJ466" i="2" s="1"/>
  <c r="AJ467" i="2" a="1"/>
  <c r="AJ467" i="2" s="1"/>
  <c r="AJ468" i="2" a="1"/>
  <c r="AJ468" i="2" s="1"/>
  <c r="AJ469" i="2" a="1"/>
  <c r="AJ469" i="2" s="1"/>
  <c r="AJ470" i="2" a="1"/>
  <c r="AJ470" i="2" s="1"/>
  <c r="AJ471" i="2" a="1"/>
  <c r="AJ471" i="2" s="1"/>
  <c r="AJ472" i="2" a="1"/>
  <c r="AJ472" i="2" s="1"/>
  <c r="AJ473" i="2" a="1"/>
  <c r="AJ473" i="2" s="1"/>
  <c r="AJ474" i="2" a="1"/>
  <c r="AJ474" i="2" s="1"/>
  <c r="AJ475" i="2" a="1"/>
  <c r="AJ475" i="2" s="1"/>
  <c r="AJ476" i="2" a="1"/>
  <c r="AJ476" i="2" s="1"/>
  <c r="AJ477" i="2" a="1"/>
  <c r="AJ477" i="2" s="1"/>
  <c r="AJ478" i="2" a="1"/>
  <c r="AJ478" i="2" s="1"/>
  <c r="AJ479" i="2" a="1"/>
  <c r="AJ479" i="2" s="1"/>
  <c r="AJ480" i="2" a="1"/>
  <c r="AJ480" i="2"/>
  <c r="AJ481" i="2" a="1"/>
  <c r="AJ481" i="2" s="1"/>
  <c r="AJ482" i="2" a="1"/>
  <c r="AJ482" i="2" s="1"/>
  <c r="AJ483" i="2" a="1"/>
  <c r="AJ483" i="2" s="1"/>
  <c r="AJ484" i="2" a="1"/>
  <c r="AJ484" i="2" s="1"/>
  <c r="AJ485" i="2" a="1"/>
  <c r="AJ485" i="2"/>
  <c r="AJ486" i="2" a="1"/>
  <c r="AJ486" i="2" s="1"/>
  <c r="AJ487" i="2" a="1"/>
  <c r="AJ487" i="2"/>
  <c r="AJ488" i="2" a="1"/>
  <c r="AJ488" i="2" s="1"/>
  <c r="AJ489" i="2" a="1"/>
  <c r="AJ489" i="2" s="1"/>
  <c r="AJ490" i="2" a="1"/>
  <c r="AJ490" i="2" s="1"/>
  <c r="AJ491" i="2" a="1"/>
  <c r="AJ491" i="2" s="1"/>
  <c r="AJ492" i="2" a="1"/>
  <c r="AJ492" i="2"/>
  <c r="AJ493" i="2" a="1"/>
  <c r="AJ493" i="2" s="1"/>
  <c r="AJ494" i="2" a="1"/>
  <c r="AJ494" i="2" s="1"/>
  <c r="AJ495" i="2" a="1"/>
  <c r="AJ495" i="2" s="1"/>
  <c r="AJ496" i="2" a="1"/>
  <c r="AJ496" i="2" s="1"/>
  <c r="AJ497" i="2" a="1"/>
  <c r="AJ497" i="2" s="1"/>
  <c r="AJ498" i="2" a="1"/>
  <c r="AJ498" i="2" s="1"/>
  <c r="AJ499" i="2" a="1"/>
  <c r="AJ499" i="2" s="1"/>
  <c r="AJ500" i="2" a="1"/>
  <c r="AJ500" i="2" s="1"/>
  <c r="AJ501" i="2" a="1"/>
  <c r="AJ501" i="2" s="1"/>
  <c r="AJ502" i="2" a="1"/>
  <c r="AJ502" i="2" s="1"/>
  <c r="AJ503" i="2" a="1"/>
  <c r="AJ503" i="2" s="1"/>
  <c r="AJ504" i="2" a="1"/>
  <c r="AJ504" i="2" s="1"/>
  <c r="AJ505" i="2" a="1"/>
  <c r="AJ505" i="2" s="1"/>
  <c r="AJ506" i="2" a="1"/>
  <c r="AJ506" i="2" s="1"/>
  <c r="AJ507" i="2" a="1"/>
  <c r="AJ507" i="2" s="1"/>
  <c r="AJ508" i="2" a="1"/>
  <c r="AJ508" i="2" s="1"/>
  <c r="AJ509" i="2" a="1"/>
  <c r="AJ509" i="2" s="1"/>
  <c r="AJ510" i="2" a="1"/>
  <c r="AJ510" i="2" s="1"/>
  <c r="AJ511" i="2" a="1"/>
  <c r="AJ511" i="2" s="1"/>
  <c r="AJ512" i="2" a="1"/>
  <c r="AJ512" i="2" s="1"/>
  <c r="AJ513" i="2" a="1"/>
  <c r="AJ513" i="2" s="1"/>
  <c r="AJ514" i="2" a="1"/>
  <c r="AJ514" i="2" s="1"/>
  <c r="AJ515" i="2" a="1"/>
  <c r="AJ515" i="2" s="1"/>
  <c r="AJ516" i="2" a="1"/>
  <c r="AJ516" i="2" s="1"/>
  <c r="AJ517" i="2" a="1"/>
  <c r="AJ517" i="2" s="1"/>
  <c r="AJ518" i="2" a="1"/>
  <c r="AJ518" i="2" s="1"/>
  <c r="AJ519" i="2" a="1"/>
  <c r="AJ519" i="2" s="1"/>
  <c r="AJ520" i="2" a="1"/>
  <c r="AJ520" i="2" s="1"/>
  <c r="AJ521" i="2" a="1"/>
  <c r="AJ521" i="2"/>
  <c r="AJ522" i="2" a="1"/>
  <c r="AJ522" i="2" s="1"/>
  <c r="AJ523" i="2" a="1"/>
  <c r="AJ523" i="2" s="1"/>
  <c r="AJ524" i="2" a="1"/>
  <c r="AJ524" i="2" s="1"/>
  <c r="AJ525" i="2" a="1"/>
  <c r="AJ525" i="2" s="1"/>
  <c r="AJ526" i="2" a="1"/>
  <c r="AJ526" i="2"/>
  <c r="AJ527" i="2" a="1"/>
  <c r="AJ527" i="2" s="1"/>
  <c r="AJ528" i="2" a="1"/>
  <c r="AJ528" i="2" s="1"/>
  <c r="AJ529" i="2" a="1"/>
  <c r="AJ529" i="2"/>
  <c r="AJ530" i="2" a="1"/>
  <c r="AJ530" i="2" s="1"/>
  <c r="AJ531" i="2" a="1"/>
  <c r="AJ531" i="2" s="1"/>
  <c r="AJ532" i="2" a="1"/>
  <c r="AJ532" i="2" s="1"/>
  <c r="AJ533" i="2" a="1"/>
  <c r="AJ533" i="2" s="1"/>
  <c r="AJ534" i="2" a="1"/>
  <c r="AJ534" i="2"/>
  <c r="AJ535" i="2" a="1"/>
  <c r="AJ535" i="2" s="1"/>
  <c r="AJ536" i="2" a="1"/>
  <c r="AJ536" i="2" s="1"/>
  <c r="AJ537" i="2" a="1"/>
  <c r="AJ537" i="2" s="1"/>
  <c r="AJ538" i="2" a="1"/>
  <c r="AJ538" i="2" s="1"/>
  <c r="AJ539" i="2" a="1"/>
  <c r="AJ539" i="2"/>
  <c r="AJ540" i="2" a="1"/>
  <c r="AJ540" i="2" s="1"/>
  <c r="AJ541" i="2" a="1"/>
  <c r="AJ541" i="2" s="1"/>
  <c r="AJ542" i="2" a="1"/>
  <c r="AJ542" i="2" s="1"/>
  <c r="AJ543" i="2" a="1"/>
  <c r="AJ543" i="2" s="1"/>
  <c r="AJ544" i="2" a="1"/>
  <c r="AJ544" i="2"/>
  <c r="AJ545" i="2" a="1"/>
  <c r="AJ545" i="2" s="1"/>
  <c r="AJ546" i="2" a="1"/>
  <c r="AJ546" i="2" s="1"/>
  <c r="AJ547" i="2" a="1"/>
  <c r="AJ547" i="2" s="1"/>
  <c r="AJ548" i="2" a="1"/>
  <c r="AJ548" i="2" s="1"/>
  <c r="AJ549" i="2" a="1"/>
  <c r="AJ549" i="2"/>
  <c r="AJ550" i="2" a="1"/>
  <c r="AJ550" i="2" s="1"/>
  <c r="AJ551" i="2" a="1"/>
  <c r="AJ551" i="2" s="1"/>
  <c r="AJ552" i="2" a="1"/>
  <c r="AJ552" i="2" s="1"/>
  <c r="AJ553" i="2" a="1"/>
  <c r="AJ553" i="2" s="1"/>
  <c r="AJ554" i="2" a="1"/>
  <c r="AJ554" i="2" s="1"/>
  <c r="AJ555" i="2" a="1"/>
  <c r="AJ555" i="2" s="1"/>
  <c r="AJ556" i="2" a="1"/>
  <c r="AJ556" i="2"/>
  <c r="AJ557" i="2" a="1"/>
  <c r="AJ557" i="2" s="1"/>
  <c r="AJ558" i="2" a="1"/>
  <c r="AJ558" i="2" s="1"/>
  <c r="AJ559" i="2" a="1"/>
  <c r="AJ559" i="2"/>
  <c r="AJ560" i="2" a="1"/>
  <c r="AJ560" i="2" s="1"/>
  <c r="AJ561" i="2" a="1"/>
  <c r="AJ561" i="2"/>
  <c r="AJ562" i="2" a="1"/>
  <c r="AJ562" i="2" s="1"/>
  <c r="AJ563" i="2" a="1"/>
  <c r="AJ563" i="2" s="1"/>
  <c r="AJ564" i="2" a="1"/>
  <c r="AJ564" i="2" s="1"/>
  <c r="AJ565" i="2" a="1"/>
  <c r="AJ565" i="2" s="1"/>
  <c r="AJ566" i="2" a="1"/>
  <c r="AJ566" i="2" s="1"/>
  <c r="AJ567" i="2" a="1"/>
  <c r="AJ567" i="2" s="1"/>
  <c r="AJ568" i="2" a="1"/>
  <c r="AJ568" i="2" s="1"/>
  <c r="AJ569" i="2" a="1"/>
  <c r="AJ569" i="2" s="1"/>
  <c r="AJ570" i="2" a="1"/>
  <c r="AJ570" i="2" s="1"/>
  <c r="AJ571" i="2" a="1"/>
  <c r="AJ571" i="2"/>
  <c r="AJ572" i="2" a="1"/>
  <c r="AJ572" i="2" s="1"/>
  <c r="AJ573" i="2" a="1"/>
  <c r="AJ573" i="2" s="1"/>
  <c r="AJ574" i="2" a="1"/>
  <c r="AJ574" i="2"/>
  <c r="AJ575" i="2" a="1"/>
  <c r="AJ575" i="2" s="1"/>
  <c r="AJ576" i="2" a="1"/>
  <c r="AJ576" i="2"/>
  <c r="AJ577" i="2" a="1"/>
  <c r="AJ577" i="2" s="1"/>
  <c r="AJ578" i="2" a="1"/>
  <c r="AJ578" i="2"/>
  <c r="AJ579" i="2" a="1"/>
  <c r="AJ579" i="2" s="1"/>
  <c r="AJ580" i="2" a="1"/>
  <c r="AJ580" i="2" s="1"/>
  <c r="AJ581" i="2" a="1"/>
  <c r="AJ581" i="2"/>
  <c r="AJ582" i="2" a="1"/>
  <c r="AJ582" i="2" s="1"/>
  <c r="AJ583" i="2" a="1"/>
  <c r="AJ583" i="2"/>
  <c r="AJ584" i="2" a="1"/>
  <c r="AJ584" i="2" s="1"/>
  <c r="AJ585" i="2" a="1"/>
  <c r="AJ585" i="2" s="1"/>
  <c r="AJ586" i="2" a="1"/>
  <c r="AJ586" i="2"/>
  <c r="AJ587" i="2" a="1"/>
  <c r="AJ587" i="2" s="1"/>
  <c r="AJ588" i="2" a="1"/>
  <c r="AJ588" i="2"/>
  <c r="AJ589" i="2" a="1"/>
  <c r="AJ589" i="2" s="1"/>
  <c r="AJ590" i="2" a="1"/>
  <c r="AJ590" i="2"/>
  <c r="AJ591" i="2" a="1"/>
  <c r="AJ591" i="2" s="1"/>
  <c r="AJ592" i="2" a="1"/>
  <c r="AJ592" i="2" s="1"/>
  <c r="AJ593" i="2" a="1"/>
  <c r="AJ593" i="2"/>
  <c r="AJ594" i="2" a="1"/>
  <c r="AJ594" i="2" s="1"/>
  <c r="AJ595" i="2" a="1"/>
  <c r="AJ595" i="2"/>
  <c r="AJ596" i="2" a="1"/>
  <c r="AJ596" i="2" s="1"/>
  <c r="AJ597" i="2" a="1"/>
  <c r="AJ597" i="2" s="1"/>
  <c r="AJ598" i="2" a="1"/>
  <c r="AJ598" i="2"/>
  <c r="AJ599" i="2" a="1"/>
  <c r="AJ599" i="2" s="1"/>
  <c r="AJ600" i="2" a="1"/>
  <c r="AJ600" i="2"/>
  <c r="AJ601" i="2" a="1"/>
  <c r="AJ601" i="2" s="1"/>
  <c r="AJ602" i="2" a="1"/>
  <c r="AJ602" i="2" s="1"/>
  <c r="AJ603" i="2" a="1"/>
  <c r="AJ603" i="2"/>
  <c r="AJ604" i="2" a="1"/>
  <c r="AJ604" i="2" s="1"/>
  <c r="AJ605" i="2" a="1"/>
  <c r="AJ605" i="2"/>
  <c r="AJ606" i="2" a="1"/>
  <c r="AJ606" i="2" s="1"/>
  <c r="AJ607" i="2" a="1"/>
  <c r="AJ607" i="2" s="1"/>
  <c r="AJ608" i="2" a="1"/>
  <c r="AJ608" i="2"/>
  <c r="AJ609" i="2" a="1"/>
  <c r="AJ609" i="2" s="1"/>
  <c r="AJ610" i="2" a="1"/>
  <c r="AJ610" i="2" s="1"/>
  <c r="AJ611" i="2" a="1"/>
  <c r="AJ611" i="2" s="1"/>
  <c r="AJ612" i="2" a="1"/>
  <c r="AJ612" i="2" s="1"/>
  <c r="AJ613" i="2" a="1"/>
  <c r="AJ613" i="2" s="1"/>
  <c r="AJ614" i="2" a="1"/>
  <c r="AJ614" i="2" s="1"/>
  <c r="AJ615" i="2" a="1"/>
  <c r="AJ615" i="2" s="1"/>
  <c r="AJ616" i="2" a="1"/>
  <c r="AJ616" i="2" s="1"/>
  <c r="AJ617" i="2" a="1"/>
  <c r="AJ617" i="2" s="1"/>
  <c r="AJ618" i="2" a="1"/>
  <c r="AJ618" i="2" s="1"/>
  <c r="AJ619" i="2" a="1"/>
  <c r="AJ619" i="2" s="1"/>
  <c r="AJ620" i="2" a="1"/>
  <c r="AJ620" i="2" s="1"/>
  <c r="AJ621" i="2" a="1"/>
  <c r="AJ621" i="2"/>
  <c r="AJ622" i="2" a="1"/>
  <c r="AJ622" i="2" s="1"/>
  <c r="AJ623" i="2" a="1"/>
  <c r="AJ623" i="2" s="1"/>
  <c r="AJ624" i="2" a="1"/>
  <c r="AJ624" i="2" s="1"/>
  <c r="AJ625" i="2" a="1"/>
  <c r="AJ625" i="2" s="1"/>
  <c r="AJ626" i="2" a="1"/>
  <c r="AJ626" i="2" s="1"/>
  <c r="AJ627" i="2" a="1"/>
  <c r="AJ627" i="2" s="1"/>
  <c r="AJ628" i="2" a="1"/>
  <c r="AJ628" i="2" s="1"/>
  <c r="AJ629" i="2" a="1"/>
  <c r="AJ629" i="2" s="1"/>
  <c r="AJ630" i="2" a="1"/>
  <c r="AJ630" i="2" s="1"/>
  <c r="AJ631" i="2" a="1"/>
  <c r="AJ631" i="2"/>
  <c r="AJ632" i="2" a="1"/>
  <c r="AJ632" i="2" s="1"/>
  <c r="AJ633" i="2" a="1"/>
  <c r="AJ633" i="2"/>
  <c r="AJ634" i="2" a="1"/>
  <c r="AJ634" i="2" s="1"/>
  <c r="AJ635" i="2" a="1"/>
  <c r="AJ635" i="2" s="1"/>
  <c r="AJ636" i="2" a="1"/>
  <c r="AJ636" i="2"/>
  <c r="AJ637" i="2" a="1"/>
  <c r="AJ637" i="2" s="1"/>
  <c r="AJ638" i="2" a="1"/>
  <c r="AJ638" i="2" s="1"/>
  <c r="AJ639" i="2" a="1"/>
  <c r="AJ639" i="2" s="1"/>
  <c r="AJ640" i="2" a="1"/>
  <c r="AJ640" i="2" s="1"/>
  <c r="AJ641" i="2" a="1"/>
  <c r="AJ641" i="2" s="1"/>
  <c r="AJ642" i="2" a="1"/>
  <c r="AJ642" i="2" s="1"/>
  <c r="AJ643" i="2" a="1"/>
  <c r="AJ643" i="2"/>
  <c r="AJ644" i="2" a="1"/>
  <c r="AJ644" i="2" s="1"/>
  <c r="AJ645" i="2" a="1"/>
  <c r="AJ645" i="2" s="1"/>
  <c r="AJ646" i="2" a="1"/>
  <c r="AJ646" i="2" s="1"/>
  <c r="AJ647" i="2" a="1"/>
  <c r="AJ647" i="2" s="1"/>
  <c r="AJ648" i="2" a="1"/>
  <c r="AJ648" i="2"/>
  <c r="AJ649" i="2" a="1"/>
  <c r="AJ649" i="2" s="1"/>
  <c r="AJ650" i="2" a="1"/>
  <c r="AJ650" i="2" s="1"/>
  <c r="AJ651" i="2" a="1"/>
  <c r="AJ651" i="2" s="1"/>
  <c r="AJ652" i="2" a="1"/>
  <c r="AJ652" i="2" s="1"/>
  <c r="AJ653" i="2" a="1"/>
  <c r="AJ653" i="2" s="1"/>
  <c r="AJ654" i="2" a="1"/>
  <c r="AJ654" i="2" s="1"/>
  <c r="AJ655" i="2" a="1"/>
  <c r="AJ655" i="2" s="1"/>
  <c r="AJ656" i="2" a="1"/>
  <c r="AJ656" i="2" s="1"/>
  <c r="AJ657" i="2" a="1"/>
  <c r="AJ657" i="2"/>
  <c r="AJ658" i="2" a="1"/>
  <c r="AJ658" i="2" s="1"/>
  <c r="AJ659" i="2" a="1"/>
  <c r="AJ659" i="2"/>
  <c r="AJ660" i="2" a="1"/>
  <c r="AJ660" i="2" s="1"/>
  <c r="AJ661" i="2" a="1"/>
  <c r="AJ661" i="2" s="1"/>
  <c r="AJ662" i="2" a="1"/>
  <c r="AJ662" i="2"/>
  <c r="AJ663" i="2" a="1"/>
  <c r="AJ663" i="2" s="1"/>
  <c r="AJ664" i="2" a="1"/>
  <c r="AJ664" i="2"/>
  <c r="AJ665" i="2" a="1"/>
  <c r="AJ665" i="2" s="1"/>
  <c r="AJ666" i="2" a="1"/>
  <c r="AJ666" i="2"/>
  <c r="AJ667" i="2" a="1"/>
  <c r="AJ667" i="2" s="1"/>
  <c r="AJ668" i="2" a="1"/>
  <c r="AJ668" i="2" s="1"/>
  <c r="AJ669" i="2" a="1"/>
  <c r="AJ669" i="2" s="1"/>
  <c r="AJ670" i="2" a="1"/>
  <c r="AJ670" i="2"/>
  <c r="AJ671" i="2" a="1"/>
  <c r="AJ671" i="2"/>
  <c r="AJ672" i="2" a="1"/>
  <c r="AJ672" i="2"/>
  <c r="AJ673" i="2" a="1"/>
  <c r="AJ673" i="2" s="1"/>
  <c r="AJ674" i="2" a="1"/>
  <c r="AJ674" i="2" s="1"/>
  <c r="AJ675" i="2" a="1"/>
  <c r="AJ675" i="2" s="1"/>
  <c r="AJ676" i="2" a="1"/>
  <c r="AJ676" i="2"/>
  <c r="AJ677" i="2" a="1"/>
  <c r="AJ677" i="2"/>
  <c r="AJ678" i="2" a="1"/>
  <c r="AJ678" i="2"/>
  <c r="AJ679" i="2" a="1"/>
  <c r="AJ679" i="2" s="1"/>
  <c r="AJ680" i="2" a="1"/>
  <c r="AJ680" i="2" s="1"/>
  <c r="AJ681" i="2" a="1"/>
  <c r="AJ681" i="2"/>
  <c r="AJ682" i="2" a="1"/>
  <c r="AJ682" i="2" s="1"/>
  <c r="AJ683" i="2" a="1"/>
  <c r="AJ683" i="2" s="1"/>
  <c r="AJ684" i="2" a="1"/>
  <c r="AJ684" i="2"/>
  <c r="AJ685" i="2" a="1"/>
  <c r="AJ685" i="2" s="1"/>
  <c r="AJ686" i="2" a="1"/>
  <c r="AJ686" i="2" s="1"/>
  <c r="AJ687" i="2" a="1"/>
  <c r="AJ687" i="2"/>
  <c r="AJ688" i="2" a="1"/>
  <c r="AJ688" i="2" s="1"/>
  <c r="AJ689" i="2" a="1"/>
  <c r="AJ689" i="2" s="1"/>
  <c r="AJ690" i="2" a="1"/>
  <c r="AJ690" i="2" s="1"/>
  <c r="AJ691" i="2" a="1"/>
  <c r="AJ691" i="2" s="1"/>
  <c r="AJ692" i="2" a="1"/>
  <c r="AJ692" i="2"/>
  <c r="AJ693" i="2" a="1"/>
  <c r="AJ693" i="2"/>
  <c r="AJ694" i="2" a="1"/>
  <c r="AJ694" i="2" s="1"/>
  <c r="AJ695" i="2" a="1"/>
  <c r="AJ695" i="2" s="1"/>
  <c r="AJ696" i="2" a="1"/>
  <c r="AJ696" i="2" s="1"/>
  <c r="AJ697" i="2" a="1"/>
  <c r="AJ697" i="2"/>
  <c r="AJ698" i="2" a="1"/>
  <c r="AJ698" i="2" s="1"/>
  <c r="AJ699" i="2" a="1"/>
  <c r="AJ699" i="2"/>
  <c r="AJ700" i="2" a="1"/>
  <c r="AJ700" i="2" s="1"/>
  <c r="AJ701" i="2" a="1"/>
  <c r="AJ701" i="2" s="1"/>
  <c r="AJ702" i="2" a="1"/>
  <c r="AJ702" i="2"/>
  <c r="AJ703" i="2" a="1"/>
  <c r="AJ703" i="2" s="1"/>
  <c r="AJ704" i="2" a="1"/>
  <c r="AJ704" i="2" s="1"/>
  <c r="AJ705" i="2" a="1"/>
  <c r="AJ705" i="2" s="1"/>
  <c r="AJ706" i="2" a="1"/>
  <c r="AJ706" i="2"/>
  <c r="AJ707" i="2" a="1"/>
  <c r="AJ707" i="2" s="1"/>
  <c r="AJ708" i="2" a="1"/>
  <c r="AJ708" i="2" s="1"/>
  <c r="AJ709" i="2" a="1"/>
  <c r="AJ709" i="2" s="1"/>
  <c r="AJ710" i="2" a="1"/>
  <c r="AJ710" i="2" s="1"/>
  <c r="AJ711" i="2" a="1"/>
  <c r="AJ711" i="2" s="1"/>
  <c r="AJ712" i="2" a="1"/>
  <c r="AJ712" i="2" s="1"/>
  <c r="AJ713" i="2" a="1"/>
  <c r="AJ713" i="2" s="1"/>
  <c r="AJ714" i="2" a="1"/>
  <c r="AJ714" i="2" s="1"/>
  <c r="AJ715" i="2" a="1"/>
  <c r="AJ715" i="2" s="1"/>
  <c r="AJ716" i="2" a="1"/>
  <c r="AJ716" i="2"/>
  <c r="AJ717" i="2" a="1"/>
  <c r="AJ717" i="2" s="1"/>
  <c r="AJ718" i="2" a="1"/>
  <c r="AJ718" i="2" s="1"/>
  <c r="AJ719" i="2" a="1"/>
  <c r="AJ719" i="2" s="1"/>
  <c r="AJ720" i="2" a="1"/>
  <c r="AJ720" i="2"/>
  <c r="AJ721" i="2" a="1"/>
  <c r="AJ721" i="2"/>
  <c r="AJ722" i="2" a="1"/>
  <c r="AJ722" i="2" s="1"/>
  <c r="AJ723" i="2" a="1"/>
  <c r="AJ723" i="2" s="1"/>
  <c r="AJ724" i="2" a="1"/>
  <c r="AJ724" i="2" s="1"/>
  <c r="AJ725" i="2" a="1"/>
  <c r="AJ725" i="2"/>
  <c r="AJ726" i="2" a="1"/>
  <c r="AJ726" i="2" s="1"/>
  <c r="AJ727" i="2" a="1"/>
  <c r="AJ727" i="2" s="1"/>
  <c r="AJ728" i="2" a="1"/>
  <c r="AJ728" i="2" s="1"/>
  <c r="AJ729" i="2" a="1"/>
  <c r="AJ729" i="2"/>
  <c r="AJ730" i="2" a="1"/>
  <c r="AJ730" i="2" s="1"/>
  <c r="AJ731" i="2" a="1"/>
  <c r="AJ731" i="2"/>
  <c r="AJ732" i="2" a="1"/>
  <c r="AJ732" i="2" s="1"/>
  <c r="AJ733" i="2" a="1"/>
  <c r="AJ733" i="2" s="1"/>
  <c r="AJ734" i="2" a="1"/>
  <c r="AJ734" i="2" s="1"/>
  <c r="AJ735" i="2" a="1"/>
  <c r="AJ735" i="2"/>
  <c r="AJ736" i="2" a="1"/>
  <c r="AJ736" i="2"/>
  <c r="AJ737" i="2" a="1"/>
  <c r="AJ737" i="2"/>
  <c r="AJ738" i="2" a="1"/>
  <c r="AJ738" i="2" s="1"/>
  <c r="AJ739" i="2" a="1"/>
  <c r="AJ739" i="2" s="1"/>
  <c r="AJ740" i="2" a="1"/>
  <c r="AJ740" i="2" s="1"/>
  <c r="AJ741" i="2" a="1"/>
  <c r="AJ741" i="2" s="1"/>
  <c r="AJ742" i="2" a="1"/>
  <c r="AJ742" i="2" s="1"/>
  <c r="AJ743" i="2" a="1"/>
  <c r="AJ743" i="2" s="1"/>
  <c r="AJ744" i="2" a="1"/>
  <c r="AJ744" i="2" s="1"/>
  <c r="AJ745" i="2" a="1"/>
  <c r="AJ745" i="2" s="1"/>
  <c r="AJ746" i="2" a="1"/>
  <c r="AJ746" i="2" s="1"/>
  <c r="AJ747" i="2" a="1"/>
  <c r="AJ747" i="2" s="1"/>
  <c r="AJ748" i="2" a="1"/>
  <c r="AJ748" i="2" s="1"/>
  <c r="AJ749" i="2" a="1"/>
  <c r="AJ749" i="2" s="1"/>
  <c r="AJ750" i="2" a="1"/>
  <c r="AJ750" i="2"/>
  <c r="AJ751" i="2" a="1"/>
  <c r="AJ751" i="2"/>
  <c r="AJ752" i="2" a="1"/>
  <c r="AJ752" i="2" s="1"/>
  <c r="AJ753" i="2" a="1"/>
  <c r="AJ753" i="2" s="1"/>
  <c r="AJ754" i="2" a="1"/>
  <c r="AJ754" i="2"/>
  <c r="AJ755" i="2" a="1"/>
  <c r="AJ755" i="2" s="1"/>
  <c r="AJ756" i="2" a="1"/>
  <c r="AJ756" i="2" s="1"/>
  <c r="AJ757" i="2" a="1"/>
  <c r="AJ757" i="2"/>
  <c r="AJ758" i="2" a="1"/>
  <c r="AJ758" i="2" s="1"/>
  <c r="AJ759" i="2" a="1"/>
  <c r="AJ759" i="2" s="1"/>
  <c r="AJ760" i="2" a="1"/>
  <c r="AJ760" i="2" s="1"/>
  <c r="AJ761" i="2" a="1"/>
  <c r="AJ761" i="2" s="1"/>
  <c r="AJ762" i="2" a="1"/>
  <c r="AJ762" i="2" s="1"/>
  <c r="AJ763" i="2" a="1"/>
  <c r="AJ763" i="2" s="1"/>
  <c r="AJ764" i="2" a="1"/>
  <c r="AJ764" i="2" s="1"/>
  <c r="AJ765" i="2" a="1"/>
  <c r="AJ765" i="2"/>
  <c r="AJ766" i="2" a="1"/>
  <c r="AJ766" i="2" s="1"/>
  <c r="AJ767" i="2" a="1"/>
  <c r="AJ767" i="2" s="1"/>
  <c r="AJ768" i="2" a="1"/>
  <c r="AJ768" i="2" s="1"/>
  <c r="AJ769" i="2" a="1"/>
  <c r="AJ769" i="2" s="1"/>
  <c r="AJ770" i="2" a="1"/>
  <c r="AJ770" i="2"/>
  <c r="AJ771" i="2" a="1"/>
  <c r="AJ771" i="2" s="1"/>
  <c r="AJ772" i="2" a="1"/>
  <c r="AJ772" i="2" s="1"/>
  <c r="AJ773" i="2" a="1"/>
  <c r="AJ773" i="2" s="1"/>
  <c r="AJ774" i="2" a="1"/>
  <c r="AJ774" i="2"/>
  <c r="AJ775" i="2" a="1"/>
  <c r="AJ775" i="2" s="1"/>
  <c r="AJ776" i="2" a="1"/>
  <c r="AJ776" i="2" s="1"/>
  <c r="AJ777" i="2" a="1"/>
  <c r="AJ777" i="2" s="1"/>
  <c r="AJ778" i="2" a="1"/>
  <c r="AJ778" i="2"/>
  <c r="AJ779" i="2" a="1"/>
  <c r="AJ779" i="2" s="1"/>
  <c r="AJ780" i="2" a="1"/>
  <c r="AJ780" i="2" s="1"/>
  <c r="AJ781" i="2" a="1"/>
  <c r="AJ781" i="2" s="1"/>
  <c r="AJ782" i="2" a="1"/>
  <c r="AJ782" i="2"/>
  <c r="AJ783" i="2" a="1"/>
  <c r="AJ783" i="2"/>
  <c r="AJ784" i="2" a="1"/>
  <c r="AJ784" i="2"/>
  <c r="AJ785" i="2" a="1"/>
  <c r="AJ785" i="2" s="1"/>
  <c r="AJ786" i="2" a="1"/>
  <c r="AJ786" i="2" s="1"/>
  <c r="AJ787" i="2" a="1"/>
  <c r="AJ787" i="2" s="1"/>
  <c r="AJ788" i="2" a="1"/>
  <c r="AJ788" i="2"/>
  <c r="AJ789" i="2" a="1"/>
  <c r="AJ789" i="2" s="1"/>
  <c r="AJ790" i="2" a="1"/>
  <c r="AJ790" i="2" s="1"/>
  <c r="AJ791" i="2" a="1"/>
  <c r="AJ791" i="2"/>
  <c r="AJ792" i="2" a="1"/>
  <c r="AJ792" i="2" s="1"/>
  <c r="AJ793" i="2" a="1"/>
  <c r="AJ793" i="2" s="1"/>
  <c r="AJ794" i="2" a="1"/>
  <c r="AJ794" i="2" s="1"/>
  <c r="AJ795" i="2" a="1"/>
  <c r="AJ795" i="2" s="1"/>
  <c r="AJ796" i="2" a="1"/>
  <c r="AJ796" i="2" s="1"/>
  <c r="AJ797" i="2" a="1"/>
  <c r="AJ797" i="2" s="1"/>
  <c r="AJ798" i="2" a="1"/>
  <c r="AJ798" i="2" s="1"/>
  <c r="AJ799" i="2" a="1"/>
  <c r="AJ799" i="2" s="1"/>
  <c r="AJ800" i="2" a="1"/>
  <c r="AJ800" i="2" s="1"/>
  <c r="AJ801" i="2" a="1"/>
  <c r="AJ801" i="2" s="1"/>
  <c r="AJ802" i="2" a="1"/>
  <c r="AJ802" i="2" s="1"/>
  <c r="AJ803" i="2" a="1"/>
  <c r="AJ803" i="2"/>
  <c r="AJ804" i="2" a="1"/>
  <c r="AJ804" i="2" s="1"/>
  <c r="AJ805" i="2" a="1"/>
  <c r="AJ805" i="2" s="1"/>
  <c r="AJ806" i="2" a="1"/>
  <c r="AJ806" i="2"/>
  <c r="AJ807" i="2" a="1"/>
  <c r="AJ807" i="2" s="1"/>
  <c r="AJ808" i="2" a="1"/>
  <c r="AJ808" i="2" s="1"/>
  <c r="AJ809" i="2" a="1"/>
  <c r="AJ809" i="2" s="1"/>
  <c r="AJ810" i="2" a="1"/>
  <c r="AJ810" i="2" s="1"/>
  <c r="AJ811" i="2" a="1"/>
  <c r="AJ811" i="2"/>
  <c r="AJ812" i="2" a="1"/>
  <c r="AJ812" i="2" s="1"/>
  <c r="AJ813" i="2" a="1"/>
  <c r="AJ813" i="2" s="1"/>
  <c r="AJ814" i="2" a="1"/>
  <c r="AJ814" i="2"/>
  <c r="AJ815" i="2" a="1"/>
  <c r="AJ815" i="2" s="1"/>
  <c r="AJ816" i="2" a="1"/>
  <c r="AJ816" i="2" s="1"/>
  <c r="AJ817" i="2" a="1"/>
  <c r="AJ817" i="2" s="1"/>
  <c r="AJ818" i="2" a="1"/>
  <c r="AJ818" i="2" s="1"/>
  <c r="AJ819" i="2" a="1"/>
  <c r="AJ819" i="2" s="1"/>
  <c r="AJ820" i="2" a="1"/>
  <c r="AJ820" i="2" s="1"/>
  <c r="AJ821" i="2" a="1"/>
  <c r="AJ821" i="2" s="1"/>
  <c r="AJ822" i="2" a="1"/>
  <c r="AJ822" i="2" s="1"/>
  <c r="AJ823" i="2" a="1"/>
  <c r="AJ823" i="2" s="1"/>
  <c r="AJ824" i="2" a="1"/>
  <c r="AJ824" i="2" s="1"/>
  <c r="AJ825" i="2" a="1"/>
  <c r="AJ825" i="2" s="1"/>
  <c r="AJ826" i="2" a="1"/>
  <c r="AJ826" i="2"/>
  <c r="AJ827" i="2" a="1"/>
  <c r="AJ827" i="2" s="1"/>
  <c r="AJ828" i="2" a="1"/>
  <c r="AJ828" i="2" s="1"/>
  <c r="AJ829" i="2" a="1"/>
  <c r="AJ829" i="2" s="1"/>
  <c r="AJ830" i="2" a="1"/>
  <c r="AJ830" i="2"/>
  <c r="AJ831" i="2" a="1"/>
  <c r="AJ831" i="2" s="1"/>
  <c r="AJ832" i="2" a="1"/>
  <c r="AJ832" i="2" s="1"/>
  <c r="AJ833" i="2" a="1"/>
  <c r="AJ833" i="2" s="1"/>
  <c r="AJ834" i="2" a="1"/>
  <c r="AJ834" i="2"/>
  <c r="AJ835" i="2" a="1"/>
  <c r="AJ835" i="2"/>
  <c r="AJ836" i="2" a="1"/>
  <c r="AJ836" i="2" s="1"/>
  <c r="AJ837" i="2" a="1"/>
  <c r="AJ837" i="2" s="1"/>
  <c r="AJ838" i="2" a="1"/>
  <c r="AJ838" i="2" s="1"/>
  <c r="AJ839" i="2" a="1"/>
  <c r="AJ839" i="2"/>
  <c r="AJ840" i="2" a="1"/>
  <c r="AJ840" i="2" s="1"/>
  <c r="AJ841" i="2" a="1"/>
  <c r="AJ841" i="2" s="1"/>
  <c r="AJ842" i="2" a="1"/>
  <c r="AJ842" i="2" s="1"/>
  <c r="AJ843" i="2" a="1"/>
  <c r="AJ843" i="2"/>
  <c r="AJ844" i="2" a="1"/>
  <c r="AJ844" i="2"/>
  <c r="AJ845" i="2" a="1"/>
  <c r="AJ845" i="2" s="1"/>
  <c r="AJ846" i="2" a="1"/>
  <c r="AJ846" i="2" s="1"/>
  <c r="AJ847" i="2" a="1"/>
  <c r="AJ847" i="2" s="1"/>
  <c r="AJ848" i="2" a="1"/>
  <c r="AJ848" i="2" s="1"/>
  <c r="AJ849" i="2" a="1"/>
  <c r="AJ849" i="2"/>
  <c r="AJ850" i="2" a="1"/>
  <c r="AJ850" i="2"/>
  <c r="AJ851" i="2" a="1"/>
  <c r="AJ851" i="2"/>
  <c r="AJ852" i="2" a="1"/>
  <c r="AJ852" i="2" s="1"/>
  <c r="AJ853" i="2" a="1"/>
  <c r="AJ853" i="2" s="1"/>
  <c r="AJ854" i="2" a="1"/>
  <c r="AJ854" i="2" s="1"/>
  <c r="AJ855" i="2" a="1"/>
  <c r="AJ855" i="2" s="1"/>
  <c r="AJ856" i="2" a="1"/>
  <c r="AJ856" i="2" s="1"/>
  <c r="AJ857" i="2" a="1"/>
  <c r="AJ857" i="2" s="1"/>
  <c r="AJ858" i="2" a="1"/>
  <c r="AJ858" i="2" s="1"/>
  <c r="AJ859" i="2" a="1"/>
  <c r="AJ859" i="2" s="1"/>
  <c r="AJ860" i="2" a="1"/>
  <c r="AJ860" i="2" s="1"/>
  <c r="AJ861" i="2" a="1"/>
  <c r="AJ861" i="2" s="1"/>
  <c r="AJ862" i="2" a="1"/>
  <c r="AJ862" i="2" s="1"/>
  <c r="AJ863" i="2" a="1"/>
  <c r="AJ863" i="2" s="1"/>
  <c r="AJ864" i="2" a="1"/>
  <c r="AJ864" i="2" s="1"/>
  <c r="AJ865" i="2" a="1"/>
  <c r="AJ865" i="2" s="1"/>
  <c r="AJ866" i="2" a="1"/>
  <c r="AJ866" i="2"/>
  <c r="AJ867" i="2" a="1"/>
  <c r="AJ867" i="2" s="1"/>
  <c r="AJ868" i="2" a="1"/>
  <c r="AJ868" i="2" s="1"/>
  <c r="AJ869" i="2" a="1"/>
  <c r="AJ869" i="2" s="1"/>
  <c r="AJ870" i="2" a="1"/>
  <c r="AJ870" i="2"/>
  <c r="AJ871" i="2" a="1"/>
  <c r="AJ871" i="2"/>
  <c r="AJ872" i="2" a="1"/>
  <c r="AJ872" i="2" s="1"/>
  <c r="AJ873" i="2" a="1"/>
  <c r="AJ873" i="2" s="1"/>
  <c r="AJ874" i="2" a="1"/>
  <c r="AJ874" i="2" s="1"/>
  <c r="AJ875" i="2" a="1"/>
  <c r="AJ875" i="2"/>
  <c r="AJ876" i="2" a="1"/>
  <c r="AJ876" i="2"/>
  <c r="AJ877" i="2" a="1"/>
  <c r="AJ877" i="2" s="1"/>
  <c r="AJ878" i="2" a="1"/>
  <c r="AJ878" i="2" s="1"/>
  <c r="AJ879" i="2" a="1"/>
  <c r="AJ879" i="2" s="1"/>
  <c r="AJ880" i="2" a="1"/>
  <c r="AJ880" i="2" s="1"/>
  <c r="AJ881" i="2" a="1"/>
  <c r="AJ881" i="2" s="1"/>
  <c r="AJ882" i="2" a="1"/>
  <c r="AJ882" i="2" s="1"/>
  <c r="AJ883" i="2" a="1"/>
  <c r="AJ883" i="2" s="1"/>
  <c r="AJ884" i="2" a="1"/>
  <c r="AJ884" i="2" s="1"/>
  <c r="AJ885" i="2" a="1"/>
  <c r="AJ885" i="2"/>
  <c r="AJ886" i="2" a="1"/>
  <c r="AJ886" i="2" s="1"/>
  <c r="AJ887" i="2" a="1"/>
  <c r="AJ887" i="2" s="1"/>
  <c r="AJ888" i="2" a="1"/>
  <c r="AJ888" i="2"/>
  <c r="AJ889" i="2" a="1"/>
  <c r="AJ889" i="2" s="1"/>
  <c r="AJ890" i="2" a="1"/>
  <c r="AJ890" i="2" s="1"/>
  <c r="AJ891" i="2" a="1"/>
  <c r="AJ891" i="2" s="1"/>
  <c r="AJ892" i="2" a="1"/>
  <c r="AJ892" i="2" s="1"/>
  <c r="AJ893" i="2" a="1"/>
  <c r="AJ893" i="2" s="1"/>
  <c r="AJ894" i="2" a="1"/>
  <c r="AJ894" i="2" s="1"/>
  <c r="AJ895" i="2" a="1"/>
  <c r="AJ895" i="2"/>
  <c r="AJ896" i="2" a="1"/>
  <c r="AJ896" i="2" s="1"/>
  <c r="AJ897" i="2" a="1"/>
  <c r="AJ897" i="2" s="1"/>
  <c r="AJ898" i="2" a="1"/>
  <c r="AJ898" i="2"/>
  <c r="AJ899" i="2" a="1"/>
  <c r="AJ899" i="2" s="1"/>
  <c r="AJ900" i="2" a="1"/>
  <c r="AJ900" i="2" s="1"/>
  <c r="AJ901" i="2" a="1"/>
  <c r="AJ901" i="2"/>
  <c r="AJ902" i="2" a="1"/>
  <c r="AJ902" i="2" s="1"/>
  <c r="AJ903" i="2" a="1"/>
  <c r="AJ903" i="2" s="1"/>
  <c r="AJ904" i="2" a="1"/>
  <c r="AJ904" i="2" s="1"/>
  <c r="AJ905" i="2" a="1"/>
  <c r="AJ905" i="2" s="1"/>
  <c r="AJ906" i="2" a="1"/>
  <c r="AJ906" i="2"/>
  <c r="AJ907" i="2" a="1"/>
  <c r="AJ907" i="2" s="1"/>
  <c r="AJ908" i="2" a="1"/>
  <c r="AJ908" i="2" s="1"/>
  <c r="AJ909" i="2" a="1"/>
  <c r="AJ909" i="2" s="1"/>
  <c r="AJ910" i="2" a="1"/>
  <c r="AJ910" i="2" s="1"/>
  <c r="AJ911" i="2" a="1"/>
  <c r="AJ911" i="2" s="1"/>
  <c r="AJ912" i="2" a="1"/>
  <c r="AJ912" i="2" s="1"/>
  <c r="AJ913" i="2" a="1"/>
  <c r="AJ913" i="2"/>
  <c r="AJ914" i="2" a="1"/>
  <c r="AJ914" i="2" s="1"/>
  <c r="AJ915" i="2" a="1"/>
  <c r="AJ915" i="2" s="1"/>
  <c r="AJ916" i="2" a="1"/>
  <c r="AJ916" i="2" s="1"/>
  <c r="AJ917" i="2" a="1"/>
  <c r="AJ917" i="2"/>
  <c r="AJ918" i="2" a="1"/>
  <c r="AJ918" i="2" s="1"/>
  <c r="AJ919" i="2" a="1"/>
  <c r="AJ919" i="2" s="1"/>
  <c r="AJ920" i="2" a="1"/>
  <c r="AJ920" i="2" s="1"/>
  <c r="AJ921" i="2" a="1"/>
  <c r="AJ921" i="2" s="1"/>
  <c r="AJ922" i="2" a="1"/>
  <c r="AJ922" i="2" s="1"/>
  <c r="AJ923" i="2" a="1"/>
  <c r="AJ923" i="2" s="1"/>
  <c r="AJ924" i="2" a="1"/>
  <c r="AJ924" i="2" s="1"/>
  <c r="AJ925" i="2" a="1"/>
  <c r="AJ925" i="2" s="1"/>
  <c r="AJ926" i="2" a="1"/>
  <c r="AJ926" i="2"/>
  <c r="AJ927" i="2" a="1"/>
  <c r="AJ927" i="2"/>
  <c r="AJ928" i="2" a="1"/>
  <c r="AJ928" i="2" s="1"/>
  <c r="AJ929" i="2" a="1"/>
  <c r="AJ929" i="2" s="1"/>
  <c r="AJ930" i="2" a="1"/>
  <c r="AJ930" i="2" s="1"/>
  <c r="AJ931" i="2" a="1"/>
  <c r="AJ931" i="2" s="1"/>
  <c r="AJ932" i="2" a="1"/>
  <c r="AJ932" i="2"/>
  <c r="AJ933" i="2" a="1"/>
  <c r="AJ933" i="2"/>
  <c r="AJ934" i="2" a="1"/>
  <c r="AJ934" i="2" s="1"/>
  <c r="AJ935" i="2" a="1"/>
  <c r="AJ935" i="2" s="1"/>
  <c r="AJ936" i="2" a="1"/>
  <c r="AJ936" i="2" s="1"/>
  <c r="AJ937" i="2" a="1"/>
  <c r="AJ937" i="2"/>
  <c r="AJ938" i="2" a="1"/>
  <c r="AJ938" i="2"/>
  <c r="AJ939" i="2" a="1"/>
  <c r="AJ939" i="2" s="1"/>
  <c r="AJ940" i="2" a="1"/>
  <c r="AJ940" i="2" s="1"/>
  <c r="AJ941" i="2" a="1"/>
  <c r="AJ941" i="2" s="1"/>
  <c r="AJ942" i="2" a="1"/>
  <c r="AJ942" i="2" s="1"/>
  <c r="AJ943" i="2" a="1"/>
  <c r="AJ943" i="2"/>
  <c r="AJ944" i="2" a="1"/>
  <c r="AJ944" i="2"/>
  <c r="AJ945" i="2" a="1"/>
  <c r="AJ945" i="2" s="1"/>
  <c r="AJ946" i="2" a="1"/>
  <c r="AJ946" i="2"/>
  <c r="AJ947" i="2" a="1"/>
  <c r="AJ947" i="2" s="1"/>
  <c r="AJ948" i="2" a="1"/>
  <c r="AJ948" i="2" s="1"/>
  <c r="AJ949" i="2" a="1"/>
  <c r="AJ949" i="2" s="1"/>
  <c r="AJ950" i="2" a="1"/>
  <c r="AJ950" i="2" s="1"/>
  <c r="AJ951" i="2" a="1"/>
  <c r="AJ951" i="2"/>
  <c r="AJ952" i="2" a="1"/>
  <c r="AJ952" i="2" s="1"/>
  <c r="AJ953" i="2" a="1"/>
  <c r="AJ953" i="2" s="1"/>
  <c r="AJ954" i="2" a="1"/>
  <c r="AJ954" i="2"/>
  <c r="AJ955" i="2" a="1"/>
  <c r="AJ955" i="2" s="1"/>
  <c r="AJ956" i="2" a="1"/>
  <c r="AJ956" i="2" s="1"/>
  <c r="AJ957" i="2" a="1"/>
  <c r="AJ957" i="2"/>
  <c r="AJ958" i="2" a="1"/>
  <c r="AJ958" i="2" s="1"/>
  <c r="AJ959" i="2" a="1"/>
  <c r="AJ959" i="2" s="1"/>
  <c r="AJ960" i="2" a="1"/>
  <c r="AJ960" i="2" s="1"/>
  <c r="AJ961" i="2" a="1"/>
  <c r="AJ961" i="2" s="1"/>
  <c r="AJ962" i="2" a="1"/>
  <c r="AJ962" i="2"/>
  <c r="AJ963" i="2" a="1"/>
  <c r="AJ963" i="2" s="1"/>
  <c r="AJ964" i="2" a="1"/>
  <c r="AJ964" i="2" s="1"/>
  <c r="AJ965" i="2" a="1"/>
  <c r="AJ965" i="2" s="1"/>
  <c r="AJ966" i="2" a="1"/>
  <c r="AJ966" i="2"/>
  <c r="AJ967" i="2" a="1"/>
  <c r="AJ967" i="2"/>
  <c r="AJ968" i="2" a="1"/>
  <c r="AJ968" i="2" s="1"/>
  <c r="AJ969" i="2" a="1"/>
  <c r="AJ969" i="2" s="1"/>
  <c r="AJ970" i="2" a="1"/>
  <c r="AJ970" i="2" s="1"/>
  <c r="AJ971" i="2" a="1"/>
  <c r="AJ971" i="2" s="1"/>
  <c r="AJ972" i="2" a="1"/>
  <c r="AJ972" i="2"/>
  <c r="AJ973" i="2" a="1"/>
  <c r="AJ973" i="2"/>
  <c r="AJ974" i="2" a="1"/>
  <c r="AJ974" i="2"/>
  <c r="AJ975" i="2" a="1"/>
  <c r="AJ975" i="2" s="1"/>
  <c r="AJ976" i="2" a="1"/>
  <c r="AJ976" i="2" s="1"/>
  <c r="AJ977" i="2" a="1"/>
  <c r="AJ977" i="2"/>
  <c r="AJ978" i="2" a="1"/>
  <c r="AJ978" i="2" s="1"/>
  <c r="AJ979" i="2" a="1"/>
  <c r="AJ979" i="2" s="1"/>
  <c r="AJ980" i="2" a="1"/>
  <c r="AJ980" i="2" s="1"/>
  <c r="AJ981" i="2" a="1"/>
  <c r="AJ981" i="2" s="1"/>
  <c r="AJ982" i="2" a="1"/>
  <c r="AJ982" i="2"/>
  <c r="AJ983" i="2" a="1"/>
  <c r="AJ983" i="2" s="1"/>
  <c r="AJ984" i="2" a="1"/>
  <c r="AJ984" i="2" s="1"/>
  <c r="AJ985" i="2" a="1"/>
  <c r="AJ985" i="2"/>
  <c r="AJ986" i="2" a="1"/>
  <c r="AJ986" i="2"/>
  <c r="AJ987" i="2" a="1"/>
  <c r="AJ987" i="2" s="1"/>
  <c r="AJ988" i="2" a="1"/>
  <c r="AJ988" i="2" s="1"/>
  <c r="AJ989" i="2" a="1"/>
  <c r="AJ989" i="2" s="1"/>
  <c r="AJ990" i="2" a="1"/>
  <c r="AJ990" i="2" s="1"/>
  <c r="AJ991" i="2" a="1"/>
  <c r="AJ991" i="2"/>
  <c r="AJ992" i="2" a="1"/>
  <c r="AJ992" i="2"/>
  <c r="AJ993" i="2" a="1"/>
  <c r="AJ993" i="2" s="1"/>
  <c r="AJ994" i="2" a="1"/>
  <c r="AJ994" i="2" s="1"/>
  <c r="AJ995" i="2" a="1"/>
  <c r="AJ995" i="2"/>
  <c r="AJ996" i="2" a="1"/>
  <c r="AJ996" i="2" s="1"/>
  <c r="AJ997" i="2" a="1"/>
  <c r="AJ997" i="2" s="1"/>
  <c r="AJ998" i="2" a="1"/>
  <c r="AJ998" i="2"/>
  <c r="AJ999" i="2" a="1"/>
  <c r="AJ999" i="2" s="1"/>
  <c r="AJ1000" i="2" a="1"/>
  <c r="AJ1000" i="2" s="1"/>
  <c r="AJ1001" i="2" a="1"/>
  <c r="AJ1001" i="2"/>
  <c r="AJ1002" i="2" a="1"/>
  <c r="AJ1002" i="2"/>
  <c r="AJ1003" i="2" a="1"/>
  <c r="AJ1003" i="2" s="1"/>
  <c r="AJ1004" i="2" a="1"/>
  <c r="AJ1004" i="2" s="1"/>
  <c r="AJ1005" i="2" a="1"/>
  <c r="AJ1005" i="2"/>
  <c r="AJ1006" i="2" a="1"/>
  <c r="AJ1006" i="2" s="1"/>
  <c r="AJ1007" i="2" a="1"/>
  <c r="AJ1007" i="2" s="1"/>
  <c r="AJ1008" i="2" a="1"/>
  <c r="AJ1008" i="2"/>
  <c r="AJ1009" i="2" a="1"/>
  <c r="AJ1009" i="2" s="1"/>
  <c r="AJ1010" i="2" a="1"/>
  <c r="AJ1010" i="2" s="1"/>
  <c r="AJ1011" i="2" a="1"/>
  <c r="AJ1011" i="2" s="1"/>
  <c r="AJ1012" i="2" a="1"/>
  <c r="AJ1012" i="2" s="1"/>
  <c r="AJ1013" i="2" a="1"/>
  <c r="AJ1013" i="2" s="1"/>
  <c r="AJ1014" i="2" a="1"/>
  <c r="AJ1014" i="2" s="1"/>
  <c r="AJ1015" i="2" a="1"/>
  <c r="AJ1015" i="2" s="1"/>
  <c r="AJ1016" i="2" a="1"/>
  <c r="AJ1016" i="2" s="1"/>
  <c r="AJ1017" i="2" a="1"/>
  <c r="AJ1017" i="2" s="1"/>
  <c r="AJ1018" i="2" a="1"/>
  <c r="AJ1018" i="2" s="1"/>
  <c r="AJ1019" i="2" a="1"/>
  <c r="AJ1019" i="2" s="1"/>
  <c r="AJ1020" i="2" a="1"/>
  <c r="AJ1020" i="2"/>
  <c r="AJ1021" i="2" a="1"/>
  <c r="AJ1021" i="2"/>
  <c r="AJ1022" i="2" a="1"/>
  <c r="AJ1022" i="2" s="1"/>
  <c r="AJ1023" i="2" a="1"/>
  <c r="AJ1023" i="2" s="1"/>
  <c r="AJ1024" i="2" a="1"/>
  <c r="AJ1024" i="2" s="1"/>
  <c r="AJ1025" i="2" a="1"/>
  <c r="AJ1025" i="2"/>
  <c r="AJ1026" i="2" a="1"/>
  <c r="AJ1026" i="2" s="1"/>
  <c r="AJ1027" i="2" a="1"/>
  <c r="AJ1027" i="2" s="1"/>
  <c r="AJ1028" i="2" a="1"/>
  <c r="AJ1028" i="2" s="1"/>
  <c r="AJ1029" i="2" a="1"/>
  <c r="AJ1029" i="2" s="1"/>
  <c r="AJ1030" i="2" a="1"/>
  <c r="AJ1030" i="2" s="1"/>
  <c r="AJ1031" i="2" a="1"/>
  <c r="AJ1031" i="2" s="1"/>
  <c r="AJ1032" i="2" a="1"/>
  <c r="AJ1032" i="2" s="1"/>
  <c r="AJ1033" i="2" a="1"/>
  <c r="AJ1033" i="2" s="1"/>
  <c r="AJ1034" i="2" a="1"/>
  <c r="AJ1034" i="2" s="1"/>
  <c r="AJ1035" i="2" a="1"/>
  <c r="AJ1035" i="2" s="1"/>
  <c r="AJ1036" i="2" a="1"/>
  <c r="AJ1036" i="2" s="1"/>
  <c r="AJ1037" i="2" a="1"/>
  <c r="AJ1037" i="2" s="1"/>
  <c r="AJ1038" i="2" a="1"/>
  <c r="AJ1038" i="2" s="1"/>
  <c r="AJ1039" i="2" a="1"/>
  <c r="AJ1039" i="2" s="1"/>
  <c r="AJ1040" i="2" a="1"/>
  <c r="AJ1040" i="2" s="1"/>
  <c r="AJ1041" i="2" a="1"/>
  <c r="AJ1041" i="2" s="1"/>
  <c r="AJ1042" i="2" a="1"/>
  <c r="AJ1042" i="2" s="1"/>
  <c r="AJ1043" i="2" a="1"/>
  <c r="AJ1043" i="2" s="1"/>
  <c r="AJ1044" i="2" a="1"/>
  <c r="AJ1044" i="2" s="1"/>
  <c r="AJ1045" i="2" a="1"/>
  <c r="AJ1045" i="2" s="1"/>
  <c r="AJ1046" i="2" a="1"/>
  <c r="AJ1046" i="2" s="1"/>
  <c r="AJ1047" i="2" a="1"/>
  <c r="AJ1047" i="2"/>
  <c r="AJ1048" i="2" a="1"/>
  <c r="AJ1048" i="2" s="1"/>
  <c r="AJ1049" i="2" a="1"/>
  <c r="AJ1049" i="2" s="1"/>
  <c r="AJ1050" i="2" a="1"/>
  <c r="AJ1050" i="2"/>
  <c r="AJ1051" i="2" a="1"/>
  <c r="AJ1051" i="2"/>
  <c r="AJ1052" i="2" a="1"/>
  <c r="AJ1052" i="2" s="1"/>
  <c r="AJ1053" i="2" a="1"/>
  <c r="AJ1053" i="2" s="1"/>
  <c r="AJ1054" i="2" a="1"/>
  <c r="AJ1054" i="2" s="1"/>
  <c r="AJ1055" i="2" a="1"/>
  <c r="AJ1055" i="2" s="1"/>
  <c r="AJ1056" i="2" a="1"/>
  <c r="AJ1056" i="2"/>
  <c r="AJ1057" i="2" a="1"/>
  <c r="AJ1057" i="2"/>
  <c r="AJ1058" i="2" a="1"/>
  <c r="AJ1058" i="2" s="1"/>
  <c r="AJ1059" i="2" a="1"/>
  <c r="AJ1059" i="2" s="1"/>
  <c r="AJ1060" i="2" a="1"/>
  <c r="AJ1060" i="2"/>
  <c r="AJ1061" i="2" a="1"/>
  <c r="AJ1061" i="2" s="1"/>
  <c r="AJ1062" i="2" a="1"/>
  <c r="AJ1062" i="2" s="1"/>
  <c r="AJ1063" i="2" a="1"/>
  <c r="AJ1063" i="2"/>
  <c r="AJ1064" i="2" a="1"/>
  <c r="AJ1064" i="2" s="1"/>
  <c r="AJ1065" i="2" a="1"/>
  <c r="AJ1065" i="2" s="1"/>
  <c r="AJ1066" i="2" a="1"/>
  <c r="AJ1066" i="2" s="1"/>
  <c r="AJ1067" i="2" a="1"/>
  <c r="AJ1067" i="2"/>
  <c r="AJ1068" i="2" a="1"/>
  <c r="AJ1068" i="2"/>
  <c r="AJ1069" i="2" a="1"/>
  <c r="AJ1069" i="2" s="1"/>
  <c r="AJ1070" i="2" a="1"/>
  <c r="AJ1070" i="2"/>
  <c r="AJ1071" i="2" a="1"/>
  <c r="AJ1071" i="2"/>
  <c r="AJ1072" i="2" a="1"/>
  <c r="AJ1072" i="2" s="1"/>
  <c r="AJ1073" i="2" a="1"/>
  <c r="AJ1073" i="2" s="1"/>
  <c r="AJ1074" i="2" a="1"/>
  <c r="AJ1074" i="2" s="1"/>
  <c r="AJ1075" i="2" a="1"/>
  <c r="AJ1075" i="2" s="1"/>
  <c r="AJ1076" i="2" a="1"/>
  <c r="AJ1076" i="2"/>
  <c r="AJ1077" i="2" a="1"/>
  <c r="AJ1077" i="2" s="1"/>
  <c r="AJ1078" i="2" a="1"/>
  <c r="AJ1078" i="2" s="1"/>
  <c r="AJ1079" i="2" a="1"/>
  <c r="AJ1079" i="2" s="1"/>
  <c r="AJ1080" i="2" a="1"/>
  <c r="AJ1080" i="2"/>
  <c r="AJ1081" i="2" a="1"/>
  <c r="AJ1081" i="2"/>
  <c r="AJ1082" i="2" a="1"/>
  <c r="AJ1082" i="2" s="1"/>
  <c r="AJ1083" i="2" a="1"/>
  <c r="AJ1083" i="2" s="1"/>
  <c r="AJ1084" i="2" a="1"/>
  <c r="AJ1084" i="2" s="1"/>
  <c r="AJ1085" i="2" a="1"/>
  <c r="AJ1085" i="2"/>
  <c r="AJ1086" i="2" a="1"/>
  <c r="AJ1086" i="2"/>
  <c r="AJ1087" i="2" a="1"/>
  <c r="AJ1087" i="2" s="1"/>
  <c r="AJ1088" i="2" a="1"/>
  <c r="AJ1088" i="2" s="1"/>
  <c r="AJ1089" i="2" a="1"/>
  <c r="AJ1089" i="2"/>
  <c r="AJ1090" i="2" a="1"/>
  <c r="AJ1090" i="2" s="1"/>
  <c r="AJ1091" i="2" a="1"/>
  <c r="AJ1091" i="2" s="1"/>
  <c r="AJ1092" i="2" a="1"/>
  <c r="AJ1092" i="2"/>
  <c r="AJ1093" i="2" a="1"/>
  <c r="AJ1093" i="2" s="1"/>
  <c r="AJ1094" i="2" a="1"/>
  <c r="AJ1094" i="2" s="1"/>
  <c r="AJ1095" i="2" a="1"/>
  <c r="AJ1095" i="2" s="1"/>
  <c r="AJ1096" i="2" a="1"/>
  <c r="AJ1096" i="2" s="1"/>
  <c r="AJ1097" i="2" a="1"/>
  <c r="AJ1097" i="2" s="1"/>
  <c r="AJ1098" i="2" a="1"/>
  <c r="AJ1098" i="2" s="1"/>
  <c r="AJ1099" i="2" a="1"/>
  <c r="AJ1099" i="2" s="1"/>
  <c r="AJ1100" i="2" a="1"/>
  <c r="AJ1100" i="2" s="1"/>
  <c r="AJ1101" i="2" a="1"/>
  <c r="AJ1101" i="2" s="1"/>
  <c r="AJ1102" i="2" a="1"/>
  <c r="AJ1102" i="2" s="1"/>
  <c r="AJ1103" i="2" a="1"/>
  <c r="AJ1103" i="2" s="1"/>
  <c r="AJ1104" i="2" a="1"/>
  <c r="AJ1104" i="2"/>
  <c r="AJ1105" i="2" a="1"/>
  <c r="AJ1105" i="2"/>
  <c r="AJ1106" i="2" a="1"/>
  <c r="AJ1106" i="2"/>
  <c r="AJ1107" i="2" a="1"/>
  <c r="AJ1107" i="2" s="1"/>
  <c r="AJ1108" i="2" a="1"/>
  <c r="AJ1108" i="2" s="1"/>
  <c r="AJ1109" i="2" a="1"/>
  <c r="AJ1109" i="2" s="1"/>
  <c r="AJ1110" i="2" a="1"/>
  <c r="AJ1110" i="2" s="1"/>
  <c r="AJ1111" i="2" a="1"/>
  <c r="AJ1111" i="2"/>
  <c r="AJ1112" i="2" a="1"/>
  <c r="AJ1112" i="2"/>
  <c r="AJ1113" i="2" a="1"/>
  <c r="AJ1113" i="2" s="1"/>
  <c r="AJ1114" i="2" a="1"/>
  <c r="AJ1114" i="2" s="1"/>
  <c r="AJ1115" i="2" a="1"/>
  <c r="AJ1115" i="2" s="1"/>
  <c r="AJ1116" i="2" a="1"/>
  <c r="AJ1116" i="2" s="1"/>
  <c r="AJ1117" i="2" a="1"/>
  <c r="AJ1117" i="2" s="1"/>
  <c r="AJ1118" i="2" a="1"/>
  <c r="AJ1118" i="2" s="1"/>
  <c r="AJ1119" i="2" a="1"/>
  <c r="AJ1119" i="2" s="1"/>
  <c r="AJ1120" i="2" a="1"/>
  <c r="AJ1120" i="2" s="1"/>
  <c r="AJ1121" i="2" a="1"/>
  <c r="AJ1121" i="2" s="1"/>
  <c r="AJ1122" i="2" a="1"/>
  <c r="AJ1122" i="2" s="1"/>
  <c r="AJ1123" i="2" a="1"/>
  <c r="AJ1123" i="2" s="1"/>
  <c r="AJ1124" i="2" a="1"/>
  <c r="AJ1124" i="2" s="1"/>
  <c r="AJ1125" i="2" a="1"/>
  <c r="AJ1125" i="2" s="1"/>
  <c r="AJ1126" i="2" a="1"/>
  <c r="AJ1126" i="2" s="1"/>
  <c r="AJ1127" i="2" a="1"/>
  <c r="AJ1127" i="2" s="1"/>
  <c r="AJ1128" i="2" a="1"/>
  <c r="AJ1128" i="2" s="1"/>
  <c r="AJ1129" i="2" a="1"/>
  <c r="AJ1129" i="2" s="1"/>
  <c r="AJ1130" i="2" a="1"/>
  <c r="AJ1130" i="2" s="1"/>
  <c r="AJ1131" i="2" a="1"/>
  <c r="AJ1131" i="2" s="1"/>
  <c r="AJ1132" i="2" a="1"/>
  <c r="AJ1132" i="2" s="1"/>
  <c r="AJ1133" i="2" a="1"/>
  <c r="AJ1133" i="2" s="1"/>
  <c r="AJ1134" i="2" a="1"/>
  <c r="AJ1134" i="2" s="1"/>
  <c r="AJ1135" i="2" a="1"/>
  <c r="AJ1135" i="2"/>
  <c r="AJ1136" i="2" a="1"/>
  <c r="AJ1136" i="2"/>
  <c r="AJ1137" i="2" a="1"/>
  <c r="AJ1137" i="2" s="1"/>
  <c r="AJ1138" i="2" a="1"/>
  <c r="AJ1138" i="2" s="1"/>
  <c r="AJ1139" i="2" a="1"/>
  <c r="AJ1139" i="2" s="1"/>
  <c r="AJ1140" i="2" a="1"/>
  <c r="AJ1140" i="2" s="1"/>
  <c r="AJ1141" i="2" a="1"/>
  <c r="AJ1141" i="2" s="1"/>
  <c r="AJ1142" i="2" a="1"/>
  <c r="AJ1142" i="2" s="1"/>
  <c r="AJ1143" i="2" a="1"/>
  <c r="AJ1143" i="2"/>
  <c r="AJ1144" i="2" a="1"/>
  <c r="AJ1144" i="2"/>
  <c r="AJ1145" i="2" a="1"/>
  <c r="AJ1145" i="2" s="1"/>
  <c r="AJ1146" i="2" a="1"/>
  <c r="AJ1146" i="2"/>
  <c r="AJ1147" i="2" a="1"/>
  <c r="AJ1147" i="2" s="1"/>
  <c r="AJ1148" i="2" a="1"/>
  <c r="AJ1148" i="2" s="1"/>
  <c r="AJ1149" i="2" a="1"/>
  <c r="AJ1149" i="2" s="1"/>
  <c r="AJ1150" i="2" a="1"/>
  <c r="AJ1150" i="2"/>
  <c r="AJ1151" i="2" a="1"/>
  <c r="AJ1151" i="2" s="1"/>
  <c r="AJ1152" i="2" a="1"/>
  <c r="AJ1152" i="2" s="1"/>
  <c r="AJ1153" i="2" a="1"/>
  <c r="AJ1153" i="2" s="1"/>
  <c r="AJ1154" i="2" a="1"/>
  <c r="AJ1154" i="2" s="1"/>
  <c r="AJ1155" i="2" a="1"/>
  <c r="AJ1155" i="2" s="1"/>
  <c r="AJ1156" i="2" a="1"/>
  <c r="AJ1156" i="2" s="1"/>
  <c r="AJ1157" i="2" a="1"/>
  <c r="AJ1157" i="2" s="1"/>
  <c r="AJ1158" i="2" a="1"/>
  <c r="AJ1158" i="2" s="1"/>
  <c r="AJ1159" i="2" a="1"/>
  <c r="AJ1159" i="2" s="1"/>
  <c r="AJ1160" i="2" a="1"/>
  <c r="AJ1160" i="2" s="1"/>
  <c r="AJ1161" i="2" a="1"/>
  <c r="AJ1161" i="2" s="1"/>
  <c r="AJ1162" i="2" a="1"/>
  <c r="AJ1162" i="2" s="1"/>
  <c r="AJ1163" i="2" a="1"/>
  <c r="AJ1163" i="2" s="1"/>
  <c r="AJ1164" i="2" a="1"/>
  <c r="AJ1164" i="2"/>
  <c r="AJ1165" i="2" a="1"/>
  <c r="AJ1165" i="2"/>
  <c r="AJ1166" i="2" a="1"/>
  <c r="AJ1166" i="2" s="1"/>
  <c r="AJ1167" i="2" a="1"/>
  <c r="AJ1167" i="2" s="1"/>
  <c r="AJ1168" i="2" a="1"/>
  <c r="AJ1168" i="2" s="1"/>
  <c r="AJ1169" i="2" a="1"/>
  <c r="AJ1169" i="2" s="1"/>
  <c r="AJ1170" i="2" a="1"/>
  <c r="AJ1170" i="2" s="1"/>
  <c r="AJ1171" i="2" a="1"/>
  <c r="AJ1171" i="2" s="1"/>
  <c r="AJ1172" i="2" a="1"/>
  <c r="AJ1172" i="2"/>
  <c r="AJ1173" i="2" a="1"/>
  <c r="AJ1173" i="2"/>
  <c r="AJ1174" i="2" a="1"/>
  <c r="AJ1174" i="2" s="1"/>
  <c r="AJ1175" i="2" a="1"/>
  <c r="AJ1175" i="2"/>
  <c r="AJ1176" i="2" a="1"/>
  <c r="AJ1176" i="2" s="1"/>
  <c r="AJ1177" i="2" a="1"/>
  <c r="AJ1177" i="2" s="1"/>
  <c r="AJ1178" i="2" a="1"/>
  <c r="AJ1178" i="2" s="1"/>
  <c r="AJ1179" i="2" a="1"/>
  <c r="AJ1179" i="2"/>
  <c r="AJ1180" i="2" a="1"/>
  <c r="AJ1180" i="2"/>
  <c r="AJ1181" i="2" a="1"/>
  <c r="AJ1181" i="2" s="1"/>
  <c r="AJ1182" i="2" a="1"/>
  <c r="AJ1182" i="2" s="1"/>
  <c r="AJ1183" i="2" a="1"/>
  <c r="AJ1183" i="2" s="1"/>
  <c r="AJ1184" i="2" a="1"/>
  <c r="AJ1184" i="2"/>
  <c r="AJ1185" i="2" a="1"/>
  <c r="AJ1185" i="2" s="1"/>
  <c r="AJ1186" i="2" a="1"/>
  <c r="AJ1186" i="2"/>
  <c r="AJ1187" i="2" a="1"/>
  <c r="AJ1187" i="2" s="1"/>
  <c r="AJ1188" i="2" a="1"/>
  <c r="AJ1188" i="2" s="1"/>
  <c r="AJ1189" i="2" a="1"/>
  <c r="AJ1189" i="2" s="1"/>
  <c r="AJ1190" i="2" a="1"/>
  <c r="AJ1190" i="2"/>
  <c r="AJ1191" i="2" a="1"/>
  <c r="AJ1191" i="2"/>
  <c r="AJ1192" i="2" a="1"/>
  <c r="AJ1192" i="2" s="1"/>
  <c r="AJ1193" i="2" a="1"/>
  <c r="AJ1193" i="2" s="1"/>
  <c r="AJ1194" i="2" a="1"/>
  <c r="AJ1194" i="2" s="1"/>
  <c r="AJ1195" i="2" a="1"/>
  <c r="AJ1195" i="2"/>
  <c r="AJ1196" i="2" a="1"/>
  <c r="AJ1196" i="2"/>
  <c r="AJ1197" i="2" a="1"/>
  <c r="AJ1197" i="2" s="1"/>
  <c r="AJ1198" i="2" a="1"/>
  <c r="AJ1198" i="2" s="1"/>
  <c r="AJ1199" i="2" a="1"/>
  <c r="AJ1199" i="2" s="1"/>
  <c r="AJ1200" i="2" a="1"/>
  <c r="AJ1200" i="2" s="1"/>
  <c r="AJ1201" i="2" a="1"/>
  <c r="AJ1201" i="2" s="1"/>
  <c r="AJ1202" i="2" a="1"/>
  <c r="AJ1202" i="2" s="1"/>
  <c r="AJ1203" i="2" a="1"/>
  <c r="AJ1203" i="2" s="1"/>
  <c r="AJ1204" i="2" a="1"/>
  <c r="AJ1204" i="2" s="1"/>
  <c r="AJ1205" i="2" a="1"/>
  <c r="AJ1205" i="2" s="1"/>
  <c r="AJ1206" i="2" a="1"/>
  <c r="AJ1206" i="2" s="1"/>
  <c r="AJ1207" i="2" a="1"/>
  <c r="AJ1207" i="2" s="1"/>
  <c r="AJ1208" i="2" a="1"/>
  <c r="AJ1208" i="2"/>
  <c r="AJ1209" i="2" a="1"/>
  <c r="AJ1209" i="2" s="1"/>
  <c r="AJ1210" i="2" a="1"/>
  <c r="AJ1210" i="2" s="1"/>
  <c r="AJ1211" i="2" a="1"/>
  <c r="AJ1211" i="2" s="1"/>
  <c r="AJ1212" i="2" a="1"/>
  <c r="AJ1212" i="2" s="1"/>
  <c r="AJ1213" i="2" a="1"/>
  <c r="AJ1213" i="2" s="1"/>
  <c r="AJ1214" i="2" a="1"/>
  <c r="AJ1214" i="2"/>
  <c r="AJ1215" i="2" a="1"/>
  <c r="AJ1215" i="2" s="1"/>
  <c r="AJ1216" i="2" a="1"/>
  <c r="AJ1216" i="2" s="1"/>
  <c r="AJ1217" i="2" a="1"/>
  <c r="AJ1217" i="2" s="1"/>
  <c r="AJ1218" i="2" a="1"/>
  <c r="AJ1218" i="2" s="1"/>
  <c r="AJ1219" i="2" a="1"/>
  <c r="AJ1219" i="2" s="1"/>
  <c r="AJ1220" i="2" a="1"/>
  <c r="AJ1220" i="2" s="1"/>
  <c r="AJ1221" i="2" a="1"/>
  <c r="AJ1221" i="2" s="1"/>
  <c r="AJ1222" i="2" a="1"/>
  <c r="AJ1222" i="2" s="1"/>
  <c r="AJ1223" i="2" a="1"/>
  <c r="AJ1223" i="2" s="1"/>
  <c r="AJ1224" i="2" a="1"/>
  <c r="AJ1224" i="2" s="1"/>
  <c r="AJ1225" i="2" a="1"/>
  <c r="AJ1225" i="2" s="1"/>
  <c r="AJ1226" i="2" a="1"/>
  <c r="AJ1226" i="2" s="1"/>
  <c r="AJ1227" i="2" a="1"/>
  <c r="AJ1227" i="2" s="1"/>
  <c r="AJ1228" i="2" a="1"/>
  <c r="AJ1228" i="2" s="1"/>
  <c r="AJ1229" i="2" a="1"/>
  <c r="AJ1229" i="2" s="1"/>
  <c r="AJ1230" i="2" a="1"/>
  <c r="AJ1230" i="2" s="1"/>
  <c r="AJ1231" i="2" a="1"/>
  <c r="AJ1231" i="2" s="1"/>
  <c r="AJ1232" i="2" a="1"/>
  <c r="AJ1232" i="2" s="1"/>
  <c r="AJ1233" i="2" a="1"/>
  <c r="AJ1233" i="2" s="1"/>
  <c r="AJ1234" i="2" a="1"/>
  <c r="AJ1234" i="2"/>
  <c r="AJ1235" i="2" a="1"/>
  <c r="AJ1235" i="2"/>
  <c r="AJ1236" i="2" a="1"/>
  <c r="AJ1236" i="2" s="1"/>
  <c r="AJ1237" i="2" a="1"/>
  <c r="AJ1237" i="2" s="1"/>
  <c r="AJ1238" i="2" a="1"/>
  <c r="AJ1238" i="2" s="1"/>
  <c r="AJ1239" i="2" a="1"/>
  <c r="AJ1239" i="2" s="1"/>
  <c r="AJ1240" i="2" a="1"/>
  <c r="AJ1240" i="2" s="1"/>
  <c r="AJ1241" i="2" a="1"/>
  <c r="AJ1241" i="2" s="1"/>
  <c r="AJ1242" i="2" a="1"/>
  <c r="AJ1242" i="2" s="1"/>
  <c r="AJ1243" i="2" a="1"/>
  <c r="AJ1243" i="2"/>
  <c r="AJ1244" i="2" a="1"/>
  <c r="AJ1244" i="2" s="1"/>
  <c r="AJ1245" i="2" a="1"/>
  <c r="AJ1245" i="2" s="1"/>
  <c r="AJ1246" i="2" a="1"/>
  <c r="AJ1246" i="2" s="1"/>
  <c r="AJ1247" i="2" a="1"/>
  <c r="AJ1247" i="2" s="1"/>
  <c r="AJ1248" i="2" a="1"/>
  <c r="AJ1248" i="2" s="1"/>
  <c r="AJ1249" i="2" a="1"/>
  <c r="AJ1249" i="2" s="1"/>
  <c r="AJ1250" i="2" a="1"/>
  <c r="AJ1250" i="2" s="1"/>
  <c r="AJ1251" i="2" a="1"/>
  <c r="AJ1251" i="2"/>
  <c r="AJ1252" i="2" a="1"/>
  <c r="AJ1252" i="2"/>
  <c r="AJ1253" i="2" a="1"/>
  <c r="AJ1253" i="2" s="1"/>
  <c r="AJ1254" i="2" a="1"/>
  <c r="AJ1254" i="2" s="1"/>
  <c r="AJ1255" i="2" a="1"/>
  <c r="AJ1255" i="2" s="1"/>
  <c r="AJ1256" i="2" a="1"/>
  <c r="AJ1256" i="2"/>
  <c r="AJ1257" i="2" a="1"/>
  <c r="AJ1257" i="2"/>
  <c r="AJ1258" i="2" a="1"/>
  <c r="AJ1258" i="2" s="1"/>
  <c r="AJ1259" i="2" a="1"/>
  <c r="AJ1259" i="2"/>
  <c r="AJ1260" i="2" a="1"/>
  <c r="AJ1260" i="2" s="1"/>
  <c r="AJ1261" i="2" a="1"/>
  <c r="AJ1261" i="2" s="1"/>
  <c r="AJ1262" i="2" a="1"/>
  <c r="AJ1262" i="2" s="1"/>
  <c r="AJ1263" i="2" a="1"/>
  <c r="AJ1263" i="2"/>
  <c r="AJ1264" i="2" a="1"/>
  <c r="AJ1264" i="2"/>
  <c r="AJ1265" i="2" a="1"/>
  <c r="AJ1265" i="2"/>
  <c r="AJ1266" i="2" a="1"/>
  <c r="AJ1266" i="2" s="1"/>
  <c r="AJ1267" i="2" a="1"/>
  <c r="AJ1267" i="2" s="1"/>
  <c r="AJ1268" i="2" a="1"/>
  <c r="AJ1268" i="2" s="1"/>
  <c r="AJ1269" i="2" a="1"/>
  <c r="AJ1269" i="2"/>
  <c r="AJ1270" i="2" a="1"/>
  <c r="AJ1270" i="2" s="1"/>
  <c r="AJ1271" i="2" a="1"/>
  <c r="AJ1271" i="2" s="1"/>
  <c r="AJ1272" i="2" a="1"/>
  <c r="AJ1272" i="2" s="1"/>
  <c r="AJ1273" i="2" a="1"/>
  <c r="AJ1273" i="2" s="1"/>
  <c r="AJ1274" i="2" a="1"/>
  <c r="AJ1274" i="2" s="1"/>
  <c r="AJ1275" i="2" a="1"/>
  <c r="AJ1275" i="2" s="1"/>
  <c r="AJ1276" i="2" a="1"/>
  <c r="AJ1276" i="2" s="1"/>
  <c r="AJ1277" i="2" a="1"/>
  <c r="AJ1277" i="2" s="1"/>
  <c r="AJ1278" i="2" a="1"/>
  <c r="AJ1278" i="2" s="1"/>
  <c r="AJ1279" i="2" a="1"/>
  <c r="AJ1279" i="2" s="1"/>
  <c r="AJ1280" i="2" a="1"/>
  <c r="AJ1280" i="2" s="1"/>
  <c r="AJ1281" i="2" a="1"/>
  <c r="AJ1281" i="2"/>
  <c r="AJ1282" i="2" a="1"/>
  <c r="AJ1282" i="2" s="1"/>
  <c r="AJ1283" i="2" a="1"/>
  <c r="AJ1283" i="2" s="1"/>
  <c r="AJ1284" i="2" a="1"/>
  <c r="AJ1284" i="2" s="1"/>
  <c r="AJ1285" i="2" a="1"/>
  <c r="AJ1285" i="2"/>
  <c r="AJ1286" i="2" a="1"/>
  <c r="AJ1286" i="2"/>
  <c r="AJ1287" i="2" a="1"/>
  <c r="AJ1287" i="2" s="1"/>
  <c r="AJ1288" i="2" a="1"/>
  <c r="AJ1288" i="2" s="1"/>
  <c r="AJ1289" i="2" a="1"/>
  <c r="AJ1289" i="2" s="1"/>
  <c r="AJ1290" i="2" a="1"/>
  <c r="AJ1290" i="2"/>
  <c r="AJ1291" i="2" a="1"/>
  <c r="AJ1291" i="2"/>
  <c r="AJ1292" i="2" a="1"/>
  <c r="AJ1292" i="2" s="1"/>
  <c r="AJ1293" i="2" a="1"/>
  <c r="AJ1293" i="2" s="1"/>
  <c r="AJ1294" i="2" a="1"/>
  <c r="AJ1294" i="2" s="1"/>
  <c r="AJ1295" i="2" a="1"/>
  <c r="AJ1295" i="2"/>
  <c r="AJ1296" i="2" a="1"/>
  <c r="AJ1296" i="2"/>
  <c r="AJ1297" i="2" a="1"/>
  <c r="AJ1297" i="2" s="1"/>
  <c r="AJ1298" i="2" a="1"/>
  <c r="AJ1298" i="2" s="1"/>
  <c r="AJ1299" i="2" a="1"/>
  <c r="AJ1299" i="2" s="1"/>
  <c r="AJ1300" i="2" a="1"/>
  <c r="AJ1300" i="2" s="1"/>
  <c r="AJ1301" i="2" a="1"/>
  <c r="AJ1301" i="2"/>
  <c r="AJ1302" i="2" a="1"/>
  <c r="AJ1302" i="2"/>
  <c r="AJ1303" i="2" a="1"/>
  <c r="AJ1303" i="2" s="1"/>
  <c r="AJ1304" i="2" a="1"/>
  <c r="AJ1304" i="2"/>
  <c r="AJ1305" i="2" a="1"/>
  <c r="AJ1305" i="2" s="1"/>
  <c r="AJ1306" i="2" a="1"/>
  <c r="AJ1306" i="2" s="1"/>
  <c r="AJ1307" i="2" a="1"/>
  <c r="AJ1307" i="2" s="1"/>
  <c r="AJ1308" i="2" a="1"/>
  <c r="AJ1308" i="2"/>
  <c r="AJ1309" i="2" a="1"/>
  <c r="AJ1309" i="2" s="1"/>
  <c r="AJ1310" i="2" a="1"/>
  <c r="AJ1310" i="2" s="1"/>
  <c r="AJ1311" i="2" a="1"/>
  <c r="AJ1311" i="2"/>
  <c r="AJ1312" i="2" a="1"/>
  <c r="AJ1312" i="2" s="1"/>
  <c r="AJ1313" i="2" a="1"/>
  <c r="AJ1313" i="2" s="1"/>
  <c r="AJ1314" i="2" a="1"/>
  <c r="AJ1314" i="2"/>
  <c r="AJ1315" i="2" a="1"/>
  <c r="AJ1315" i="2" s="1"/>
  <c r="AJ1316" i="2" a="1"/>
  <c r="AJ1316" i="2" s="1"/>
  <c r="AJ1317" i="2" a="1"/>
  <c r="AJ1317" i="2" s="1"/>
  <c r="AJ1318" i="2" a="1"/>
  <c r="AJ1318" i="2" s="1"/>
  <c r="AJ1319" i="2" a="1"/>
  <c r="AJ1319" i="2"/>
  <c r="AJ1320" i="2" a="1"/>
  <c r="AJ1320" i="2" s="1"/>
  <c r="AJ1321" i="2" a="1"/>
  <c r="AJ1321" i="2" s="1"/>
  <c r="AJ1322" i="2" a="1"/>
  <c r="AJ1322" i="2" s="1"/>
  <c r="AJ1323" i="2" a="1"/>
  <c r="AJ1323" i="2" s="1"/>
  <c r="AJ1324" i="2" a="1"/>
  <c r="AJ1324" i="2" s="1"/>
  <c r="AJ1325" i="2" a="1"/>
  <c r="AJ1325" i="2" s="1"/>
  <c r="AJ1326" i="2" a="1"/>
  <c r="AJ1326" i="2" s="1"/>
  <c r="AJ1327" i="2" a="1"/>
  <c r="AJ1327" i="2" s="1"/>
  <c r="AJ1328" i="2" a="1"/>
  <c r="AJ1328" i="2" s="1"/>
  <c r="AJ1329" i="2" a="1"/>
  <c r="AJ1329" i="2" s="1"/>
  <c r="AJ1330" i="2" a="1"/>
  <c r="AJ1330" i="2" s="1"/>
  <c r="AJ1331" i="2" a="1"/>
  <c r="AJ1331" i="2"/>
  <c r="AJ1332" i="2" a="1"/>
  <c r="AJ1332" i="2"/>
  <c r="AJ1333" i="2" a="1"/>
  <c r="AJ1333" i="2" s="1"/>
  <c r="AJ1334" i="2" a="1"/>
  <c r="AJ1334" i="2" s="1"/>
  <c r="AJ1335" i="2" a="1"/>
  <c r="AJ1335" i="2" s="1"/>
  <c r="AJ1336" i="2" a="1"/>
  <c r="AJ1336" i="2" s="1"/>
  <c r="AJ1337" i="2" a="1"/>
  <c r="AJ1337" i="2" s="1"/>
  <c r="AJ1338" i="2" a="1"/>
  <c r="AJ1338" i="2" s="1"/>
  <c r="AJ1339" i="2" a="1"/>
  <c r="AJ1339" i="2" s="1"/>
  <c r="AJ1340" i="2" a="1"/>
  <c r="AJ1340" i="2" s="1"/>
  <c r="AJ1341" i="2" a="1"/>
  <c r="AJ1341" i="2" s="1"/>
  <c r="AJ1342" i="2" a="1"/>
  <c r="AJ1342" i="2" s="1"/>
  <c r="AJ1343" i="2" a="1"/>
  <c r="AJ1343" i="2" s="1"/>
  <c r="AJ1344" i="2" a="1"/>
  <c r="AJ1344" i="2" s="1"/>
  <c r="AJ1345" i="2" a="1"/>
  <c r="AJ1345" i="2" s="1"/>
  <c r="AJ1346" i="2" a="1"/>
  <c r="AJ1346" i="2" s="1"/>
  <c r="AJ1347" i="2" a="1"/>
  <c r="AJ1347" i="2" s="1"/>
  <c r="AJ1348" i="2" a="1"/>
  <c r="AJ1348" i="2" s="1"/>
  <c r="AJ1349" i="2" a="1"/>
  <c r="AJ1349" i="2" s="1"/>
  <c r="AJ1350" i="2" a="1"/>
  <c r="AJ1350" i="2" s="1"/>
  <c r="AJ1351" i="2" a="1"/>
  <c r="AJ1351" i="2" s="1"/>
  <c r="AJ1352" i="2" a="1"/>
  <c r="AJ1352" i="2"/>
  <c r="AJ1353" i="2" a="1"/>
  <c r="AJ1353" i="2"/>
  <c r="AJ1354" i="2" a="1"/>
  <c r="AJ1354" i="2" s="1"/>
  <c r="AJ1355" i="2" a="1"/>
  <c r="AJ1355" i="2" s="1"/>
  <c r="AJ1356" i="2" a="1"/>
  <c r="AJ1356" i="2" s="1"/>
  <c r="AJ1357" i="2" a="1"/>
  <c r="AJ1357" i="2" s="1"/>
  <c r="AJ1358" i="2" a="1"/>
  <c r="AJ1358" i="2"/>
  <c r="AJ1359" i="2" a="1"/>
  <c r="AJ1359" i="2" s="1"/>
  <c r="AJ1360" i="2" a="1"/>
  <c r="AJ1360" i="2" s="1"/>
  <c r="AJ1361" i="2" a="1"/>
  <c r="AJ1361" i="2" s="1"/>
  <c r="AJ1362" i="2" a="1"/>
  <c r="AJ1362" i="2" s="1"/>
  <c r="AJ1363" i="2" a="1"/>
  <c r="AJ1363" i="2"/>
  <c r="AJ1364" i="2" a="1"/>
  <c r="AJ1364" i="2" s="1"/>
  <c r="AJ1365" i="2" a="1"/>
  <c r="AJ1365" i="2" s="1"/>
  <c r="AJ1366" i="2" a="1"/>
  <c r="AJ1366" i="2" s="1"/>
  <c r="AJ1367" i="2" a="1"/>
  <c r="AJ1367" i="2"/>
  <c r="AJ1368" i="2" a="1"/>
  <c r="AJ1368" i="2"/>
  <c r="AJ1369" i="2" a="1"/>
  <c r="AJ1369" i="2" s="1"/>
  <c r="AJ1370" i="2" a="1"/>
  <c r="AJ1370" i="2" s="1"/>
  <c r="AJ1371" i="2" a="1"/>
  <c r="AJ1371" i="2" s="1"/>
  <c r="AJ1372" i="2" a="1"/>
  <c r="AJ1372" i="2"/>
  <c r="AJ1373" i="2" a="1"/>
  <c r="AJ1373" i="2" s="1"/>
  <c r="AJ1374" i="2" a="1"/>
  <c r="AJ1374" i="2" s="1"/>
  <c r="AJ1375" i="2" a="1"/>
  <c r="AJ1375" i="2"/>
  <c r="AJ1376" i="2" a="1"/>
  <c r="AJ1376" i="2" s="1"/>
  <c r="AJ1377" i="2" a="1"/>
  <c r="AJ1377" i="2" s="1"/>
  <c r="AJ1378" i="2" a="1"/>
  <c r="AJ1378" i="2" s="1"/>
  <c r="AJ1379" i="2" a="1"/>
  <c r="AJ1379" i="2"/>
  <c r="AJ1380" i="2" a="1"/>
  <c r="AJ1380" i="2"/>
  <c r="AJ1381" i="2" a="1"/>
  <c r="AJ1381" i="2" s="1"/>
  <c r="AJ1382" i="2" a="1"/>
  <c r="AJ1382" i="2" s="1"/>
  <c r="AJ1383" i="2" a="1"/>
  <c r="AJ1383" i="2"/>
  <c r="AJ1384" i="2" a="1"/>
  <c r="AJ1384" i="2"/>
  <c r="AJ1385" i="2" a="1"/>
  <c r="AJ1385" i="2" s="1"/>
  <c r="AJ1386" i="2" a="1"/>
  <c r="AJ1386" i="2" s="1"/>
  <c r="AJ1387" i="2" a="1"/>
  <c r="AJ1387" i="2" s="1"/>
  <c r="AJ1388" i="2" a="1"/>
  <c r="AJ1388" i="2" s="1"/>
  <c r="AJ1389" i="2" a="1"/>
  <c r="AJ1389" i="2"/>
  <c r="AJ1390" i="2" a="1"/>
  <c r="AJ1390" i="2"/>
  <c r="AJ1391" i="2" a="1"/>
  <c r="AJ1391" i="2" s="1"/>
  <c r="AJ1392" i="2" a="1"/>
  <c r="AJ1392" i="2" s="1"/>
  <c r="AJ1393" i="2" a="1"/>
  <c r="AJ1393" i="2"/>
  <c r="AJ1394" i="2" a="1"/>
  <c r="AJ1394" i="2" s="1"/>
  <c r="AJ1395" i="2" a="1"/>
  <c r="AJ1395" i="2" s="1"/>
  <c r="AJ1396" i="2" a="1"/>
  <c r="AJ1396" i="2" s="1"/>
  <c r="AJ1397" i="2" a="1"/>
  <c r="AJ1397" i="2" s="1"/>
  <c r="AJ1398" i="2" a="1"/>
  <c r="AJ1398" i="2"/>
  <c r="AJ1399" i="2" a="1"/>
  <c r="AJ1399" i="2"/>
  <c r="AJ1400" i="2" a="1"/>
  <c r="AJ1400" i="2" s="1"/>
  <c r="AJ1401" i="2" a="1"/>
  <c r="AJ1401" i="2"/>
  <c r="AJ1402" i="2" a="1"/>
  <c r="AJ1402" i="2" s="1"/>
  <c r="AJ1403" i="2" a="1"/>
  <c r="AJ1403" i="2" s="1"/>
  <c r="AJ1404" i="2" a="1"/>
  <c r="AJ1404" i="2" s="1"/>
  <c r="AJ1405" i="2" a="1"/>
  <c r="AJ1405" i="2" s="1"/>
  <c r="AJ1406" i="2" a="1"/>
  <c r="AJ1406" i="2" s="1"/>
  <c r="AJ1407" i="2" a="1"/>
  <c r="AJ1407" i="2" s="1"/>
  <c r="AJ1408" i="2" a="1"/>
  <c r="AJ1408" i="2" s="1"/>
  <c r="AJ1409" i="2" a="1"/>
  <c r="AJ1409" i="2" s="1"/>
  <c r="AJ1410" i="2" a="1"/>
  <c r="AJ1410" i="2" s="1"/>
  <c r="AJ1411" i="2" a="1"/>
  <c r="AJ1411" i="2" s="1"/>
  <c r="AJ1412" i="2" a="1"/>
  <c r="AJ1412" i="2" s="1"/>
  <c r="AJ1413" i="2" a="1"/>
  <c r="AJ1413" i="2" s="1"/>
  <c r="AJ1414" i="2" a="1"/>
  <c r="AJ1414" i="2" s="1"/>
  <c r="AJ1415" i="2" a="1"/>
  <c r="AJ1415" i="2"/>
  <c r="AJ1416" i="2" a="1"/>
  <c r="AJ1416" i="2"/>
  <c r="AJ1417" i="2" a="1"/>
  <c r="AJ1417" i="2" s="1"/>
  <c r="AJ1418" i="2" a="1"/>
  <c r="AJ1418" i="2" s="1"/>
  <c r="AJ1419" i="2" a="1"/>
  <c r="AJ1419" i="2" s="1"/>
  <c r="AJ1420" i="2" a="1"/>
  <c r="AJ1420" i="2" s="1"/>
  <c r="AJ1421" i="2" a="1"/>
  <c r="AJ1421" i="2"/>
  <c r="AJ1422" i="2" a="1"/>
  <c r="AJ1422" i="2"/>
  <c r="AJ1423" i="2" a="1"/>
  <c r="AJ1423" i="2"/>
  <c r="AJ1424" i="2" a="1"/>
  <c r="AJ1424" i="2"/>
  <c r="AJ1425" i="2" a="1"/>
  <c r="AJ1425" i="2" s="1"/>
  <c r="AJ1426" i="2" a="1"/>
  <c r="AJ1426" i="2" s="1"/>
  <c r="AJ1427" i="2" a="1"/>
  <c r="AJ1427" i="2" s="1"/>
  <c r="AJ1428" i="2" a="1"/>
  <c r="AJ1428" i="2" s="1"/>
  <c r="AJ1429" i="2" a="1"/>
  <c r="AJ1429" i="2"/>
  <c r="AJ1430" i="2" a="1"/>
  <c r="AJ1430" i="2"/>
  <c r="AJ1431" i="2" a="1"/>
  <c r="AJ1431" i="2" s="1"/>
  <c r="AJ1432" i="2" a="1"/>
  <c r="AJ1432" i="2" s="1"/>
  <c r="AJ1433" i="2" a="1"/>
  <c r="AJ1433" i="2" s="1"/>
  <c r="AJ1434" i="2" a="1"/>
  <c r="AJ1434" i="2" s="1"/>
  <c r="AJ1435" i="2" a="1"/>
  <c r="AJ1435" i="2" s="1"/>
  <c r="AJ1436" i="2" a="1"/>
  <c r="AJ1436" i="2" s="1"/>
  <c r="AJ1437" i="2" a="1"/>
  <c r="AJ1437" i="2" s="1"/>
  <c r="AJ1438" i="2" a="1"/>
  <c r="AJ1438" i="2" s="1"/>
  <c r="AJ1439" i="2" a="1"/>
  <c r="AJ1439" i="2" s="1"/>
  <c r="AJ1440" i="2" a="1"/>
  <c r="AJ1440" i="2" s="1"/>
  <c r="AJ1441" i="2" a="1"/>
  <c r="AJ1441" i="2" s="1"/>
  <c r="AJ1442" i="2" a="1"/>
  <c r="AJ1442" i="2" s="1"/>
  <c r="AJ1443" i="2" a="1"/>
  <c r="AJ1443" i="2" s="1"/>
  <c r="AJ1444" i="2" a="1"/>
  <c r="AJ1444" i="2" s="1"/>
  <c r="AJ1445" i="2" a="1"/>
  <c r="AJ1445" i="2" s="1"/>
  <c r="AJ1446" i="2" a="1"/>
  <c r="AJ1446" i="2" s="1"/>
  <c r="AJ1447" i="2" a="1"/>
  <c r="AJ1447" i="2" s="1"/>
  <c r="AJ1448" i="2" a="1"/>
  <c r="AJ1448" i="2" s="1"/>
  <c r="AJ1449" i="2" a="1"/>
  <c r="AJ1449" i="2" s="1"/>
  <c r="AJ1450" i="2" a="1"/>
  <c r="AJ1450" i="2" s="1"/>
  <c r="AJ1451" i="2" a="1"/>
  <c r="AJ1451" i="2"/>
  <c r="AJ1452" i="2" a="1"/>
  <c r="AJ1452" i="2" s="1"/>
  <c r="AJ1453" i="2" a="1"/>
  <c r="AJ1453" i="2" s="1"/>
  <c r="AJ1454" i="2" a="1"/>
  <c r="AJ1454" i="2" s="1"/>
  <c r="AJ1455" i="2" a="1"/>
  <c r="AJ1455" i="2" s="1"/>
  <c r="AJ1456" i="2" a="1"/>
  <c r="AJ1456" i="2" s="1"/>
  <c r="AJ1457" i="2" a="1"/>
  <c r="AJ1457" i="2" s="1"/>
  <c r="AJ1458" i="2" a="1"/>
  <c r="AJ1458" i="2" s="1"/>
  <c r="AJ1459" i="2" a="1"/>
  <c r="AJ1459" i="2" s="1"/>
  <c r="AJ1460" i="2" a="1"/>
  <c r="AJ1460" i="2" s="1"/>
  <c r="AJ1461" i="2" a="1"/>
  <c r="AJ1461" i="2"/>
  <c r="AJ1462" i="2" a="1"/>
  <c r="AJ1462" i="2" s="1"/>
  <c r="AJ1463" i="2" a="1"/>
  <c r="AJ1463" i="2" s="1"/>
  <c r="AJ1464" i="2" a="1"/>
  <c r="AJ1464" i="2" s="1"/>
  <c r="AJ1465" i="2" a="1"/>
  <c r="AJ1465" i="2" s="1"/>
  <c r="AJ1466" i="2" a="1"/>
  <c r="AJ1466" i="2" s="1"/>
  <c r="AJ1467" i="2" a="1"/>
  <c r="AJ1467" i="2" s="1"/>
  <c r="AJ1468" i="2" a="1"/>
  <c r="AJ1468" i="2"/>
  <c r="AJ1469" i="2" a="1"/>
  <c r="AJ1469" i="2" s="1"/>
  <c r="AJ1470" i="2" a="1"/>
  <c r="AJ1470" i="2"/>
  <c r="AJ1471" i="2" a="1"/>
  <c r="AJ1471" i="2" s="1"/>
  <c r="AK2" i="2" a="1"/>
  <c r="AK2" i="2" s="1"/>
  <c r="AK3" i="2" a="1"/>
  <c r="AK3" i="2"/>
  <c r="AK4" i="2" a="1"/>
  <c r="AK4" i="2" s="1"/>
  <c r="AK5" i="2" a="1"/>
  <c r="AK5" i="2" s="1"/>
  <c r="AK6" i="2" a="1"/>
  <c r="AK6" i="2"/>
  <c r="AK7" i="2" a="1"/>
  <c r="AK7" i="2"/>
  <c r="AK8" i="2" a="1"/>
  <c r="AK8" i="2" s="1"/>
  <c r="AK9" i="2" a="1"/>
  <c r="AK9" i="2" s="1"/>
  <c r="AK10" i="2" a="1"/>
  <c r="AK10" i="2"/>
  <c r="AK11" i="2" a="1"/>
  <c r="AK11" i="2"/>
  <c r="AK12" i="2" a="1"/>
  <c r="AK12" i="2"/>
  <c r="AK13" i="2" a="1"/>
  <c r="AK13" i="2"/>
  <c r="AK14" i="2" a="1"/>
  <c r="AK14" i="2" s="1"/>
  <c r="AK15" i="2" a="1"/>
  <c r="AK15" i="2"/>
  <c r="AK16" i="2" a="1"/>
  <c r="AK16" i="2" s="1"/>
  <c r="AK17" i="2" a="1"/>
  <c r="AK17" i="2" s="1"/>
  <c r="AK18" i="2" a="1"/>
  <c r="AK18" i="2"/>
  <c r="AK19" i="2" a="1"/>
  <c r="AK19" i="2"/>
  <c r="AK20" i="2" a="1"/>
  <c r="AK20" i="2" s="1"/>
  <c r="AK21" i="2" a="1"/>
  <c r="AK21" i="2" s="1"/>
  <c r="AK22" i="2" a="1"/>
  <c r="AK22" i="2"/>
  <c r="AK23" i="2" a="1"/>
  <c r="AK23" i="2" s="1"/>
  <c r="AK24" i="2" a="1"/>
  <c r="AK24" i="2"/>
  <c r="AK25" i="2" a="1"/>
  <c r="AK25" i="2"/>
  <c r="AK26" i="2" a="1"/>
  <c r="AK26" i="2" s="1"/>
  <c r="AK27" i="2" a="1"/>
  <c r="AK27" i="2"/>
  <c r="AK28" i="2" a="1"/>
  <c r="AK28" i="2" s="1"/>
  <c r="AK29" i="2" a="1"/>
  <c r="AK29" i="2" s="1"/>
  <c r="AK30" i="2" a="1"/>
  <c r="AK30" i="2"/>
  <c r="AK31" i="2" a="1"/>
  <c r="AK31" i="2" s="1"/>
  <c r="AK32" i="2" a="1"/>
  <c r="AK32" i="2"/>
  <c r="AK33" i="2" a="1"/>
  <c r="AK33" i="2"/>
  <c r="AK34" i="2" a="1"/>
  <c r="AK34" i="2" s="1"/>
  <c r="AK35" i="2" a="1"/>
  <c r="AK35" i="2" s="1"/>
  <c r="AK36" i="2" a="1"/>
  <c r="AK36" i="2"/>
  <c r="AK37" i="2" a="1"/>
  <c r="AK37" i="2"/>
  <c r="AK38" i="2" a="1"/>
  <c r="AK38" i="2"/>
  <c r="AK39" i="2" a="1"/>
  <c r="AK39" i="2" s="1"/>
  <c r="AK40" i="2" a="1"/>
  <c r="AK40" i="2" s="1"/>
  <c r="AK41" i="2" a="1"/>
  <c r="AK41" i="2" s="1"/>
  <c r="AK42" i="2" a="1"/>
  <c r="AK42" i="2" s="1"/>
  <c r="AK43" i="2" a="1"/>
  <c r="AK43" i="2"/>
  <c r="AK44" i="2" a="1"/>
  <c r="AK44" i="2" s="1"/>
  <c r="AK45" i="2" a="1"/>
  <c r="AK45" i="2" s="1"/>
  <c r="AK46" i="2" a="1"/>
  <c r="AK46" i="2" s="1"/>
  <c r="AK47" i="2" a="1"/>
  <c r="AK47" i="2" s="1"/>
  <c r="AK48" i="2" a="1"/>
  <c r="AK48" i="2"/>
  <c r="AK49" i="2" a="1"/>
  <c r="AK49" i="2" s="1"/>
  <c r="AK50" i="2" a="1"/>
  <c r="AK50" i="2" s="1"/>
  <c r="AK51" i="2" a="1"/>
  <c r="AK51" i="2"/>
  <c r="AK52" i="2" a="1"/>
  <c r="AK52" i="2" s="1"/>
  <c r="AK53" i="2" a="1"/>
  <c r="AK53" i="2" s="1"/>
  <c r="AK54" i="2" a="1"/>
  <c r="AK54" i="2" s="1"/>
  <c r="AK55" i="2" a="1"/>
  <c r="AK55" i="2" s="1"/>
  <c r="AK56" i="2" a="1"/>
  <c r="AK56" i="2"/>
  <c r="AK57" i="2" a="1"/>
  <c r="AK57" i="2"/>
  <c r="AK58" i="2" a="1"/>
  <c r="AK58" i="2"/>
  <c r="AK59" i="2" a="1"/>
  <c r="AK59" i="2" s="1"/>
  <c r="AK60" i="2" a="1"/>
  <c r="AK60" i="2" s="1"/>
  <c r="AK61" i="2" a="1"/>
  <c r="AK61" i="2"/>
  <c r="AK62" i="2" a="1"/>
  <c r="AK62" i="2" s="1"/>
  <c r="AK63" i="2" a="1"/>
  <c r="AK63" i="2" s="1"/>
  <c r="AK64" i="2" a="1"/>
  <c r="AK64" i="2"/>
  <c r="AK65" i="2" a="1"/>
  <c r="AK65" i="2" s="1"/>
  <c r="AK66" i="2" a="1"/>
  <c r="AK66" i="2" s="1"/>
  <c r="AK67" i="2" a="1"/>
  <c r="AK67" i="2" s="1"/>
  <c r="AK68" i="2" a="1"/>
  <c r="AK68" i="2"/>
  <c r="AK69" i="2" a="1"/>
  <c r="AK69" i="2"/>
  <c r="AK70" i="2" a="1"/>
  <c r="AK70" i="2" s="1"/>
  <c r="AK71" i="2" a="1"/>
  <c r="AK71" i="2"/>
  <c r="AK72" i="2" a="1"/>
  <c r="AK72" i="2"/>
  <c r="AK73" i="2" a="1"/>
  <c r="AK73" i="2" s="1"/>
  <c r="AK74" i="2" a="1"/>
  <c r="AK74" i="2" s="1"/>
  <c r="AK75" i="2" a="1"/>
  <c r="AK75" i="2"/>
  <c r="AK76" i="2" a="1"/>
  <c r="AK76" i="2"/>
  <c r="AK77" i="2" a="1"/>
  <c r="AK77" i="2" s="1"/>
  <c r="AK78" i="2" a="1"/>
  <c r="AK78" i="2" s="1"/>
  <c r="AK79" i="2" a="1"/>
  <c r="AK79" i="2"/>
  <c r="AK80" i="2" a="1"/>
  <c r="AK80" i="2"/>
  <c r="AK81" i="2" a="1"/>
  <c r="AK81" i="2" s="1"/>
  <c r="AK82" i="2" a="1"/>
  <c r="AK82" i="2" s="1"/>
  <c r="AK83" i="2" a="1"/>
  <c r="AK83" i="2"/>
  <c r="AK84" i="2" a="1"/>
  <c r="AK84" i="2"/>
  <c r="AK85" i="2" a="1"/>
  <c r="AK85" i="2"/>
  <c r="AK86" i="2" a="1"/>
  <c r="AK86" i="2"/>
  <c r="AK87" i="2" a="1"/>
  <c r="AK87" i="2" s="1"/>
  <c r="AK88" i="2" a="1"/>
  <c r="AK88" i="2" s="1"/>
  <c r="AK89" i="2" a="1"/>
  <c r="AK89" i="2" s="1"/>
  <c r="AK90" i="2" a="1"/>
  <c r="AK90" i="2" s="1"/>
  <c r="AK91" i="2" a="1"/>
  <c r="AK91" i="2" s="1"/>
  <c r="AK92" i="2" a="1"/>
  <c r="AK92" i="2" s="1"/>
  <c r="AK93" i="2" a="1"/>
  <c r="AK93" i="2" s="1"/>
  <c r="AK94" i="2" a="1"/>
  <c r="AK94" i="2" s="1"/>
  <c r="AK95" i="2" a="1"/>
  <c r="AK95" i="2" s="1"/>
  <c r="AK96" i="2" a="1"/>
  <c r="AK96" i="2"/>
  <c r="AK97" i="2" a="1"/>
  <c r="AK97" i="2"/>
  <c r="AK98" i="2" a="1"/>
  <c r="AK98" i="2"/>
  <c r="AK99" i="2" a="1"/>
  <c r="AK99" i="2" s="1"/>
  <c r="AK100" i="2" a="1"/>
  <c r="AK100" i="2" s="1"/>
  <c r="AK101" i="2" a="1"/>
  <c r="AK101" i="2"/>
  <c r="AK102" i="2" a="1"/>
  <c r="AK102" i="2"/>
  <c r="AK103" i="2" a="1"/>
  <c r="AK103" i="2" s="1"/>
  <c r="AK104" i="2" a="1"/>
  <c r="AK104" i="2" s="1"/>
  <c r="AK105" i="2" a="1"/>
  <c r="AK105" i="2"/>
  <c r="AK106" i="2" a="1"/>
  <c r="AK106" i="2"/>
  <c r="AK107" i="2" a="1"/>
  <c r="AK107" i="2" s="1"/>
  <c r="AK108" i="2" a="1"/>
  <c r="AK108" i="2" s="1"/>
  <c r="AK109" i="2" a="1"/>
  <c r="AK109" i="2" s="1"/>
  <c r="AK110" i="2" a="1"/>
  <c r="AK110" i="2" s="1"/>
  <c r="AK111" i="2" a="1"/>
  <c r="AK111" i="2" s="1"/>
  <c r="AK112" i="2" a="1"/>
  <c r="AK112" i="2" s="1"/>
  <c r="AK113" i="2" a="1"/>
  <c r="AK113" i="2" s="1"/>
  <c r="AK114" i="2" a="1"/>
  <c r="AK114" i="2" s="1"/>
  <c r="AK115" i="2" a="1"/>
  <c r="AK115" i="2" s="1"/>
  <c r="AK116" i="2" a="1"/>
  <c r="AK116" i="2" s="1"/>
  <c r="AK117" i="2" a="1"/>
  <c r="AK117" i="2" s="1"/>
  <c r="AK118" i="2" a="1"/>
  <c r="AK118" i="2" s="1"/>
  <c r="AK119" i="2" a="1"/>
  <c r="AK119" i="2" s="1"/>
  <c r="AK120" i="2" a="1"/>
  <c r="AK120" i="2" s="1"/>
  <c r="AK121" i="2" a="1"/>
  <c r="AK121" i="2" s="1"/>
  <c r="AK122" i="2" a="1"/>
  <c r="AK122" i="2" s="1"/>
  <c r="AK123" i="2" a="1"/>
  <c r="AK123" i="2"/>
  <c r="AK124" i="2" a="1"/>
  <c r="AK124" i="2"/>
  <c r="AK125" i="2" a="1"/>
  <c r="AK125" i="2" s="1"/>
  <c r="AK126" i="2" a="1"/>
  <c r="AK126" i="2" s="1"/>
  <c r="AK127" i="2" a="1"/>
  <c r="AK127" i="2" s="1"/>
  <c r="AK128" i="2" a="1"/>
  <c r="AK128" i="2" s="1"/>
  <c r="AK129" i="2" a="1"/>
  <c r="AK129" i="2"/>
  <c r="AK130" i="2" a="1"/>
  <c r="AK130" i="2"/>
  <c r="AK131" i="2" a="1"/>
  <c r="AK131" i="2"/>
  <c r="AK132" i="2" a="1"/>
  <c r="AK132" i="2"/>
  <c r="AK133" i="2" a="1"/>
  <c r="AK133" i="2" s="1"/>
  <c r="AK134" i="2" a="1"/>
  <c r="AK134" i="2" s="1"/>
  <c r="AK135" i="2" a="1"/>
  <c r="AK135" i="2" s="1"/>
  <c r="AK136" i="2" a="1"/>
  <c r="AK136" i="2" s="1"/>
  <c r="AK137" i="2" a="1"/>
  <c r="AK137" i="2"/>
  <c r="AK138" i="2" a="1"/>
  <c r="AK138" i="2"/>
  <c r="AK139" i="2" a="1"/>
  <c r="AK139" i="2" s="1"/>
  <c r="AK140" i="2" a="1"/>
  <c r="AK140" i="2" s="1"/>
  <c r="AK141" i="2" a="1"/>
  <c r="AK141" i="2" s="1"/>
  <c r="AK142" i="2" a="1"/>
  <c r="AK142" i="2" s="1"/>
  <c r="AK143" i="2" a="1"/>
  <c r="AK143" i="2" s="1"/>
  <c r="AK144" i="2" a="1"/>
  <c r="AK144" i="2" s="1"/>
  <c r="AK145" i="2" a="1"/>
  <c r="AK145" i="2" s="1"/>
  <c r="AK146" i="2" a="1"/>
  <c r="AK146" i="2" s="1"/>
  <c r="AK147" i="2" a="1"/>
  <c r="AK147" i="2" s="1"/>
  <c r="AK148" i="2" a="1"/>
  <c r="AK148" i="2" s="1"/>
  <c r="AK149" i="2" a="1"/>
  <c r="AK149" i="2" s="1"/>
  <c r="AK150" i="2" a="1"/>
  <c r="AK150" i="2" s="1"/>
  <c r="AK151" i="2" a="1"/>
  <c r="AK151" i="2" s="1"/>
  <c r="AK152" i="2" a="1"/>
  <c r="AK152" i="2" s="1"/>
  <c r="AK153" i="2" a="1"/>
  <c r="AK153" i="2" s="1"/>
  <c r="AK154" i="2" a="1"/>
  <c r="AK154" i="2"/>
  <c r="AK155" i="2" a="1"/>
  <c r="AK155" i="2" s="1"/>
  <c r="AK156" i="2" a="1"/>
  <c r="AK156" i="2" s="1"/>
  <c r="AK157" i="2" a="1"/>
  <c r="AK157" i="2" s="1"/>
  <c r="AK158" i="2" a="1"/>
  <c r="AK158" i="2" s="1"/>
  <c r="AK159" i="2" a="1"/>
  <c r="AK159" i="2"/>
  <c r="AK160" i="2" a="1"/>
  <c r="AK160" i="2" s="1"/>
  <c r="AK161" i="2" a="1"/>
  <c r="AK161" i="2" s="1"/>
  <c r="AK162" i="2" a="1"/>
  <c r="AK162" i="2"/>
  <c r="AK163" i="2" a="1"/>
  <c r="AK163" i="2"/>
  <c r="AK164" i="2" a="1"/>
  <c r="AK164" i="2" s="1"/>
  <c r="AK165" i="2" a="1"/>
  <c r="AK165" i="2" s="1"/>
  <c r="AK166" i="2" a="1"/>
  <c r="AK166" i="2"/>
  <c r="AK167" i="2" a="1"/>
  <c r="AK167" i="2" s="1"/>
  <c r="AK168" i="2" a="1"/>
  <c r="AK168" i="2"/>
  <c r="AK169" i="2" a="1"/>
  <c r="AK169" i="2"/>
  <c r="AK170" i="2" a="1"/>
  <c r="AK170" i="2" s="1"/>
  <c r="AK171" i="2" a="1"/>
  <c r="AK171" i="2" s="1"/>
  <c r="AK172" i="2" a="1"/>
  <c r="AK172" i="2"/>
  <c r="AK173" i="2" a="1"/>
  <c r="AK173" i="2"/>
  <c r="AK174" i="2" a="1"/>
  <c r="AK174" i="2" s="1"/>
  <c r="AK175" i="2" a="1"/>
  <c r="AK175" i="2" s="1"/>
  <c r="AK176" i="2" a="1"/>
  <c r="AK176" i="2"/>
  <c r="AK177" i="2" a="1"/>
  <c r="AK177" i="2" s="1"/>
  <c r="AK178" i="2" a="1"/>
  <c r="AK178" i="2" s="1"/>
  <c r="AK179" i="2" a="1"/>
  <c r="AK179" i="2" s="1"/>
  <c r="AK180" i="2" a="1"/>
  <c r="AK180" i="2" s="1"/>
  <c r="AK181" i="2" a="1"/>
  <c r="AK181" i="2" s="1"/>
  <c r="AK182" i="2" a="1"/>
  <c r="AK182" i="2" s="1"/>
  <c r="AK183" i="2" a="1"/>
  <c r="AK183" i="2" s="1"/>
  <c r="AK184" i="2" a="1"/>
  <c r="AK184" i="2" s="1"/>
  <c r="AK185" i="2" a="1"/>
  <c r="AK185" i="2" s="1"/>
  <c r="AK186" i="2" a="1"/>
  <c r="AK186" i="2" s="1"/>
  <c r="AK187" i="2" a="1"/>
  <c r="AK187" i="2" s="1"/>
  <c r="AK188" i="2" a="1"/>
  <c r="AK188" i="2" s="1"/>
  <c r="AK189" i="2" a="1"/>
  <c r="AK189" i="2" s="1"/>
  <c r="AK190" i="2" a="1"/>
  <c r="AK190" i="2"/>
  <c r="AK191" i="2" a="1"/>
  <c r="AK191" i="2" s="1"/>
  <c r="AK192" i="2" a="1"/>
  <c r="AK192" i="2" s="1"/>
  <c r="AK193" i="2" a="1"/>
  <c r="AK193" i="2"/>
  <c r="AK194" i="2" a="1"/>
  <c r="AK194" i="2" s="1"/>
  <c r="AK195" i="2" a="1"/>
  <c r="AK195" i="2" s="1"/>
  <c r="AK196" i="2" a="1"/>
  <c r="AK196" i="2" s="1"/>
  <c r="AK197" i="2" a="1"/>
  <c r="AK197" i="2" s="1"/>
  <c r="AK198" i="2" a="1"/>
  <c r="AK198" i="2" s="1"/>
  <c r="AK199" i="2" a="1"/>
  <c r="AK199" i="2"/>
  <c r="AK200" i="2" a="1"/>
  <c r="AK200" i="2"/>
  <c r="AK201" i="2" a="1"/>
  <c r="AK201" i="2"/>
  <c r="AK202" i="2" a="1"/>
  <c r="AK202" i="2"/>
  <c r="AK203" i="2" a="1"/>
  <c r="AK203" i="2" s="1"/>
  <c r="AK204" i="2" a="1"/>
  <c r="AK204" i="2" s="1"/>
  <c r="AK205" i="2" a="1"/>
  <c r="AK205" i="2" s="1"/>
  <c r="AK206" i="2" a="1"/>
  <c r="AK206" i="2" s="1"/>
  <c r="AK207" i="2" a="1"/>
  <c r="AK207" i="2"/>
  <c r="AK208" i="2" a="1"/>
  <c r="AK208" i="2"/>
  <c r="AK209" i="2" a="1"/>
  <c r="AK209" i="2" s="1"/>
  <c r="AK210" i="2" a="1"/>
  <c r="AK210" i="2" s="1"/>
  <c r="AK211" i="2" a="1"/>
  <c r="AK211" i="2" s="1"/>
  <c r="AK212" i="2" a="1"/>
  <c r="AK212" i="2" s="1"/>
  <c r="AK213" i="2" a="1"/>
  <c r="AK213" i="2" s="1"/>
  <c r="AK214" i="2" a="1"/>
  <c r="AK214" i="2" s="1"/>
  <c r="AK215" i="2" a="1"/>
  <c r="AK215" i="2"/>
  <c r="AK216" i="2" a="1"/>
  <c r="AK216" i="2" s="1"/>
  <c r="AK217" i="2" a="1"/>
  <c r="AK217" i="2" s="1"/>
  <c r="AK218" i="2" a="1"/>
  <c r="AK218" i="2" s="1"/>
  <c r="AK219" i="2" a="1"/>
  <c r="AK219" i="2" s="1"/>
  <c r="AK220" i="2" a="1"/>
  <c r="AK220" i="2" s="1"/>
  <c r="AK221" i="2" a="1"/>
  <c r="AK221" i="2"/>
  <c r="AK222" i="2" a="1"/>
  <c r="AK222" i="2" s="1"/>
  <c r="AK223" i="2" a="1"/>
  <c r="AK223" i="2" s="1"/>
  <c r="AK224" i="2" a="1"/>
  <c r="AK224" i="2" s="1"/>
  <c r="AK225" i="2" a="1"/>
  <c r="AK225" i="2" s="1"/>
  <c r="AK226" i="2" a="1"/>
  <c r="AK226" i="2" s="1"/>
  <c r="AK227" i="2" a="1"/>
  <c r="AK227" i="2" s="1"/>
  <c r="AK228" i="2" a="1"/>
  <c r="AK228" i="2" s="1"/>
  <c r="AK229" i="2" a="1"/>
  <c r="AK229" i="2" s="1"/>
  <c r="AK230" i="2" a="1"/>
  <c r="AK230" i="2" s="1"/>
  <c r="AK231" i="2" a="1"/>
  <c r="AK231" i="2" s="1"/>
  <c r="AK232" i="2" a="1"/>
  <c r="AK232" i="2" s="1"/>
  <c r="AK233" i="2" a="1"/>
  <c r="AK233" i="2" s="1"/>
  <c r="AK234" i="2" a="1"/>
  <c r="AK234" i="2" s="1"/>
  <c r="AK235" i="2" a="1"/>
  <c r="AK235" i="2"/>
  <c r="AK236" i="2" a="1"/>
  <c r="AK236" i="2" s="1"/>
  <c r="AK237" i="2" a="1"/>
  <c r="AK237" i="2" s="1"/>
  <c r="AK238" i="2" a="1"/>
  <c r="AK238" i="2"/>
  <c r="AK239" i="2" a="1"/>
  <c r="AK239" i="2"/>
  <c r="AK240" i="2" a="1"/>
  <c r="AK240" i="2"/>
  <c r="AK241" i="2" a="1"/>
  <c r="AK241" i="2"/>
  <c r="AK242" i="2" a="1"/>
  <c r="AK242" i="2" s="1"/>
  <c r="AK243" i="2" a="1"/>
  <c r="AK243" i="2" s="1"/>
  <c r="AK244" i="2" a="1"/>
  <c r="AK244" i="2" s="1"/>
  <c r="AK245" i="2" a="1"/>
  <c r="AK245" i="2"/>
  <c r="AK246" i="2" a="1"/>
  <c r="AK246" i="2" s="1"/>
  <c r="AK247" i="2" a="1"/>
  <c r="AK247" i="2"/>
  <c r="AK248" i="2" a="1"/>
  <c r="AK248" i="2"/>
  <c r="AK249" i="2" a="1"/>
  <c r="AK249" i="2" s="1"/>
  <c r="AK250" i="2" a="1"/>
  <c r="AK250" i="2"/>
  <c r="AK251" i="2" a="1"/>
  <c r="AK251" i="2" s="1"/>
  <c r="AK252" i="2" a="1"/>
  <c r="AK252" i="2" s="1"/>
  <c r="AK253" i="2" a="1"/>
  <c r="AK253" i="2"/>
  <c r="AK254" i="2" a="1"/>
  <c r="AK254" i="2" s="1"/>
  <c r="AK255" i="2" a="1"/>
  <c r="AK255" i="2" s="1"/>
  <c r="AK256" i="2" a="1"/>
  <c r="AK256" i="2" s="1"/>
  <c r="AK257" i="2" a="1"/>
  <c r="AK257" i="2" s="1"/>
  <c r="AK258" i="2" a="1"/>
  <c r="AK258" i="2"/>
  <c r="AK259" i="2" a="1"/>
  <c r="AK259" i="2"/>
  <c r="AK260" i="2" a="1"/>
  <c r="AK260" i="2" s="1"/>
  <c r="AK261" i="2" a="1"/>
  <c r="AK261" i="2" s="1"/>
  <c r="AK262" i="2" a="1"/>
  <c r="AK262" i="2" s="1"/>
  <c r="AK263" i="2" a="1"/>
  <c r="AK263" i="2" s="1"/>
  <c r="AK264" i="2" a="1"/>
  <c r="AK264" i="2" s="1"/>
  <c r="AK265" i="2" a="1"/>
  <c r="AK265" i="2" s="1"/>
  <c r="AK266" i="2" a="1"/>
  <c r="AK266" i="2"/>
  <c r="AK267" i="2" a="1"/>
  <c r="AK267" i="2"/>
  <c r="AK268" i="2" a="1"/>
  <c r="AK268" i="2" s="1"/>
  <c r="AK269" i="2" a="1"/>
  <c r="AK269" i="2" s="1"/>
  <c r="AK270" i="2" a="1"/>
  <c r="AK270" i="2" s="1"/>
  <c r="AK271" i="2" a="1"/>
  <c r="AK271" i="2" s="1"/>
  <c r="AK272" i="2" a="1"/>
  <c r="AK272" i="2"/>
  <c r="AK273" i="2" a="1"/>
  <c r="AK273" i="2"/>
  <c r="AK274" i="2" a="1"/>
  <c r="AK274" i="2"/>
  <c r="AK275" i="2" a="1"/>
  <c r="AK275" i="2" s="1"/>
  <c r="AK276" i="2" a="1"/>
  <c r="AK276" i="2" s="1"/>
  <c r="AK277" i="2" a="1"/>
  <c r="AK277" i="2" s="1"/>
  <c r="AK278" i="2" a="1"/>
  <c r="AK278" i="2" s="1"/>
  <c r="AK279" i="2" a="1"/>
  <c r="AK279" i="2"/>
  <c r="AK280" i="2" a="1"/>
  <c r="AK280" i="2"/>
  <c r="AK281" i="2" a="1"/>
  <c r="AK281" i="2" s="1"/>
  <c r="AK282" i="2" a="1"/>
  <c r="AK282" i="2" s="1"/>
  <c r="AK283" i="2" a="1"/>
  <c r="AK283" i="2" s="1"/>
  <c r="AK284" i="2" a="1"/>
  <c r="AK284" i="2"/>
  <c r="AK285" i="2" a="1"/>
  <c r="AK285" i="2"/>
  <c r="AK286" i="2" a="1"/>
  <c r="AK286" i="2"/>
  <c r="AK287" i="2" a="1"/>
  <c r="AK287" i="2" s="1"/>
  <c r="AK288" i="2" a="1"/>
  <c r="AK288" i="2"/>
  <c r="AK289" i="2" a="1"/>
  <c r="AK289" i="2"/>
  <c r="AK290" i="2" a="1"/>
  <c r="AK290" i="2" s="1"/>
  <c r="AK291" i="2" a="1"/>
  <c r="AK291" i="2" s="1"/>
  <c r="AK292" i="2" a="1"/>
  <c r="AK292" i="2" s="1"/>
  <c r="AK293" i="2" a="1"/>
  <c r="AK293" i="2"/>
  <c r="AK294" i="2" a="1"/>
  <c r="AK294" i="2"/>
  <c r="AK295" i="2" a="1"/>
  <c r="AK295" i="2"/>
  <c r="AK296" i="2" a="1"/>
  <c r="AK296" i="2" s="1"/>
  <c r="AK297" i="2" a="1"/>
  <c r="AK297" i="2" s="1"/>
  <c r="AK298" i="2" a="1"/>
  <c r="AK298" i="2" s="1"/>
  <c r="AK299" i="2" a="1"/>
  <c r="AK299" i="2" s="1"/>
  <c r="AK300" i="2" a="1"/>
  <c r="AK300" i="2"/>
  <c r="AK301" i="2" a="1"/>
  <c r="AK301" i="2" s="1"/>
  <c r="AK302" i="2" a="1"/>
  <c r="AK302" i="2" s="1"/>
  <c r="AK303" i="2" a="1"/>
  <c r="AK303" i="2" s="1"/>
  <c r="AK304" i="2" a="1"/>
  <c r="AK304" i="2"/>
  <c r="AK305" i="2" a="1"/>
  <c r="AK305" i="2" s="1"/>
  <c r="AK306" i="2" a="1"/>
  <c r="AK306" i="2" s="1"/>
  <c r="AK307" i="2" a="1"/>
  <c r="AK307" i="2" s="1"/>
  <c r="AK308" i="2" a="1"/>
  <c r="AK308" i="2" s="1"/>
  <c r="AK309" i="2" a="1"/>
  <c r="AK309" i="2" s="1"/>
  <c r="AK310" i="2" a="1"/>
  <c r="AK310" i="2" s="1"/>
  <c r="AK311" i="2" a="1"/>
  <c r="AK311" i="2" s="1"/>
  <c r="AK312" i="2" a="1"/>
  <c r="AK312" i="2" s="1"/>
  <c r="AK313" i="2" a="1"/>
  <c r="AK313" i="2"/>
  <c r="AK314" i="2" a="1"/>
  <c r="AK314" i="2" s="1"/>
  <c r="AK315" i="2" a="1"/>
  <c r="AK315" i="2" s="1"/>
  <c r="AK316" i="2" a="1"/>
  <c r="AK316" i="2"/>
  <c r="AK317" i="2" a="1"/>
  <c r="AK317" i="2"/>
  <c r="AK318" i="2" a="1"/>
  <c r="AK318" i="2"/>
  <c r="AK319" i="2" a="1"/>
  <c r="AK319" i="2"/>
  <c r="AK320" i="2" a="1"/>
  <c r="AK320" i="2" s="1"/>
  <c r="AK321" i="2" a="1"/>
  <c r="AK321" i="2" s="1"/>
  <c r="AK322" i="2" a="1"/>
  <c r="AK322" i="2"/>
  <c r="AK323" i="2" a="1"/>
  <c r="AK323" i="2" s="1"/>
  <c r="AK324" i="2" a="1"/>
  <c r="AK324" i="2" s="1"/>
  <c r="AK325" i="2" a="1"/>
  <c r="AK325" i="2" s="1"/>
  <c r="AK326" i="2" a="1"/>
  <c r="AK326" i="2" s="1"/>
  <c r="AK327" i="2" a="1"/>
  <c r="AK327" i="2" s="1"/>
  <c r="AK328" i="2" a="1"/>
  <c r="AK328" i="2" s="1"/>
  <c r="AK329" i="2" a="1"/>
  <c r="AK329" i="2" s="1"/>
  <c r="AK330" i="2" a="1"/>
  <c r="AK330" i="2" s="1"/>
  <c r="AK331" i="2" a="1"/>
  <c r="AK331" i="2" s="1"/>
  <c r="AK332" i="2" a="1"/>
  <c r="AK332" i="2"/>
  <c r="AK333" i="2" a="1"/>
  <c r="AK333" i="2" s="1"/>
  <c r="AK334" i="2" a="1"/>
  <c r="AK334" i="2" s="1"/>
  <c r="AK335" i="2" a="1"/>
  <c r="AK335" i="2" s="1"/>
  <c r="AK336" i="2" a="1"/>
  <c r="AK336" i="2" s="1"/>
  <c r="AK337" i="2" a="1"/>
  <c r="AK337" i="2" s="1"/>
  <c r="AK338" i="2" a="1"/>
  <c r="AK338" i="2"/>
  <c r="AK339" i="2" a="1"/>
  <c r="AK339" i="2"/>
  <c r="AK340" i="2" a="1"/>
  <c r="AK340" i="2"/>
  <c r="AK341" i="2" a="1"/>
  <c r="AK341" i="2"/>
  <c r="AK342" i="2" a="1"/>
  <c r="AK342" i="2" s="1"/>
  <c r="AK343" i="2" a="1"/>
  <c r="AK343" i="2" s="1"/>
  <c r="AK344" i="2" a="1"/>
  <c r="AK344" i="2" s="1"/>
  <c r="AK345" i="2" a="1"/>
  <c r="AK345" i="2"/>
  <c r="AK346" i="2" a="1"/>
  <c r="AK346" i="2"/>
  <c r="AK347" i="2" a="1"/>
  <c r="AK347" i="2" s="1"/>
  <c r="AK348" i="2" a="1"/>
  <c r="AK348" i="2"/>
  <c r="AK349" i="2" a="1"/>
  <c r="AK349" i="2"/>
  <c r="AK350" i="2" a="1"/>
  <c r="AK350" i="2"/>
  <c r="AK351" i="2" a="1"/>
  <c r="AK351" i="2" s="1"/>
  <c r="AK352" i="2" a="1"/>
  <c r="AK352" i="2" s="1"/>
  <c r="AK353" i="2" a="1"/>
  <c r="AK353" i="2" s="1"/>
  <c r="AK354" i="2" a="1"/>
  <c r="AK354" i="2"/>
  <c r="AK355" i="2" a="1"/>
  <c r="AK355" i="2" s="1"/>
  <c r="AK356" i="2" a="1"/>
  <c r="AK356" i="2"/>
  <c r="AK357" i="2" a="1"/>
  <c r="AK357" i="2" s="1"/>
  <c r="AK358" i="2" a="1"/>
  <c r="AK358" i="2" s="1"/>
  <c r="AK359" i="2" a="1"/>
  <c r="AK359" i="2" s="1"/>
  <c r="AK360" i="2" a="1"/>
  <c r="AK360" i="2"/>
  <c r="AK361" i="2" a="1"/>
  <c r="AK361" i="2" s="1"/>
  <c r="AK362" i="2" a="1"/>
  <c r="AK362" i="2" s="1"/>
  <c r="AK363" i="2" a="1"/>
  <c r="AK363" i="2" s="1"/>
  <c r="AK364" i="2" a="1"/>
  <c r="AK364" i="2"/>
  <c r="AK365" i="2" a="1"/>
  <c r="AK365" i="2" s="1"/>
  <c r="AK366" i="2" a="1"/>
  <c r="AK366" i="2" s="1"/>
  <c r="AK367" i="2" a="1"/>
  <c r="AK367" i="2"/>
  <c r="AK368" i="2" a="1"/>
  <c r="AK368" i="2" s="1"/>
  <c r="AK369" i="2" a="1"/>
  <c r="AK369" i="2" s="1"/>
  <c r="AK370" i="2" a="1"/>
  <c r="AK370" i="2" s="1"/>
  <c r="AK371" i="2" a="1"/>
  <c r="AK371" i="2"/>
  <c r="AK372" i="2" a="1"/>
  <c r="AK372" i="2" s="1"/>
  <c r="AK373" i="2" a="1"/>
  <c r="AK373" i="2" s="1"/>
  <c r="AK374" i="2" a="1"/>
  <c r="AK374" i="2" s="1"/>
  <c r="AK375" i="2" a="1"/>
  <c r="AK375" i="2" s="1"/>
  <c r="AK376" i="2" a="1"/>
  <c r="AK376" i="2" s="1"/>
  <c r="AK377" i="2" a="1"/>
  <c r="AK377" i="2"/>
  <c r="AK378" i="2" a="1"/>
  <c r="AK378" i="2" s="1"/>
  <c r="AK379" i="2" a="1"/>
  <c r="AK379" i="2" s="1"/>
  <c r="AK380" i="2" a="1"/>
  <c r="AK380" i="2" s="1"/>
  <c r="AK381" i="2" a="1"/>
  <c r="AK381" i="2" s="1"/>
  <c r="AK382" i="2" a="1"/>
  <c r="AK382" i="2" s="1"/>
  <c r="AK383" i="2" a="1"/>
  <c r="AK383" i="2"/>
  <c r="AK384" i="2" a="1"/>
  <c r="AK384" i="2" s="1"/>
  <c r="AK385" i="2" a="1"/>
  <c r="AK385" i="2" s="1"/>
  <c r="AK386" i="2" a="1"/>
  <c r="AK386" i="2"/>
  <c r="AK387" i="2" a="1"/>
  <c r="AK387" i="2" s="1"/>
  <c r="AK388" i="2" a="1"/>
  <c r="AK388" i="2" s="1"/>
  <c r="AK389" i="2" a="1"/>
  <c r="AK389" i="2"/>
  <c r="AK390" i="2" a="1"/>
  <c r="AK390" i="2"/>
  <c r="AK391" i="2" a="1"/>
  <c r="AK391" i="2" s="1"/>
  <c r="AK392" i="2" a="1"/>
  <c r="AK392" i="2"/>
  <c r="AK393" i="2" a="1"/>
  <c r="AK393" i="2"/>
  <c r="AK394" i="2" a="1"/>
  <c r="AK394" i="2" s="1"/>
  <c r="AK395" i="2" a="1"/>
  <c r="AK395" i="2" s="1"/>
  <c r="AK396" i="2" a="1"/>
  <c r="AK396" i="2" s="1"/>
  <c r="AK397" i="2" a="1"/>
  <c r="AK397" i="2" s="1"/>
  <c r="AK398" i="2" a="1"/>
  <c r="AK398" i="2" s="1"/>
  <c r="AK399" i="2" a="1"/>
  <c r="AK399" i="2" s="1"/>
  <c r="AK400" i="2" a="1"/>
  <c r="AK400" i="2" s="1"/>
  <c r="AK401" i="2" a="1"/>
  <c r="AK401" i="2" s="1"/>
  <c r="AK402" i="2" a="1"/>
  <c r="AK402" i="2" s="1"/>
  <c r="AK403" i="2" a="1"/>
  <c r="AK403" i="2"/>
  <c r="AK404" i="2" a="1"/>
  <c r="AK404" i="2" s="1"/>
  <c r="AK405" i="2" a="1"/>
  <c r="AK405" i="2"/>
  <c r="AK406" i="2" a="1"/>
  <c r="AK406" i="2"/>
  <c r="AK407" i="2" a="1"/>
  <c r="AK407" i="2" s="1"/>
  <c r="AK408" i="2" a="1"/>
  <c r="AK408" i="2" s="1"/>
  <c r="AK409" i="2" a="1"/>
  <c r="AK409" i="2" s="1"/>
  <c r="AK410" i="2" a="1"/>
  <c r="AK410" i="2"/>
  <c r="AK411" i="2" a="1"/>
  <c r="AK411" i="2"/>
  <c r="AK412" i="2" a="1"/>
  <c r="AK412" i="2"/>
  <c r="AK413" i="2" a="1"/>
  <c r="AK413" i="2" s="1"/>
  <c r="AK414" i="2" a="1"/>
  <c r="AK414" i="2"/>
  <c r="AK415" i="2" a="1"/>
  <c r="AK415" i="2"/>
  <c r="AK416" i="2" a="1"/>
  <c r="AK416" i="2" s="1"/>
  <c r="AK417" i="2" a="1"/>
  <c r="AK417" i="2" s="1"/>
  <c r="AK418" i="2" a="1"/>
  <c r="AK418" i="2"/>
  <c r="AK419" i="2" a="1"/>
  <c r="AK419" i="2" s="1"/>
  <c r="AK420" i="2" a="1"/>
  <c r="AK420" i="2" s="1"/>
  <c r="AK421" i="2" a="1"/>
  <c r="AK421" i="2"/>
  <c r="AK422" i="2" a="1"/>
  <c r="AK422" i="2"/>
  <c r="AK423" i="2" a="1"/>
  <c r="AK423" i="2"/>
  <c r="AK424" i="2" a="1"/>
  <c r="AK424" i="2" s="1"/>
  <c r="AK425" i="2" a="1"/>
  <c r="AK425" i="2" s="1"/>
  <c r="AK426" i="2" a="1"/>
  <c r="AK426" i="2" s="1"/>
  <c r="AK427" i="2" a="1"/>
  <c r="AK427" i="2"/>
  <c r="AK428" i="2" a="1"/>
  <c r="AK428" i="2"/>
  <c r="AK429" i="2" a="1"/>
  <c r="AK429" i="2" s="1"/>
  <c r="AK430" i="2" a="1"/>
  <c r="AK430" i="2" s="1"/>
  <c r="AK431" i="2" a="1"/>
  <c r="AK431" i="2" s="1"/>
  <c r="AK432" i="2" a="1"/>
  <c r="AK432" i="2"/>
  <c r="AK433" i="2" a="1"/>
  <c r="AK433" i="2"/>
  <c r="AK434" i="2" a="1"/>
  <c r="AK434" i="2"/>
  <c r="AK435" i="2" a="1"/>
  <c r="AK435" i="2"/>
  <c r="AK436" i="2" a="1"/>
  <c r="AK436" i="2" s="1"/>
  <c r="AK437" i="2" a="1"/>
  <c r="AK437" i="2" s="1"/>
  <c r="AK438" i="2" a="1"/>
  <c r="AK438" i="2" s="1"/>
  <c r="AK439" i="2" a="1"/>
  <c r="AK439" i="2" s="1"/>
  <c r="AK440" i="2" a="1"/>
  <c r="AK440" i="2"/>
  <c r="AK441" i="2" a="1"/>
  <c r="AK441" i="2"/>
  <c r="AK442" i="2" a="1"/>
  <c r="AK442" i="2"/>
  <c r="AK443" i="2" a="1"/>
  <c r="AK443" i="2" s="1"/>
  <c r="AK444" i="2" a="1"/>
  <c r="AK444" i="2" s="1"/>
  <c r="AK445" i="2" a="1"/>
  <c r="AK445" i="2" s="1"/>
  <c r="AK446" i="2" a="1"/>
  <c r="AK446" i="2"/>
  <c r="AK447" i="2" a="1"/>
  <c r="AK447" i="2"/>
  <c r="AK448" i="2" a="1"/>
  <c r="AK448" i="2"/>
  <c r="AK449" i="2" a="1"/>
  <c r="AK449" i="2"/>
  <c r="AK450" i="2" a="1"/>
  <c r="AK450" i="2" s="1"/>
  <c r="AK451" i="2" a="1"/>
  <c r="AK451" i="2" s="1"/>
  <c r="AK452" i="2" a="1"/>
  <c r="AK452" i="2"/>
  <c r="AK453" i="2" a="1"/>
  <c r="AK453" i="2" s="1"/>
  <c r="AK454" i="2" a="1"/>
  <c r="AK454" i="2"/>
  <c r="AK455" i="2" a="1"/>
  <c r="AK455" i="2"/>
  <c r="AK456" i="2" a="1"/>
  <c r="AK456" i="2" s="1"/>
  <c r="AK457" i="2" a="1"/>
  <c r="AK457" i="2" s="1"/>
  <c r="AK458" i="2" a="1"/>
  <c r="AK458" i="2" s="1"/>
  <c r="AK459" i="2" a="1"/>
  <c r="AK459" i="2"/>
  <c r="AK460" i="2" a="1"/>
  <c r="AK460" i="2"/>
  <c r="AK461" i="2" a="1"/>
  <c r="AK461" i="2"/>
  <c r="AK462" i="2" a="1"/>
  <c r="AK462" i="2" s="1"/>
  <c r="AK463" i="2" a="1"/>
  <c r="AK463" i="2" s="1"/>
  <c r="AK464" i="2" a="1"/>
  <c r="AK464" i="2" s="1"/>
  <c r="AK465" i="2" a="1"/>
  <c r="AK465" i="2" s="1"/>
  <c r="AK466" i="2" a="1"/>
  <c r="AK466" i="2"/>
  <c r="AK467" i="2" a="1"/>
  <c r="AK467" i="2"/>
  <c r="AK468" i="2" a="1"/>
  <c r="AK468" i="2"/>
  <c r="AK469" i="2" a="1"/>
  <c r="AK469" i="2" s="1"/>
  <c r="AK470" i="2" a="1"/>
  <c r="AK470" i="2" s="1"/>
  <c r="AK471" i="2" a="1"/>
  <c r="AK471" i="2"/>
  <c r="AK472" i="2" a="1"/>
  <c r="AK472" i="2" s="1"/>
  <c r="AK473" i="2" a="1"/>
  <c r="AK473" i="2" s="1"/>
  <c r="AK474" i="2" a="1"/>
  <c r="AK474" i="2"/>
  <c r="AK475" i="2" a="1"/>
  <c r="AK475" i="2"/>
  <c r="AK476" i="2" a="1"/>
  <c r="AK476" i="2" s="1"/>
  <c r="AK477" i="2" a="1"/>
  <c r="AK477" i="2"/>
  <c r="AK478" i="2" a="1"/>
  <c r="AK478" i="2"/>
  <c r="AK479" i="2" a="1"/>
  <c r="AK479" i="2" s="1"/>
  <c r="AK480" i="2" a="1"/>
  <c r="AK480" i="2" s="1"/>
  <c r="AK481" i="2" a="1"/>
  <c r="AK481" i="2"/>
  <c r="AK482" i="2" a="1"/>
  <c r="AK482" i="2" s="1"/>
  <c r="AK483" i="2" a="1"/>
  <c r="AK483" i="2" s="1"/>
  <c r="AK484" i="2" a="1"/>
  <c r="AK484" i="2"/>
  <c r="AK485" i="2" a="1"/>
  <c r="AK485" i="2" s="1"/>
  <c r="AK486" i="2" a="1"/>
  <c r="AK486" i="2" s="1"/>
  <c r="AK487" i="2" a="1"/>
  <c r="AK487" i="2"/>
  <c r="AK488" i="2" a="1"/>
  <c r="AK488" i="2"/>
  <c r="AK489" i="2" a="1"/>
  <c r="AK489" i="2"/>
  <c r="AK490" i="2" a="1"/>
  <c r="AK490" i="2"/>
  <c r="AK491" i="2" a="1"/>
  <c r="AK491" i="2" s="1"/>
  <c r="AK492" i="2" a="1"/>
  <c r="AK492" i="2"/>
  <c r="AK493" i="2" a="1"/>
  <c r="AK493" i="2" s="1"/>
  <c r="AK494" i="2" a="1"/>
  <c r="AK494" i="2" s="1"/>
  <c r="AK495" i="2" a="1"/>
  <c r="AK495" i="2" s="1"/>
  <c r="AK496" i="2" a="1"/>
  <c r="AK496" i="2"/>
  <c r="AK497" i="2" a="1"/>
  <c r="AK497" i="2"/>
  <c r="AK498" i="2" a="1"/>
  <c r="AK498" i="2"/>
  <c r="AK499" i="2" a="1"/>
  <c r="AK499" i="2" s="1"/>
  <c r="AK500" i="2" a="1"/>
  <c r="AK500" i="2" s="1"/>
  <c r="AK501" i="2" a="1"/>
  <c r="AK501" i="2" s="1"/>
  <c r="AK502" i="2" a="1"/>
  <c r="AK502" i="2"/>
  <c r="AK503" i="2" a="1"/>
  <c r="AK503" i="2"/>
  <c r="AK504" i="2" a="1"/>
  <c r="AK504" i="2" s="1"/>
  <c r="AK505" i="2" a="1"/>
  <c r="AK505" i="2" s="1"/>
  <c r="AK506" i="2" a="1"/>
  <c r="AK506" i="2" s="1"/>
  <c r="AK507" i="2" a="1"/>
  <c r="AK507" i="2"/>
  <c r="AK508" i="2" a="1"/>
  <c r="AK508" i="2"/>
  <c r="AK509" i="2" a="1"/>
  <c r="AK509" i="2"/>
  <c r="AK510" i="2" a="1"/>
  <c r="AK510" i="2" s="1"/>
  <c r="AK511" i="2" a="1"/>
  <c r="AK511" i="2" s="1"/>
  <c r="AK512" i="2" a="1"/>
  <c r="AK512" i="2" s="1"/>
  <c r="AK513" i="2" a="1"/>
  <c r="AK513" i="2"/>
  <c r="AK514" i="2" a="1"/>
  <c r="AK514" i="2"/>
  <c r="AK515" i="2" a="1"/>
  <c r="AK515" i="2"/>
  <c r="AK516" i="2" a="1"/>
  <c r="AK516" i="2" s="1"/>
  <c r="AK517" i="2" a="1"/>
  <c r="AK517" i="2" s="1"/>
  <c r="AK518" i="2" a="1"/>
  <c r="AK518" i="2"/>
  <c r="AK519" i="2" a="1"/>
  <c r="AK519" i="2" s="1"/>
  <c r="AK520" i="2" a="1"/>
  <c r="AK520" i="2" s="1"/>
  <c r="AK521" i="2" a="1"/>
  <c r="AK521" i="2"/>
  <c r="AK522" i="2" a="1"/>
  <c r="AK522" i="2"/>
  <c r="AK523" i="2" a="1"/>
  <c r="AK523" i="2" s="1"/>
  <c r="AK524" i="2" a="1"/>
  <c r="AK524" i="2"/>
  <c r="AK525" i="2" a="1"/>
  <c r="AK525" i="2" s="1"/>
  <c r="AK526" i="2" a="1"/>
  <c r="AK526" i="2" s="1"/>
  <c r="AK527" i="2" a="1"/>
  <c r="AK527" i="2" s="1"/>
  <c r="AK528" i="2" a="1"/>
  <c r="AK528" i="2"/>
  <c r="AK529" i="2" a="1"/>
  <c r="AK529" i="2" s="1"/>
  <c r="AK530" i="2" a="1"/>
  <c r="AK530" i="2" s="1"/>
  <c r="AK531" i="2" a="1"/>
  <c r="AK531" i="2" s="1"/>
  <c r="AK532" i="2" a="1"/>
  <c r="AK532" i="2"/>
  <c r="AK533" i="2" a="1"/>
  <c r="AK533" i="2" s="1"/>
  <c r="AK534" i="2" a="1"/>
  <c r="AK534" i="2" s="1"/>
  <c r="AK535" i="2" a="1"/>
  <c r="AK535" i="2" s="1"/>
  <c r="AK536" i="2" a="1"/>
  <c r="AK536" i="2" s="1"/>
  <c r="AK537" i="2" a="1"/>
  <c r="AK537" i="2"/>
  <c r="AK538" i="2" a="1"/>
  <c r="AK538" i="2"/>
  <c r="AK539" i="2" a="1"/>
  <c r="AK539" i="2" s="1"/>
  <c r="AK540" i="2" a="1"/>
  <c r="AK540" i="2" s="1"/>
  <c r="AK541" i="2" a="1"/>
  <c r="AK541" i="2" s="1"/>
  <c r="AK542" i="2" a="1"/>
  <c r="AK542" i="2"/>
  <c r="AK543" i="2" a="1"/>
  <c r="AK543" i="2"/>
  <c r="AK544" i="2" a="1"/>
  <c r="AK544" i="2"/>
  <c r="AK545" i="2" a="1"/>
  <c r="AK545" i="2"/>
  <c r="AK546" i="2" a="1"/>
  <c r="AK546" i="2" s="1"/>
  <c r="AK547" i="2" a="1"/>
  <c r="AK547" i="2"/>
  <c r="AK548" i="2" a="1"/>
  <c r="AK548" i="2" s="1"/>
  <c r="AK549" i="2" a="1"/>
  <c r="AK549" i="2" s="1"/>
  <c r="AK550" i="2" a="1"/>
  <c r="AK550" i="2" s="1"/>
  <c r="AK551" i="2" a="1"/>
  <c r="AK551" i="2"/>
  <c r="AK552" i="2" a="1"/>
  <c r="AK552" i="2"/>
  <c r="AK553" i="2" a="1"/>
  <c r="AK553" i="2"/>
  <c r="AK554" i="2" a="1"/>
  <c r="AK554" i="2" s="1"/>
  <c r="AK555" i="2" a="1"/>
  <c r="AK555" i="2" s="1"/>
  <c r="AK556" i="2" a="1"/>
  <c r="AK556" i="2" s="1"/>
  <c r="AK557" i="2" a="1"/>
  <c r="AK557" i="2"/>
  <c r="AK558" i="2" a="1"/>
  <c r="AK558" i="2"/>
  <c r="AK559" i="2" a="1"/>
  <c r="AK559" i="2"/>
  <c r="AK560" i="2" a="1"/>
  <c r="AK560" i="2"/>
  <c r="AK561" i="2" a="1"/>
  <c r="AK561" i="2" s="1"/>
  <c r="AK562" i="2" a="1"/>
  <c r="AK562" i="2" s="1"/>
  <c r="AK563" i="2" a="1"/>
  <c r="AK563" i="2" s="1"/>
  <c r="AK564" i="2" a="1"/>
  <c r="AK564" i="2" s="1"/>
  <c r="AK565" i="2" a="1"/>
  <c r="AK565" i="2"/>
  <c r="AK566" i="2" a="1"/>
  <c r="AK566" i="2"/>
  <c r="AK567" i="2" a="1"/>
  <c r="AK567" i="2"/>
  <c r="AK568" i="2" a="1"/>
  <c r="AK568" i="2" s="1"/>
  <c r="AK569" i="2" a="1"/>
  <c r="AK569" i="2" s="1"/>
  <c r="AK570" i="2" a="1"/>
  <c r="AK570" i="2" s="1"/>
  <c r="AK571" i="2" a="1"/>
  <c r="AK571" i="2"/>
  <c r="AK572" i="2" a="1"/>
  <c r="AK572" i="2"/>
  <c r="AK573" i="2" a="1"/>
  <c r="AK573" i="2" s="1"/>
  <c r="AK574" i="2" a="1"/>
  <c r="AK574" i="2"/>
  <c r="AK575" i="2" a="1"/>
  <c r="AK575" i="2" s="1"/>
  <c r="AK576" i="2" a="1"/>
  <c r="AK576" i="2" s="1"/>
  <c r="AK577" i="2" a="1"/>
  <c r="AK577" i="2" s="1"/>
  <c r="AK578" i="2" a="1"/>
  <c r="AK578" i="2"/>
  <c r="AK579" i="2" a="1"/>
  <c r="AK579" i="2"/>
  <c r="AK580" i="2" a="1"/>
  <c r="AK580" i="2" s="1"/>
  <c r="AK581" i="2" a="1"/>
  <c r="AK581" i="2"/>
  <c r="AK582" i="2" a="1"/>
  <c r="AK582" i="2" s="1"/>
  <c r="AK583" i="2" a="1"/>
  <c r="AK583" i="2" s="1"/>
  <c r="AK584" i="2" a="1"/>
  <c r="AK584" i="2" s="1"/>
  <c r="AK585" i="2" a="1"/>
  <c r="AK585" i="2"/>
  <c r="AK586" i="2" a="1"/>
  <c r="AK586" i="2"/>
  <c r="AK587" i="2" a="1"/>
  <c r="AK587" i="2"/>
  <c r="AK588" i="2" a="1"/>
  <c r="AK588" i="2"/>
  <c r="AK589" i="2" a="1"/>
  <c r="AK589" i="2" s="1"/>
  <c r="AK590" i="2" a="1"/>
  <c r="AK590" i="2" s="1"/>
  <c r="AK591" i="2" a="1"/>
  <c r="AK591" i="2" s="1"/>
  <c r="AK592" i="2" a="1"/>
  <c r="AK592" i="2"/>
  <c r="AK593" i="2" a="1"/>
  <c r="AK593" i="2"/>
  <c r="AK594" i="2" a="1"/>
  <c r="AK594" i="2" s="1"/>
  <c r="AK595" i="2" a="1"/>
  <c r="AK595" i="2"/>
  <c r="AK596" i="2" a="1"/>
  <c r="AK596" i="2" s="1"/>
  <c r="AK597" i="2" a="1"/>
  <c r="AK597" i="2" s="1"/>
  <c r="AK598" i="2" a="1"/>
  <c r="AK598" i="2" s="1"/>
  <c r="AK599" i="2" a="1"/>
  <c r="AK599" i="2"/>
  <c r="AK600" i="2" a="1"/>
  <c r="AK600" i="2"/>
  <c r="AK601" i="2" a="1"/>
  <c r="AK601" i="2"/>
  <c r="AK602" i="2" a="1"/>
  <c r="AK602" i="2" s="1"/>
  <c r="AK603" i="2" a="1"/>
  <c r="AK603" i="2"/>
  <c r="AK604" i="2" a="1"/>
  <c r="AK604" i="2" s="1"/>
  <c r="AK605" i="2" a="1"/>
  <c r="AK605" i="2" s="1"/>
  <c r="AK606" i="2" a="1"/>
  <c r="AK606" i="2"/>
  <c r="AK607" i="2" a="1"/>
  <c r="AK607" i="2" s="1"/>
  <c r="AK608" i="2" a="1"/>
  <c r="AK608" i="2" s="1"/>
  <c r="AK609" i="2" a="1"/>
  <c r="AK609" i="2" s="1"/>
  <c r="AK610" i="2" a="1"/>
  <c r="AK610" i="2" s="1"/>
  <c r="AK611" i="2" a="1"/>
  <c r="AK611" i="2" s="1"/>
  <c r="AK612" i="2" a="1"/>
  <c r="AK612" i="2"/>
  <c r="AK613" i="2" a="1"/>
  <c r="AK613" i="2"/>
  <c r="AK614" i="2" a="1"/>
  <c r="AK614" i="2" s="1"/>
  <c r="AK615" i="2" a="1"/>
  <c r="AK615" i="2"/>
  <c r="AK616" i="2" a="1"/>
  <c r="AK616" i="2" s="1"/>
  <c r="AK617" i="2" a="1"/>
  <c r="AK617" i="2" s="1"/>
  <c r="AK618" i="2" a="1"/>
  <c r="AK618" i="2" s="1"/>
  <c r="AK619" i="2" a="1"/>
  <c r="AK619" i="2" s="1"/>
  <c r="AK620" i="2" a="1"/>
  <c r="AK620" i="2" s="1"/>
  <c r="AK621" i="2" a="1"/>
  <c r="AK621" i="2"/>
  <c r="AK622" i="2" a="1"/>
  <c r="AK622" i="2"/>
  <c r="AK623" i="2" a="1"/>
  <c r="AK623" i="2" s="1"/>
  <c r="AK624" i="2" a="1"/>
  <c r="AK624" i="2" s="1"/>
  <c r="AK625" i="2" a="1"/>
  <c r="AK625" i="2" s="1"/>
  <c r="AK626" i="2" a="1"/>
  <c r="AK626" i="2"/>
  <c r="AK627" i="2" a="1"/>
  <c r="AK627" i="2" s="1"/>
  <c r="AK628" i="2" a="1"/>
  <c r="AK628" i="2"/>
  <c r="AK629" i="2" a="1"/>
  <c r="AK629" i="2"/>
  <c r="AK630" i="2" a="1"/>
  <c r="AK630" i="2" s="1"/>
  <c r="AK631" i="2" a="1"/>
  <c r="AK631" i="2"/>
  <c r="AK632" i="2" a="1"/>
  <c r="AK632" i="2" s="1"/>
  <c r="AK633" i="2" a="1"/>
  <c r="AK633" i="2" s="1"/>
  <c r="AK634" i="2" a="1"/>
  <c r="AK634" i="2" s="1"/>
  <c r="AK635" i="2" a="1"/>
  <c r="AK635" i="2"/>
  <c r="AK636" i="2" a="1"/>
  <c r="AK636" i="2"/>
  <c r="AK637" i="2" a="1"/>
  <c r="AK637" i="2"/>
  <c r="AK638" i="2" a="1"/>
  <c r="AK638" i="2" s="1"/>
  <c r="AK639" i="2" a="1"/>
  <c r="AK639" i="2" s="1"/>
  <c r="AK640" i="2" a="1"/>
  <c r="AK640" i="2" s="1"/>
  <c r="AK641" i="2" a="1"/>
  <c r="AK641" i="2"/>
  <c r="AK642" i="2" a="1"/>
  <c r="AK642" i="2"/>
  <c r="AK643" i="2" a="1"/>
  <c r="AK643" i="2" s="1"/>
  <c r="AK644" i="2" a="1"/>
  <c r="AK644" i="2"/>
  <c r="AK645" i="2" a="1"/>
  <c r="AK645" i="2"/>
  <c r="AK646" i="2" a="1"/>
  <c r="AK646" i="2" s="1"/>
  <c r="AK647" i="2" a="1"/>
  <c r="AK647" i="2" s="1"/>
  <c r="AK648" i="2" a="1"/>
  <c r="AK648" i="2"/>
  <c r="AK649" i="2" a="1"/>
  <c r="AK649" i="2" s="1"/>
  <c r="AK650" i="2" a="1"/>
  <c r="AK650" i="2"/>
  <c r="AK651" i="2" a="1"/>
  <c r="AK651" i="2"/>
  <c r="AK652" i="2" a="1"/>
  <c r="AK652" i="2" s="1"/>
  <c r="AK653" i="2" a="1"/>
  <c r="AK653" i="2" s="1"/>
  <c r="AK654" i="2" a="1"/>
  <c r="AK654" i="2"/>
  <c r="AK655" i="2" a="1"/>
  <c r="AK655" i="2" s="1"/>
  <c r="AK656" i="2" a="1"/>
  <c r="AK656" i="2" s="1"/>
  <c r="AK657" i="2" a="1"/>
  <c r="AK657" i="2"/>
  <c r="AK658" i="2" a="1"/>
  <c r="AK658" i="2"/>
  <c r="AK659" i="2" a="1"/>
  <c r="AK659" i="2"/>
  <c r="AK660" i="2" a="1"/>
  <c r="AK660" i="2" s="1"/>
  <c r="AK661" i="2" a="1"/>
  <c r="AK661" i="2" s="1"/>
  <c r="AK662" i="2" a="1"/>
  <c r="AK662" i="2" s="1"/>
  <c r="AK663" i="2" a="1"/>
  <c r="AK663" i="2"/>
  <c r="AK664" i="2" a="1"/>
  <c r="AK664" i="2"/>
  <c r="AK665" i="2" a="1"/>
  <c r="AK665" i="2" s="1"/>
  <c r="AK666" i="2" a="1"/>
  <c r="AK666" i="2" s="1"/>
  <c r="AK667" i="2" a="1"/>
  <c r="AK667" i="2" s="1"/>
  <c r="AK668" i="2" a="1"/>
  <c r="AK668" i="2" s="1"/>
  <c r="AK669" i="2" a="1"/>
  <c r="AK669" i="2" s="1"/>
  <c r="AK670" i="2" a="1"/>
  <c r="AK670" i="2" s="1"/>
  <c r="AK671" i="2" a="1"/>
  <c r="AK671" i="2" s="1"/>
  <c r="AK672" i="2" a="1"/>
  <c r="AK672" i="2"/>
  <c r="AK673" i="2" a="1"/>
  <c r="AK673" i="2"/>
  <c r="AK674" i="2" a="1"/>
  <c r="AK674" i="2" s="1"/>
  <c r="AK675" i="2" a="1"/>
  <c r="AK675" i="2" s="1"/>
  <c r="AK676" i="2" a="1"/>
  <c r="AK676" i="2" s="1"/>
  <c r="AK677" i="2" a="1"/>
  <c r="AK677" i="2" s="1"/>
  <c r="AK678" i="2" a="1"/>
  <c r="AK678" i="2"/>
  <c r="AK679" i="2" a="1"/>
  <c r="AK679" i="2"/>
  <c r="AK680" i="2" a="1"/>
  <c r="AK680" i="2"/>
  <c r="AK681" i="2" a="1"/>
  <c r="AK681" i="2" s="1"/>
  <c r="AK682" i="2" a="1"/>
  <c r="AK682" i="2" s="1"/>
  <c r="AK683" i="2" a="1"/>
  <c r="AK683" i="2" s="1"/>
  <c r="AK684" i="2" a="1"/>
  <c r="AK684" i="2"/>
  <c r="AK685" i="2" a="1"/>
  <c r="AK685" i="2"/>
  <c r="AK686" i="2" a="1"/>
  <c r="AK686" i="2" s="1"/>
  <c r="AK687" i="2" a="1"/>
  <c r="AK687" i="2"/>
  <c r="AK688" i="2" a="1"/>
  <c r="AK688" i="2"/>
  <c r="AK689" i="2" a="1"/>
  <c r="AK689" i="2" s="1"/>
  <c r="AK690" i="2" a="1"/>
  <c r="AK690" i="2" s="1"/>
  <c r="AK691" i="2" a="1"/>
  <c r="AK691" i="2"/>
  <c r="AK692" i="2" a="1"/>
  <c r="AK692" i="2" s="1"/>
  <c r="AK693" i="2" a="1"/>
  <c r="AK693" i="2" s="1"/>
  <c r="AK694" i="2" a="1"/>
  <c r="AK694" i="2"/>
  <c r="AK695" i="2" a="1"/>
  <c r="AK695" i="2" s="1"/>
  <c r="AK696" i="2" a="1"/>
  <c r="AK696" i="2" s="1"/>
  <c r="AK697" i="2" a="1"/>
  <c r="AK697" i="2"/>
  <c r="AK698" i="2" a="1"/>
  <c r="AK698" i="2"/>
  <c r="AK699" i="2" a="1"/>
  <c r="AK699" i="2" s="1"/>
  <c r="AK700" i="2" a="1"/>
  <c r="AK700" i="2"/>
  <c r="AK701" i="2" a="1"/>
  <c r="AK701" i="2"/>
  <c r="AK702" i="2" a="1"/>
  <c r="AK702" i="2" s="1"/>
  <c r="AK703" i="2" a="1"/>
  <c r="AK703" i="2" s="1"/>
  <c r="AK704" i="2" a="1"/>
  <c r="AK704" i="2" s="1"/>
  <c r="AK705" i="2" a="1"/>
  <c r="AK705" i="2"/>
  <c r="AK706" i="2" a="1"/>
  <c r="AK706" i="2"/>
  <c r="AK707" i="2" a="1"/>
  <c r="AK707" i="2"/>
  <c r="AK708" i="2" a="1"/>
  <c r="AK708" i="2" s="1"/>
  <c r="AK709" i="2" a="1"/>
  <c r="AK709" i="2" s="1"/>
  <c r="AK710" i="2" a="1"/>
  <c r="AK710" i="2" s="1"/>
  <c r="AK711" i="2" a="1"/>
  <c r="AK711" i="2"/>
  <c r="AK712" i="2" a="1"/>
  <c r="AK712" i="2" s="1"/>
  <c r="AK713" i="2" a="1"/>
  <c r="AK713" i="2" s="1"/>
  <c r="AK714" i="2" a="1"/>
  <c r="AK714" i="2"/>
  <c r="AK715" i="2" a="1"/>
  <c r="AK715" i="2"/>
  <c r="AK716" i="2" a="1"/>
  <c r="AK716" i="2"/>
  <c r="AK717" i="2" a="1"/>
  <c r="AK717" i="2" s="1"/>
  <c r="AK718" i="2" a="1"/>
  <c r="AK718" i="2" s="1"/>
  <c r="AK719" i="2" a="1"/>
  <c r="AK719" i="2" s="1"/>
  <c r="AK720" i="2" a="1"/>
  <c r="AK720" i="2"/>
  <c r="AK721" i="2" a="1"/>
  <c r="AK721" i="2"/>
  <c r="AK722" i="2" a="1"/>
  <c r="AK722" i="2"/>
  <c r="AK723" i="2" a="1"/>
  <c r="AK723" i="2" s="1"/>
  <c r="AK724" i="2" a="1"/>
  <c r="AK724" i="2" s="1"/>
  <c r="AK725" i="2" a="1"/>
  <c r="AK725" i="2" s="1"/>
  <c r="AK726" i="2" a="1"/>
  <c r="AK726" i="2" s="1"/>
  <c r="AK727" i="2" a="1"/>
  <c r="AK727" i="2" s="1"/>
  <c r="AK728" i="2" a="1"/>
  <c r="AK728" i="2" s="1"/>
  <c r="AK729" i="2" a="1"/>
  <c r="AK729" i="2" s="1"/>
  <c r="AK730" i="2" a="1"/>
  <c r="AK730" i="2" s="1"/>
  <c r="AK731" i="2" a="1"/>
  <c r="AK731" i="2" s="1"/>
  <c r="AK732" i="2" a="1"/>
  <c r="AK732" i="2" s="1"/>
  <c r="AK733" i="2" a="1"/>
  <c r="AK733" i="2" s="1"/>
  <c r="AK734" i="2" a="1"/>
  <c r="AK734" i="2" s="1"/>
  <c r="AK735" i="2" a="1"/>
  <c r="AK735" i="2" s="1"/>
  <c r="AK736" i="2" a="1"/>
  <c r="AK736" i="2" s="1"/>
  <c r="AK737" i="2" a="1"/>
  <c r="AK737" i="2" s="1"/>
  <c r="AK738" i="2" a="1"/>
  <c r="AK738" i="2"/>
  <c r="AK739" i="2" a="1"/>
  <c r="AK739" i="2"/>
  <c r="AK740" i="2" a="1"/>
  <c r="AK740" i="2" s="1"/>
  <c r="AK741" i="2" a="1"/>
  <c r="AK741" i="2"/>
  <c r="AK742" i="2" a="1"/>
  <c r="AK742" i="2" s="1"/>
  <c r="AK743" i="2" a="1"/>
  <c r="AK743" i="2" s="1"/>
  <c r="AK744" i="2" a="1"/>
  <c r="AK744" i="2" s="1"/>
  <c r="AK745" i="2" a="1"/>
  <c r="AK745" i="2"/>
  <c r="AK746" i="2" a="1"/>
  <c r="AK746" i="2"/>
  <c r="AK747" i="2" a="1"/>
  <c r="AK747" i="2" s="1"/>
  <c r="AK748" i="2" a="1"/>
  <c r="AK748" i="2" s="1"/>
  <c r="AK749" i="2" a="1"/>
  <c r="AK749" i="2"/>
  <c r="AK750" i="2" a="1"/>
  <c r="AK750" i="2"/>
  <c r="AK751" i="2" a="1"/>
  <c r="AK751" i="2" s="1"/>
  <c r="AK752" i="2" a="1"/>
  <c r="AK752" i="2"/>
  <c r="AK753" i="2" a="1"/>
  <c r="AK753" i="2"/>
  <c r="AK754" i="2" a="1"/>
  <c r="AK754" i="2" s="1"/>
  <c r="AK755" i="2" a="1"/>
  <c r="AK755" i="2" s="1"/>
  <c r="AK756" i="2" a="1"/>
  <c r="AK756" i="2" s="1"/>
  <c r="AK757" i="2" a="1"/>
  <c r="AK757" i="2" s="1"/>
  <c r="AK758" i="2" a="1"/>
  <c r="AK758" i="2"/>
  <c r="AK759" i="2" a="1"/>
  <c r="AK759" i="2" s="1"/>
  <c r="AK760" i="2" a="1"/>
  <c r="AK760" i="2" s="1"/>
  <c r="AK761" i="2" a="1"/>
  <c r="AK761" i="2" s="1"/>
  <c r="AK762" i="2" a="1"/>
  <c r="AK762" i="2" s="1"/>
  <c r="AK763" i="2" a="1"/>
  <c r="AK763" i="2"/>
  <c r="AK764" i="2" a="1"/>
  <c r="AK764" i="2" s="1"/>
  <c r="AK765" i="2" a="1"/>
  <c r="AK765" i="2"/>
  <c r="AK766" i="2" a="1"/>
  <c r="AK766" i="2" s="1"/>
  <c r="AK767" i="2" a="1"/>
  <c r="AK767" i="2" s="1"/>
  <c r="AK768" i="2" a="1"/>
  <c r="AK768" i="2" s="1"/>
  <c r="AK769" i="2" a="1"/>
  <c r="AK769" i="2"/>
  <c r="AK770" i="2" a="1"/>
  <c r="AK770" i="2"/>
  <c r="AK771" i="2" a="1"/>
  <c r="AK771" i="2" s="1"/>
  <c r="AK772" i="2" a="1"/>
  <c r="AK772" i="2" s="1"/>
  <c r="AK773" i="2" a="1"/>
  <c r="AK773" i="2" s="1"/>
  <c r="AK774" i="2" a="1"/>
  <c r="AK774" i="2"/>
  <c r="AK775" i="2" a="1"/>
  <c r="AK775" i="2"/>
  <c r="AK776" i="2" a="1"/>
  <c r="AK776" i="2"/>
  <c r="AK777" i="2" a="1"/>
  <c r="AK777" i="2" s="1"/>
  <c r="AK778" i="2" a="1"/>
  <c r="AK778" i="2" s="1"/>
  <c r="AK779" i="2" a="1"/>
  <c r="AK779" i="2" s="1"/>
  <c r="AK780" i="2" a="1"/>
  <c r="AK780" i="2" s="1"/>
  <c r="AK781" i="2" a="1"/>
  <c r="AK781" i="2"/>
  <c r="AK782" i="2" a="1"/>
  <c r="AK782" i="2"/>
  <c r="AK783" i="2" a="1"/>
  <c r="AK783" i="2"/>
  <c r="AK784" i="2" a="1"/>
  <c r="AK784" i="2"/>
  <c r="AK785" i="2" a="1"/>
  <c r="AK785" i="2" s="1"/>
  <c r="AK786" i="2" a="1"/>
  <c r="AK786" i="2" s="1"/>
  <c r="AK787" i="2" a="1"/>
  <c r="AK787" i="2" s="1"/>
  <c r="AK788" i="2" a="1"/>
  <c r="AK788" i="2"/>
  <c r="AK789" i="2" a="1"/>
  <c r="AK789" i="2"/>
  <c r="AK790" i="2" a="1"/>
  <c r="AK790" i="2"/>
  <c r="AK791" i="2" a="1"/>
  <c r="AK791" i="2" s="1"/>
  <c r="AK792" i="2" a="1"/>
  <c r="AK792" i="2"/>
  <c r="AK793" i="2" a="1"/>
  <c r="AK793" i="2" s="1"/>
  <c r="AK794" i="2" a="1"/>
  <c r="AK794" i="2" s="1"/>
  <c r="AK795" i="2" a="1"/>
  <c r="AK795" i="2"/>
  <c r="AK796" i="2" a="1"/>
  <c r="AK796" i="2" s="1"/>
  <c r="AK797" i="2" a="1"/>
  <c r="AK797" i="2"/>
  <c r="AK798" i="2" a="1"/>
  <c r="AK798" i="2" s="1"/>
  <c r="AK799" i="2" a="1"/>
  <c r="AK799" i="2" s="1"/>
  <c r="AK800" i="2" a="1"/>
  <c r="AK800" i="2" s="1"/>
  <c r="AK801" i="2" a="1"/>
  <c r="AK801" i="2"/>
  <c r="AK802" i="2" a="1"/>
  <c r="AK802" i="2" s="1"/>
  <c r="AK803" i="2" a="1"/>
  <c r="AK803" i="2"/>
  <c r="AK804" i="2" a="1"/>
  <c r="AK804" i="2"/>
  <c r="AK805" i="2" a="1"/>
  <c r="AK805" i="2" s="1"/>
  <c r="AK806" i="2" a="1"/>
  <c r="AK806" i="2"/>
  <c r="AK807" i="2" a="1"/>
  <c r="AK807" i="2" s="1"/>
  <c r="AK808" i="2" a="1"/>
  <c r="AK808" i="2" s="1"/>
  <c r="AK809" i="2" a="1"/>
  <c r="AK809" i="2"/>
  <c r="AK810" i="2" a="1"/>
  <c r="AK810" i="2" s="1"/>
  <c r="AK811" i="2" a="1"/>
  <c r="AK811" i="2" s="1"/>
  <c r="AK812" i="2" a="1"/>
  <c r="AK812" i="2" s="1"/>
  <c r="AK813" i="2" a="1"/>
  <c r="AK813" i="2" s="1"/>
  <c r="AK814" i="2" a="1"/>
  <c r="AK814" i="2" s="1"/>
  <c r="AK815" i="2" a="1"/>
  <c r="AK815" i="2" s="1"/>
  <c r="AK816" i="2" a="1"/>
  <c r="AK816" i="2" s="1"/>
  <c r="AK817" i="2" a="1"/>
  <c r="AK817" i="2" s="1"/>
  <c r="AK818" i="2" a="1"/>
  <c r="AK818" i="2" s="1"/>
  <c r="AK819" i="2" a="1"/>
  <c r="AK819" i="2" s="1"/>
  <c r="AK820" i="2" a="1"/>
  <c r="AK820" i="2" s="1"/>
  <c r="AK821" i="2" a="1"/>
  <c r="AK821" i="2" s="1"/>
  <c r="AK822" i="2" a="1"/>
  <c r="AK822" i="2" s="1"/>
  <c r="AK823" i="2" a="1"/>
  <c r="AK823" i="2"/>
  <c r="AK824" i="2" a="1"/>
  <c r="AK824" i="2" s="1"/>
  <c r="AK825" i="2" a="1"/>
  <c r="AK825" i="2" s="1"/>
  <c r="AK826" i="2" a="1"/>
  <c r="AK826" i="2" s="1"/>
  <c r="AK827" i="2" a="1"/>
  <c r="AK827" i="2" s="1"/>
  <c r="AK828" i="2" a="1"/>
  <c r="AK828" i="2" s="1"/>
  <c r="AK829" i="2" a="1"/>
  <c r="AK829" i="2" s="1"/>
  <c r="AK830" i="2" a="1"/>
  <c r="AK830" i="2"/>
  <c r="AK831" i="2" a="1"/>
  <c r="AK831" i="2"/>
  <c r="AK832" i="2" a="1"/>
  <c r="AK832" i="2" s="1"/>
  <c r="AK833" i="2" a="1"/>
  <c r="AK833" i="2" s="1"/>
  <c r="AK834" i="2" a="1"/>
  <c r="AK834" i="2" s="1"/>
  <c r="AK835" i="2" a="1"/>
  <c r="AK835" i="2" s="1"/>
  <c r="AK836" i="2" a="1"/>
  <c r="AK836" i="2" s="1"/>
  <c r="AK837" i="2" a="1"/>
  <c r="AK837" i="2" s="1"/>
  <c r="AK838" i="2" a="1"/>
  <c r="AK838" i="2" s="1"/>
  <c r="AK839" i="2" a="1"/>
  <c r="AK839" i="2"/>
  <c r="AK840" i="2" a="1"/>
  <c r="AK840" i="2"/>
  <c r="AK841" i="2" a="1"/>
  <c r="AK841" i="2"/>
  <c r="AK842" i="2" a="1"/>
  <c r="AK842" i="2"/>
  <c r="AK843" i="2" a="1"/>
  <c r="AK843" i="2" s="1"/>
  <c r="AK844" i="2" a="1"/>
  <c r="AK844" i="2" s="1"/>
  <c r="AK845" i="2" a="1"/>
  <c r="AK845" i="2" s="1"/>
  <c r="AK846" i="2" a="1"/>
  <c r="AK846" i="2" s="1"/>
  <c r="AK847" i="2" a="1"/>
  <c r="AK847" i="2"/>
  <c r="AK848" i="2" a="1"/>
  <c r="AK848" i="2"/>
  <c r="AK849" i="2" a="1"/>
  <c r="AK849" i="2" s="1"/>
  <c r="AK850" i="2" a="1"/>
  <c r="AK850" i="2" s="1"/>
  <c r="AK851" i="2" a="1"/>
  <c r="AK851" i="2"/>
  <c r="AK852" i="2" a="1"/>
  <c r="AK852" i="2"/>
  <c r="AK853" i="2" a="1"/>
  <c r="AK853" i="2" s="1"/>
  <c r="AK854" i="2" a="1"/>
  <c r="AK854" i="2"/>
  <c r="AK855" i="2" a="1"/>
  <c r="AK855" i="2"/>
  <c r="AK856" i="2" a="1"/>
  <c r="AK856" i="2" s="1"/>
  <c r="AK857" i="2" a="1"/>
  <c r="AK857" i="2" s="1"/>
  <c r="AK858" i="2" a="1"/>
  <c r="AK858" i="2" s="1"/>
  <c r="AK859" i="2" a="1"/>
  <c r="AK859" i="2"/>
  <c r="AK860" i="2" a="1"/>
  <c r="AK860" i="2"/>
  <c r="AK861" i="2" a="1"/>
  <c r="AK861" i="2"/>
  <c r="AK862" i="2" a="1"/>
  <c r="AK862" i="2" s="1"/>
  <c r="AK863" i="2" a="1"/>
  <c r="AK863" i="2" s="1"/>
  <c r="AK864" i="2" a="1"/>
  <c r="AK864" i="2" s="1"/>
  <c r="AK865" i="2" a="1"/>
  <c r="AK865" i="2"/>
  <c r="AK866" i="2" a="1"/>
  <c r="AK866" i="2"/>
  <c r="AK867" i="2" a="1"/>
  <c r="AK867" i="2"/>
  <c r="AK868" i="2" a="1"/>
  <c r="AK868" i="2" s="1"/>
  <c r="AK869" i="2" a="1"/>
  <c r="AK869" i="2" s="1"/>
  <c r="AK870" i="2" a="1"/>
  <c r="AK870" i="2" s="1"/>
  <c r="AK871" i="2" a="1"/>
  <c r="AK871" i="2" s="1"/>
  <c r="AK872" i="2" a="1"/>
  <c r="AK872" i="2" s="1"/>
  <c r="AK873" i="2" a="1"/>
  <c r="AK873" i="2" s="1"/>
  <c r="AK874" i="2" a="1"/>
  <c r="AK874" i="2" s="1"/>
  <c r="AK875" i="2" a="1"/>
  <c r="AK875" i="2"/>
  <c r="AK876" i="2" a="1"/>
  <c r="AK876" i="2" s="1"/>
  <c r="AK877" i="2" a="1"/>
  <c r="AK877" i="2" s="1"/>
  <c r="AK878" i="2" a="1"/>
  <c r="AK878" i="2" s="1"/>
  <c r="AK879" i="2" a="1"/>
  <c r="AK879" i="2"/>
  <c r="AK880" i="2" a="1"/>
  <c r="AK880" i="2"/>
  <c r="AK881" i="2" a="1"/>
  <c r="AK881" i="2"/>
  <c r="AK882" i="2" a="1"/>
  <c r="AK882" i="2"/>
  <c r="AK883" i="2" a="1"/>
  <c r="AK883" i="2" s="1"/>
  <c r="AK884" i="2" a="1"/>
  <c r="AK884" i="2" s="1"/>
  <c r="AK885" i="2" a="1"/>
  <c r="AK885" i="2" s="1"/>
  <c r="AK886" i="2" a="1"/>
  <c r="AK886" i="2" s="1"/>
  <c r="AK887" i="2" a="1"/>
  <c r="AK887" i="2" s="1"/>
  <c r="AK888" i="2" a="1"/>
  <c r="AK888" i="2" s="1"/>
  <c r="AK889" i="2" a="1"/>
  <c r="AK889" i="2" s="1"/>
  <c r="AK890" i="2" a="1"/>
  <c r="AK890" i="2" s="1"/>
  <c r="AK891" i="2" a="1"/>
  <c r="AK891" i="2" s="1"/>
  <c r="AK892" i="2" a="1"/>
  <c r="AK892" i="2" s="1"/>
  <c r="AK893" i="2" a="1"/>
  <c r="AK893" i="2"/>
  <c r="AK894" i="2" a="1"/>
  <c r="AK894" i="2"/>
  <c r="AK895" i="2" a="1"/>
  <c r="AK895" i="2"/>
  <c r="AK896" i="2" a="1"/>
  <c r="AK896" i="2"/>
  <c r="AK897" i="2" a="1"/>
  <c r="AK897" i="2" s="1"/>
  <c r="AK898" i="2" a="1"/>
  <c r="AK898" i="2" s="1"/>
  <c r="AK899" i="2" a="1"/>
  <c r="AK899" i="2" s="1"/>
  <c r="AK900" i="2" a="1"/>
  <c r="AK900" i="2" s="1"/>
  <c r="AK901" i="2" a="1"/>
  <c r="AK901" i="2" s="1"/>
  <c r="AK902" i="2" a="1"/>
  <c r="AK902" i="2"/>
  <c r="AK903" i="2" a="1"/>
  <c r="AK903" i="2" s="1"/>
  <c r="AK904" i="2" a="1"/>
  <c r="AK904" i="2" s="1"/>
  <c r="AK905" i="2" a="1"/>
  <c r="AK905" i="2"/>
  <c r="AK906" i="2" a="1"/>
  <c r="AK906" i="2" s="1"/>
  <c r="AK907" i="2" a="1"/>
  <c r="AK907" i="2"/>
  <c r="AK908" i="2" a="1"/>
  <c r="AK908" i="2" s="1"/>
  <c r="AK909" i="2" a="1"/>
  <c r="AK909" i="2"/>
  <c r="AK910" i="2" a="1"/>
  <c r="AK910" i="2" s="1"/>
  <c r="AK911" i="2" a="1"/>
  <c r="AK911" i="2"/>
  <c r="AK912" i="2" a="1"/>
  <c r="AK912" i="2" s="1"/>
  <c r="AK913" i="2" a="1"/>
  <c r="AK913" i="2"/>
  <c r="AK914" i="2" a="1"/>
  <c r="AK914" i="2" s="1"/>
  <c r="AK915" i="2" a="1"/>
  <c r="AK915" i="2" s="1"/>
  <c r="AK916" i="2" a="1"/>
  <c r="AK916" i="2"/>
  <c r="AK917" i="2" a="1"/>
  <c r="AK917" i="2" s="1"/>
  <c r="AK918" i="2" a="1"/>
  <c r="AK918" i="2"/>
  <c r="AK919" i="2" a="1"/>
  <c r="AK919" i="2" s="1"/>
  <c r="AK920" i="2" a="1"/>
  <c r="AK920" i="2" s="1"/>
  <c r="AK921" i="2" a="1"/>
  <c r="AK921" i="2" s="1"/>
  <c r="AK922" i="2" a="1"/>
  <c r="AK922" i="2" s="1"/>
  <c r="AK923" i="2" a="1"/>
  <c r="AK923" i="2"/>
  <c r="AK924" i="2" a="1"/>
  <c r="AK924" i="2" s="1"/>
  <c r="AK925" i="2" a="1"/>
  <c r="AK925" i="2"/>
  <c r="AK926" i="2" a="1"/>
  <c r="AK926" i="2" s="1"/>
  <c r="AK927" i="2" a="1"/>
  <c r="AK927" i="2" s="1"/>
  <c r="AK928" i="2" a="1"/>
  <c r="AK928" i="2"/>
  <c r="AK929" i="2" a="1"/>
  <c r="AK929" i="2" s="1"/>
  <c r="AK930" i="2" a="1"/>
  <c r="AK930" i="2"/>
  <c r="AK931" i="2" a="1"/>
  <c r="AK931" i="2" s="1"/>
  <c r="AK932" i="2" a="1"/>
  <c r="AK932" i="2" s="1"/>
  <c r="AK933" i="2" a="1"/>
  <c r="AK933" i="2" s="1"/>
  <c r="AK934" i="2" a="1"/>
  <c r="AK934" i="2" s="1"/>
  <c r="AK935" i="2" a="1"/>
  <c r="AK935" i="2"/>
  <c r="AK936" i="2" a="1"/>
  <c r="AK936" i="2" s="1"/>
  <c r="AK937" i="2" a="1"/>
  <c r="AK937" i="2"/>
  <c r="AK938" i="2" a="1"/>
  <c r="AK938" i="2" s="1"/>
  <c r="AK939" i="2" a="1"/>
  <c r="AK939" i="2"/>
  <c r="AK940" i="2" a="1"/>
  <c r="AK940" i="2" s="1"/>
  <c r="AK941" i="2" a="1"/>
  <c r="AK941" i="2" s="1"/>
  <c r="AK942" i="2" a="1"/>
  <c r="AK942" i="2"/>
  <c r="AK943" i="2" a="1"/>
  <c r="AK943" i="2"/>
  <c r="AK944" i="2" a="1"/>
  <c r="AK944" i="2"/>
  <c r="AK945" i="2" a="1"/>
  <c r="AK945" i="2" s="1"/>
  <c r="AK946" i="2" a="1"/>
  <c r="AK946" i="2" s="1"/>
  <c r="AK947" i="2" a="1"/>
  <c r="AK947" i="2"/>
  <c r="AK948" i="2" a="1"/>
  <c r="AK948" i="2"/>
  <c r="AK949" i="2" a="1"/>
  <c r="AK949" i="2"/>
  <c r="AK950" i="2" a="1"/>
  <c r="AK950" i="2"/>
  <c r="AK951" i="2" a="1"/>
  <c r="AK951" i="2"/>
  <c r="AK952" i="2" a="1"/>
  <c r="AK952" i="2" s="1"/>
  <c r="AK953" i="2" a="1"/>
  <c r="AK953" i="2" s="1"/>
  <c r="AK954" i="2" a="1"/>
  <c r="AK954" i="2" s="1"/>
  <c r="AK955" i="2" a="1"/>
  <c r="AK955" i="2"/>
  <c r="AK956" i="2" a="1"/>
  <c r="AK956" i="2"/>
  <c r="AK957" i="2" a="1"/>
  <c r="AK957" i="2"/>
  <c r="AK958" i="2" a="1"/>
  <c r="AK958" i="2"/>
  <c r="AK959" i="2" a="1"/>
  <c r="AK959" i="2" s="1"/>
  <c r="AK960" i="2" a="1"/>
  <c r="AK960" i="2" s="1"/>
  <c r="AK961" i="2" a="1"/>
  <c r="AK961" i="2" s="1"/>
  <c r="AK962" i="2" a="1"/>
  <c r="AK962" i="2"/>
  <c r="AK963" i="2" a="1"/>
  <c r="AK963" i="2"/>
  <c r="AK964" i="2" a="1"/>
  <c r="AK964" i="2" s="1"/>
  <c r="AK965" i="2" a="1"/>
  <c r="AK965" i="2" s="1"/>
  <c r="AK966" i="2" a="1"/>
  <c r="AK966" i="2"/>
  <c r="AK967" i="2" a="1"/>
  <c r="AK967" i="2" s="1"/>
  <c r="AK968" i="2" a="1"/>
  <c r="AK968" i="2" s="1"/>
  <c r="AK969" i="2" a="1"/>
  <c r="AK969" i="2"/>
  <c r="AK970" i="2" a="1"/>
  <c r="AK970" i="2"/>
  <c r="AK971" i="2" a="1"/>
  <c r="AK971" i="2" s="1"/>
  <c r="AK972" i="2" a="1"/>
  <c r="AK972" i="2" s="1"/>
  <c r="AK973" i="2" a="1"/>
  <c r="AK973" i="2"/>
  <c r="AK974" i="2" a="1"/>
  <c r="AK974" i="2" s="1"/>
  <c r="AK975" i="2" a="1"/>
  <c r="AK975" i="2" s="1"/>
  <c r="AK976" i="2" a="1"/>
  <c r="AK976" i="2"/>
  <c r="AK977" i="2" a="1"/>
  <c r="AK977" i="2"/>
  <c r="AK978" i="2" a="1"/>
  <c r="AK978" i="2"/>
  <c r="AK979" i="2" a="1"/>
  <c r="AK979" i="2" s="1"/>
  <c r="AK980" i="2" a="1"/>
  <c r="AK980" i="2"/>
  <c r="AK981" i="2" a="1"/>
  <c r="AK981" i="2" s="1"/>
  <c r="AK982" i="2" a="1"/>
  <c r="AK982" i="2" s="1"/>
  <c r="AK983" i="2" a="1"/>
  <c r="AK983" i="2"/>
  <c r="AK984" i="2" a="1"/>
  <c r="AK984" i="2" s="1"/>
  <c r="AK985" i="2" a="1"/>
  <c r="AK985" i="2" s="1"/>
  <c r="AK986" i="2" a="1"/>
  <c r="AK986" i="2" s="1"/>
  <c r="AK987" i="2" a="1"/>
  <c r="AK987" i="2"/>
  <c r="AK988" i="2" a="1"/>
  <c r="AK988" i="2" s="1"/>
  <c r="AK989" i="2" a="1"/>
  <c r="AK989" i="2"/>
  <c r="AK990" i="2" a="1"/>
  <c r="AK990" i="2" s="1"/>
  <c r="AK991" i="2" a="1"/>
  <c r="AK991" i="2" s="1"/>
  <c r="AK992" i="2" a="1"/>
  <c r="AK992" i="2"/>
  <c r="AK993" i="2" a="1"/>
  <c r="AK993" i="2" s="1"/>
  <c r="AK994" i="2" a="1"/>
  <c r="AK994" i="2"/>
  <c r="AK995" i="2" a="1"/>
  <c r="AK995" i="2" s="1"/>
  <c r="AK996" i="2" a="1"/>
  <c r="AK996" i="2" s="1"/>
  <c r="AK997" i="2" a="1"/>
  <c r="AK997" i="2"/>
  <c r="AK998" i="2" a="1"/>
  <c r="AK998" i="2" s="1"/>
  <c r="AK999" i="2" a="1"/>
  <c r="AK999" i="2" s="1"/>
  <c r="AK1000" i="2" a="1"/>
  <c r="AK1000" i="2" s="1"/>
  <c r="AK1001" i="2" a="1"/>
  <c r="AK1001" i="2"/>
  <c r="AK1002" i="2" a="1"/>
  <c r="AK1002" i="2" s="1"/>
  <c r="AK1003" i="2" a="1"/>
  <c r="AK1003" i="2" s="1"/>
  <c r="AK1004" i="2" a="1"/>
  <c r="AK1004" i="2"/>
  <c r="AK1005" i="2" a="1"/>
  <c r="AK1005" i="2" s="1"/>
  <c r="AK1006" i="2" a="1"/>
  <c r="AK1006" i="2"/>
  <c r="AK1007" i="2" a="1"/>
  <c r="AK1007" i="2" s="1"/>
  <c r="AK1008" i="2" a="1"/>
  <c r="AK1008" i="2"/>
  <c r="AK1009" i="2" a="1"/>
  <c r="AK1009" i="2" s="1"/>
  <c r="AK1010" i="2" a="1"/>
  <c r="AK1010" i="2" s="1"/>
  <c r="AK1011" i="2" a="1"/>
  <c r="AK1011" i="2"/>
  <c r="AK1012" i="2" a="1"/>
  <c r="AK1012" i="2" s="1"/>
  <c r="AK1013" i="2" a="1"/>
  <c r="AK1013" i="2" s="1"/>
  <c r="AK1014" i="2" a="1"/>
  <c r="AK1014" i="2" s="1"/>
  <c r="AK1015" i="2" a="1"/>
  <c r="AK1015" i="2" s="1"/>
  <c r="AK1016" i="2" a="1"/>
  <c r="AK1016" i="2" s="1"/>
  <c r="AK1017" i="2" a="1"/>
  <c r="AK1017" i="2" s="1"/>
  <c r="AK1018" i="2" a="1"/>
  <c r="AK1018" i="2"/>
  <c r="AK1019" i="2" a="1"/>
  <c r="AK1019" i="2" s="1"/>
  <c r="AK1020" i="2" a="1"/>
  <c r="AK1020" i="2" s="1"/>
  <c r="AK1021" i="2" a="1"/>
  <c r="AK1021" i="2"/>
  <c r="AK1022" i="2" a="1"/>
  <c r="AK1022" i="2"/>
  <c r="AK1023" i="2" a="1"/>
  <c r="AK1023" i="2"/>
  <c r="AK1024" i="2" a="1"/>
  <c r="AK1024" i="2" s="1"/>
  <c r="AK1025" i="2" a="1"/>
  <c r="AK1025" i="2" s="1"/>
  <c r="AK1026" i="2" a="1"/>
  <c r="AK1026" i="2" s="1"/>
  <c r="AK1027" i="2" a="1"/>
  <c r="AK1027" i="2" s="1"/>
  <c r="AK1028" i="2" a="1"/>
  <c r="AK1028" i="2" s="1"/>
  <c r="AK1029" i="2" a="1"/>
  <c r="AK1029" i="2" s="1"/>
  <c r="AK1030" i="2" a="1"/>
  <c r="AK1030" i="2" s="1"/>
  <c r="AK1031" i="2" a="1"/>
  <c r="AK1031" i="2" s="1"/>
  <c r="AK1032" i="2" a="1"/>
  <c r="AK1032" i="2" s="1"/>
  <c r="AK1033" i="2" a="1"/>
  <c r="AK1033" i="2" s="1"/>
  <c r="AK1034" i="2" a="1"/>
  <c r="AK1034" i="2" s="1"/>
  <c r="AK1035" i="2" a="1"/>
  <c r="AK1035" i="2" s="1"/>
  <c r="AK1036" i="2" a="1"/>
  <c r="AK1036" i="2"/>
  <c r="AK1037" i="2" a="1"/>
  <c r="AK1037" i="2"/>
  <c r="AK1038" i="2" a="1"/>
  <c r="AK1038" i="2" s="1"/>
  <c r="AK1039" i="2" a="1"/>
  <c r="AK1039" i="2" s="1"/>
  <c r="AK1040" i="2" a="1"/>
  <c r="AK1040" i="2" s="1"/>
  <c r="AK1041" i="2" a="1"/>
  <c r="AK1041" i="2" s="1"/>
  <c r="AK1042" i="2" a="1"/>
  <c r="AK1042" i="2" s="1"/>
  <c r="AK1043" i="2" a="1"/>
  <c r="AK1043" i="2" s="1"/>
  <c r="AK1044" i="2" a="1"/>
  <c r="AK1044" i="2"/>
  <c r="AK1045" i="2" a="1"/>
  <c r="AK1045" i="2"/>
  <c r="AK1046" i="2" a="1"/>
  <c r="AK1046" i="2"/>
  <c r="AK1047" i="2" a="1"/>
  <c r="AK1047" i="2" s="1"/>
  <c r="AK1048" i="2" a="1"/>
  <c r="AK1048" i="2" s="1"/>
  <c r="AK1049" i="2" a="1"/>
  <c r="AK1049" i="2"/>
  <c r="AK1050" i="2" a="1"/>
  <c r="AK1050" i="2" s="1"/>
  <c r="AK1051" i="2" a="1"/>
  <c r="AK1051" i="2" s="1"/>
  <c r="AK1052" i="2" a="1"/>
  <c r="AK1052" i="2"/>
  <c r="AK1053" i="2" a="1"/>
  <c r="AK1053" i="2" s="1"/>
  <c r="AK1054" i="2" a="1"/>
  <c r="AK1054" i="2" s="1"/>
  <c r="AK1055" i="2" a="1"/>
  <c r="AK1055" i="2" s="1"/>
  <c r="AK1056" i="2" a="1"/>
  <c r="AK1056" i="2" s="1"/>
  <c r="AK1057" i="2" a="1"/>
  <c r="AK1057" i="2" s="1"/>
  <c r="AK1058" i="2" a="1"/>
  <c r="AK1058" i="2" s="1"/>
  <c r="AK1059" i="2" a="1"/>
  <c r="AK1059" i="2" s="1"/>
  <c r="AK1060" i="2" a="1"/>
  <c r="AK1060" i="2" s="1"/>
  <c r="AK1061" i="2" a="1"/>
  <c r="AK1061" i="2" s="1"/>
  <c r="AK1062" i="2" a="1"/>
  <c r="AK1062" i="2"/>
  <c r="AK1063" i="2" a="1"/>
  <c r="AK1063" i="2"/>
  <c r="AK1064" i="2" a="1"/>
  <c r="AK1064" i="2" s="1"/>
  <c r="AK1065" i="2" a="1"/>
  <c r="AK1065" i="2" s="1"/>
  <c r="AK1066" i="2" a="1"/>
  <c r="AK1066" i="2" s="1"/>
  <c r="AK1067" i="2" a="1"/>
  <c r="AK1067" i="2" s="1"/>
  <c r="AK1068" i="2" a="1"/>
  <c r="AK1068" i="2" s="1"/>
  <c r="AK1069" i="2" a="1"/>
  <c r="AK1069" i="2" s="1"/>
  <c r="AK1070" i="2" a="1"/>
  <c r="AK1070" i="2"/>
  <c r="AK1071" i="2" a="1"/>
  <c r="AK1071" i="2"/>
  <c r="AK1072" i="2" a="1"/>
  <c r="AK1072" i="2" s="1"/>
  <c r="AK1073" i="2" a="1"/>
  <c r="AK1073" i="2" s="1"/>
  <c r="AK1074" i="2" a="1"/>
  <c r="AK1074" i="2" s="1"/>
  <c r="AK1075" i="2" a="1"/>
  <c r="AK1075" i="2"/>
  <c r="AK1076" i="2" a="1"/>
  <c r="AK1076" i="2" s="1"/>
  <c r="AK1077" i="2" a="1"/>
  <c r="AK1077" i="2"/>
  <c r="AK1078" i="2" a="1"/>
  <c r="AK1078" i="2"/>
  <c r="AK1079" i="2" a="1"/>
  <c r="AK1079" i="2" s="1"/>
  <c r="AK1080" i="2" a="1"/>
  <c r="AK1080" i="2" s="1"/>
  <c r="AK1081" i="2" a="1"/>
  <c r="AK1081" i="2" s="1"/>
  <c r="AK1082" i="2" a="1"/>
  <c r="AK1082" i="2"/>
  <c r="AK1083" i="2" a="1"/>
  <c r="AK1083" i="2"/>
  <c r="AK1084" i="2" a="1"/>
  <c r="AK1084" i="2"/>
  <c r="AK1085" i="2" a="1"/>
  <c r="AK1085" i="2" s="1"/>
  <c r="AK1086" i="2" a="1"/>
  <c r="AK1086" i="2" s="1"/>
  <c r="AK1087" i="2" a="1"/>
  <c r="AK1087" i="2" s="1"/>
  <c r="AK1088" i="2" a="1"/>
  <c r="AK1088" i="2"/>
  <c r="AK1089" i="2" a="1"/>
  <c r="AK1089" i="2"/>
  <c r="AK1090" i="2" a="1"/>
  <c r="AK1090" i="2" s="1"/>
  <c r="AK1091" i="2" a="1"/>
  <c r="AK1091" i="2" s="1"/>
  <c r="AK1092" i="2" a="1"/>
  <c r="AK1092" i="2" s="1"/>
  <c r="AK1093" i="2" a="1"/>
  <c r="AK1093" i="2"/>
  <c r="AK1094" i="2" a="1"/>
  <c r="AK1094" i="2"/>
  <c r="AK1095" i="2" a="1"/>
  <c r="AK1095" i="2"/>
  <c r="AK1096" i="2" a="1"/>
  <c r="AK1096" i="2" s="1"/>
  <c r="AK1097" i="2" a="1"/>
  <c r="AK1097" i="2" s="1"/>
  <c r="AK1098" i="2" a="1"/>
  <c r="AK1098" i="2" s="1"/>
  <c r="AK1099" i="2" a="1"/>
  <c r="AK1099" i="2" s="1"/>
  <c r="AK1100" i="2" a="1"/>
  <c r="AK1100" i="2" s="1"/>
  <c r="AK1101" i="2" a="1"/>
  <c r="AK1101" i="2" s="1"/>
  <c r="AK1102" i="2" a="1"/>
  <c r="AK1102" i="2" s="1"/>
  <c r="AK1103" i="2" a="1"/>
  <c r="AK1103" i="2" s="1"/>
  <c r="AK1104" i="2" a="1"/>
  <c r="AK1104" i="2" s="1"/>
  <c r="AK1105" i="2" a="1"/>
  <c r="AK1105" i="2" s="1"/>
  <c r="AK1106" i="2" a="1"/>
  <c r="AK1106" i="2" s="1"/>
  <c r="AK1107" i="2" a="1"/>
  <c r="AK1107" i="2" s="1"/>
  <c r="AK1108" i="2" a="1"/>
  <c r="AK1108" i="2" s="1"/>
  <c r="AK1109" i="2" a="1"/>
  <c r="AK1109" i="2" s="1"/>
  <c r="AK1110" i="2" a="1"/>
  <c r="AK1110" i="2" s="1"/>
  <c r="AK1111" i="2" a="1"/>
  <c r="AK1111" i="2" s="1"/>
  <c r="AK1112" i="2" a="1"/>
  <c r="AK1112" i="2" s="1"/>
  <c r="AK1113" i="2" a="1"/>
  <c r="AK1113" i="2" s="1"/>
  <c r="AK1114" i="2" a="1"/>
  <c r="AK1114" i="2" s="1"/>
  <c r="AK1115" i="2" a="1"/>
  <c r="AK1115" i="2" s="1"/>
  <c r="AK1116" i="2" a="1"/>
  <c r="AK1116" i="2"/>
  <c r="AK1117" i="2" a="1"/>
  <c r="AK1117" i="2" s="1"/>
  <c r="AK1118" i="2" a="1"/>
  <c r="AK1118" i="2" s="1"/>
  <c r="AK1119" i="2" a="1"/>
  <c r="AK1119" i="2"/>
  <c r="AK1120" i="2" a="1"/>
  <c r="AK1120" i="2" s="1"/>
  <c r="AK1121" i="2" a="1"/>
  <c r="AK1121" i="2" s="1"/>
  <c r="AK1122" i="2" a="1"/>
  <c r="AK1122" i="2"/>
  <c r="AK1123" i="2" a="1"/>
  <c r="AK1123" i="2" s="1"/>
  <c r="AK1124" i="2" a="1"/>
  <c r="AK1124" i="2" s="1"/>
  <c r="AK1125" i="2" a="1"/>
  <c r="AK1125" i="2" s="1"/>
  <c r="AK1126" i="2" a="1"/>
  <c r="AK1126" i="2" s="1"/>
  <c r="AK1127" i="2" a="1"/>
  <c r="AK1127" i="2" s="1"/>
  <c r="AK1128" i="2" a="1"/>
  <c r="AK1128" i="2" s="1"/>
  <c r="AK1129" i="2" a="1"/>
  <c r="AK1129" i="2" s="1"/>
  <c r="AK1130" i="2" a="1"/>
  <c r="AK1130" i="2" s="1"/>
  <c r="AK1131" i="2" a="1"/>
  <c r="AK1131" i="2" s="1"/>
  <c r="AK1132" i="2" a="1"/>
  <c r="AK1132" i="2"/>
  <c r="AK1133" i="2" a="1"/>
  <c r="AK1133" i="2" s="1"/>
  <c r="AK1134" i="2" a="1"/>
  <c r="AK1134" i="2" s="1"/>
  <c r="AK1135" i="2" a="1"/>
  <c r="AK1135" i="2" s="1"/>
  <c r="AK1136" i="2" a="1"/>
  <c r="AK1136" i="2" s="1"/>
  <c r="AK1137" i="2" a="1"/>
  <c r="AK1137" i="2" s="1"/>
  <c r="AK1138" i="2" a="1"/>
  <c r="AK1138" i="2" s="1"/>
  <c r="AK1139" i="2" a="1"/>
  <c r="AK1139" i="2" s="1"/>
  <c r="AK1140" i="2" a="1"/>
  <c r="AK1140" i="2" s="1"/>
  <c r="AK1141" i="2" a="1"/>
  <c r="AK1141" i="2" s="1"/>
  <c r="AK1142" i="2" a="1"/>
  <c r="AK1142" i="2" s="1"/>
  <c r="AK1143" i="2" a="1"/>
  <c r="AK1143" i="2" s="1"/>
  <c r="AK1144" i="2" a="1"/>
  <c r="AK1144" i="2"/>
  <c r="AK1145" i="2" a="1"/>
  <c r="AK1145" i="2" s="1"/>
  <c r="AK1146" i="2" a="1"/>
  <c r="AK1146" i="2" s="1"/>
  <c r="AK1147" i="2" a="1"/>
  <c r="AK1147" i="2"/>
  <c r="AK1148" i="2" a="1"/>
  <c r="AK1148" i="2" s="1"/>
  <c r="AK1149" i="2" a="1"/>
  <c r="AK1149" i="2" s="1"/>
  <c r="AK1150" i="2" a="1"/>
  <c r="AK1150" i="2"/>
  <c r="AK1151" i="2" a="1"/>
  <c r="AK1151" i="2" s="1"/>
  <c r="AK1152" i="2" a="1"/>
  <c r="AK1152" i="2" s="1"/>
  <c r="AK1153" i="2" a="1"/>
  <c r="AK1153" i="2" s="1"/>
  <c r="AK1154" i="2" a="1"/>
  <c r="AK1154" i="2" s="1"/>
  <c r="AK1155" i="2" a="1"/>
  <c r="AK1155" i="2" s="1"/>
  <c r="AK1156" i="2" a="1"/>
  <c r="AK1156" i="2" s="1"/>
  <c r="AK1157" i="2" a="1"/>
  <c r="AK1157" i="2"/>
  <c r="AK1158" i="2" a="1"/>
  <c r="AK1158" i="2"/>
  <c r="AK1159" i="2" a="1"/>
  <c r="AK1159" i="2" s="1"/>
  <c r="AK1160" i="2" a="1"/>
  <c r="AK1160" i="2" s="1"/>
  <c r="AK1161" i="2" a="1"/>
  <c r="AK1161" i="2" s="1"/>
  <c r="AK1162" i="2" a="1"/>
  <c r="AK1162" i="2" s="1"/>
  <c r="AK1163" i="2" a="1"/>
  <c r="AK1163" i="2" s="1"/>
  <c r="AK1164" i="2" a="1"/>
  <c r="AK1164" i="2" s="1"/>
  <c r="AK1165" i="2" a="1"/>
  <c r="AK1165" i="2" s="1"/>
  <c r="AK1166" i="2" a="1"/>
  <c r="AK1166" i="2" s="1"/>
  <c r="AK1167" i="2" a="1"/>
  <c r="AK1167" i="2" s="1"/>
  <c r="AK1168" i="2" a="1"/>
  <c r="AK1168" i="2" s="1"/>
  <c r="AK1169" i="2" a="1"/>
  <c r="AK1169" i="2" s="1"/>
  <c r="AK1170" i="2" a="1"/>
  <c r="AK1170" i="2"/>
  <c r="AK1171" i="2" a="1"/>
  <c r="AK1171" i="2"/>
  <c r="AK1172" i="2" a="1"/>
  <c r="AK1172" i="2" s="1"/>
  <c r="AK1173" i="2" a="1"/>
  <c r="AK1173" i="2"/>
  <c r="AK1174" i="2" a="1"/>
  <c r="AK1174" i="2" s="1"/>
  <c r="AK1175" i="2" a="1"/>
  <c r="AK1175" i="2" s="1"/>
  <c r="AK1176" i="2" a="1"/>
  <c r="AK1176" i="2" s="1"/>
  <c r="AK1177" i="2" a="1"/>
  <c r="AK1177" i="2" s="1"/>
  <c r="AK1178" i="2" a="1"/>
  <c r="AK1178" i="2" s="1"/>
  <c r="AK1179" i="2" a="1"/>
  <c r="AK1179" i="2" s="1"/>
  <c r="AK1180" i="2" a="1"/>
  <c r="AK1180" i="2" s="1"/>
  <c r="AK1181" i="2" a="1"/>
  <c r="AK1181" i="2"/>
  <c r="AK1182" i="2" a="1"/>
  <c r="AK1182" i="2" s="1"/>
  <c r="AK1183" i="2" a="1"/>
  <c r="AK1183" i="2" s="1"/>
  <c r="AK1184" i="2" a="1"/>
  <c r="AK1184" i="2"/>
  <c r="AK1185" i="2" a="1"/>
  <c r="AK1185" i="2"/>
  <c r="AK1186" i="2" a="1"/>
  <c r="AK1186" i="2" s="1"/>
  <c r="AK1187" i="2" a="1"/>
  <c r="AK1187" i="2"/>
  <c r="AK1188" i="2" a="1"/>
  <c r="AK1188" i="2" s="1"/>
  <c r="AK1189" i="2" a="1"/>
  <c r="AK1189" i="2" s="1"/>
  <c r="AK1190" i="2" a="1"/>
  <c r="AK1190" i="2" s="1"/>
  <c r="AK1191" i="2" a="1"/>
  <c r="AK1191" i="2"/>
  <c r="AK1192" i="2" a="1"/>
  <c r="AK1192" i="2"/>
  <c r="AK1193" i="2" a="1"/>
  <c r="AK1193" i="2"/>
  <c r="AK1194" i="2" a="1"/>
  <c r="AK1194" i="2"/>
  <c r="AK1195" i="2" a="1"/>
  <c r="AK1195" i="2" s="1"/>
  <c r="AK1196" i="2" a="1"/>
  <c r="AK1196" i="2" s="1"/>
  <c r="AK1197" i="2" a="1"/>
  <c r="AK1197" i="2" s="1"/>
  <c r="AK1198" i="2" a="1"/>
  <c r="AK1198" i="2" s="1"/>
  <c r="AK1199" i="2" a="1"/>
  <c r="AK1199" i="2"/>
  <c r="AK1200" i="2" a="1"/>
  <c r="AK1200" i="2"/>
  <c r="AK1201" i="2" a="1"/>
  <c r="AK1201" i="2"/>
  <c r="AK1202" i="2" a="1"/>
  <c r="AK1202" i="2"/>
  <c r="AK1203" i="2" a="1"/>
  <c r="AK1203" i="2" s="1"/>
  <c r="AK1204" i="2" a="1"/>
  <c r="AK1204" i="2" s="1"/>
  <c r="AK1205" i="2" a="1"/>
  <c r="AK1205" i="2" s="1"/>
  <c r="AK1206" i="2" a="1"/>
  <c r="AK1206" i="2"/>
  <c r="AK1207" i="2" a="1"/>
  <c r="AK1207" i="2"/>
  <c r="AK1208" i="2" a="1"/>
  <c r="AK1208" i="2" s="1"/>
  <c r="AK1209" i="2" a="1"/>
  <c r="AK1209" i="2" s="1"/>
  <c r="AK1210" i="2" a="1"/>
  <c r="AK1210" i="2" s="1"/>
  <c r="AK1211" i="2" a="1"/>
  <c r="AK1211" i="2"/>
  <c r="AK1212" i="2" a="1"/>
  <c r="AK1212" i="2"/>
  <c r="AK1213" i="2" a="1"/>
  <c r="AK1213" i="2"/>
  <c r="AK1214" i="2" a="1"/>
  <c r="AK1214" i="2" s="1"/>
  <c r="AK1215" i="2" a="1"/>
  <c r="AK1215" i="2" s="1"/>
  <c r="AK1216" i="2" a="1"/>
  <c r="AK1216" i="2" s="1"/>
  <c r="AK1217" i="2" a="1"/>
  <c r="AK1217" i="2" s="1"/>
  <c r="AK1218" i="2" a="1"/>
  <c r="AK1218" i="2"/>
  <c r="AK1219" i="2" a="1"/>
  <c r="AK1219" i="2"/>
  <c r="AK1220" i="2" a="1"/>
  <c r="AK1220" i="2" s="1"/>
  <c r="AK1221" i="2" a="1"/>
  <c r="AK1221" i="2"/>
  <c r="AK1222" i="2" a="1"/>
  <c r="AK1222" i="2" s="1"/>
  <c r="AK1223" i="2" a="1"/>
  <c r="AK1223" i="2" s="1"/>
  <c r="AK1224" i="2" a="1"/>
  <c r="AK1224" i="2" s="1"/>
  <c r="AK1225" i="2" a="1"/>
  <c r="AK1225" i="2"/>
  <c r="AK1226" i="2" a="1"/>
  <c r="AK1226" i="2"/>
  <c r="AK1227" i="2" a="1"/>
  <c r="AK1227" i="2" s="1"/>
  <c r="AK1228" i="2" a="1"/>
  <c r="AK1228" i="2" s="1"/>
  <c r="AK1229" i="2" a="1"/>
  <c r="AK1229" i="2"/>
  <c r="AK1230" i="2" a="1"/>
  <c r="AK1230" i="2" s="1"/>
  <c r="AK1231" i="2" a="1"/>
  <c r="AK1231" i="2" s="1"/>
  <c r="AK1232" i="2" a="1"/>
  <c r="AK1232" i="2"/>
  <c r="AK1233" i="2" a="1"/>
  <c r="AK1233" i="2"/>
  <c r="AK1234" i="2" a="1"/>
  <c r="AK1234" i="2"/>
  <c r="AK1235" i="2" a="1"/>
  <c r="AK1235" i="2" s="1"/>
  <c r="AK1236" i="2" a="1"/>
  <c r="AK1236" i="2" s="1"/>
  <c r="AK1237" i="2" a="1"/>
  <c r="AK1237" i="2" s="1"/>
  <c r="AK1238" i="2" a="1"/>
  <c r="AK1238" i="2"/>
  <c r="AK1239" i="2" a="1"/>
  <c r="AK1239" i="2"/>
  <c r="AK1240" i="2" a="1"/>
  <c r="AK1240" i="2" s="1"/>
  <c r="AK1241" i="2" a="1"/>
  <c r="AK1241" i="2"/>
  <c r="AK1242" i="2" a="1"/>
  <c r="AK1242" i="2"/>
  <c r="AK1243" i="2" a="1"/>
  <c r="AK1243" i="2" s="1"/>
  <c r="AK1244" i="2" a="1"/>
  <c r="AK1244" i="2" s="1"/>
  <c r="AK1245" i="2" a="1"/>
  <c r="AK1245" i="2"/>
  <c r="AK1246" i="2" a="1"/>
  <c r="AK1246" i="2"/>
  <c r="AK1247" i="2" a="1"/>
  <c r="AK1247" i="2" s="1"/>
  <c r="AK1248" i="2" a="1"/>
  <c r="AK1248" i="2" s="1"/>
  <c r="AK1249" i="2" a="1"/>
  <c r="AK1249" i="2"/>
  <c r="AK1250" i="2" a="1"/>
  <c r="AK1250" i="2" s="1"/>
  <c r="AK1251" i="2" a="1"/>
  <c r="AK1251" i="2" s="1"/>
  <c r="AK1252" i="2" a="1"/>
  <c r="AK1252" i="2"/>
  <c r="AK1253" i="2" a="1"/>
  <c r="AK1253" i="2"/>
  <c r="AK1254" i="2" a="1"/>
  <c r="AK1254" i="2" s="1"/>
  <c r="AK1255" i="2" a="1"/>
  <c r="AK1255" i="2" s="1"/>
  <c r="AK1256" i="2" a="1"/>
  <c r="AK1256" i="2" s="1"/>
  <c r="AK1257" i="2" a="1"/>
  <c r="AK1257" i="2" s="1"/>
  <c r="AK1258" i="2" a="1"/>
  <c r="AK1258" i="2" s="1"/>
  <c r="AK1259" i="2" a="1"/>
  <c r="AK1259" i="2" s="1"/>
  <c r="AK1260" i="2" a="1"/>
  <c r="AK1260" i="2" s="1"/>
  <c r="AK1261" i="2" a="1"/>
  <c r="AK1261" i="2"/>
  <c r="AK1262" i="2" a="1"/>
  <c r="AK1262" i="2"/>
  <c r="AK1263" i="2" a="1"/>
  <c r="AK1263" i="2"/>
  <c r="AK1264" i="2" a="1"/>
  <c r="AK1264" i="2" s="1"/>
  <c r="AK1265" i="2" a="1"/>
  <c r="AK1265" i="2" s="1"/>
  <c r="AK1266" i="2" a="1"/>
  <c r="AK1266" i="2" s="1"/>
  <c r="AK1267" i="2" a="1"/>
  <c r="AK1267" i="2"/>
  <c r="AK1268" i="2" a="1"/>
  <c r="AK1268" i="2"/>
  <c r="AK1269" i="2" a="1"/>
  <c r="AK1269" i="2"/>
  <c r="AK1270" i="2" a="1"/>
  <c r="AK1270" i="2" s="1"/>
  <c r="AK1271" i="2" a="1"/>
  <c r="AK1271" i="2" s="1"/>
  <c r="AK1272" i="2" a="1"/>
  <c r="AK1272" i="2" s="1"/>
  <c r="AK1273" i="2" a="1"/>
  <c r="AK1273" i="2" s="1"/>
  <c r="AK1274" i="2" a="1"/>
  <c r="AK1274" i="2" s="1"/>
  <c r="AK1275" i="2" a="1"/>
  <c r="AK1275" i="2"/>
  <c r="AK1276" i="2" a="1"/>
  <c r="AK1276" i="2" s="1"/>
  <c r="AK1277" i="2" a="1"/>
  <c r="AK1277" i="2"/>
  <c r="AK1278" i="2" a="1"/>
  <c r="AK1278" i="2" s="1"/>
  <c r="AK1279" i="2" a="1"/>
  <c r="AK1279" i="2" s="1"/>
  <c r="AK1280" i="2" a="1"/>
  <c r="AK1280" i="2" s="1"/>
  <c r="AK1281" i="2" a="1"/>
  <c r="AK1281" i="2"/>
  <c r="AK1282" i="2" a="1"/>
  <c r="AK1282" i="2" s="1"/>
  <c r="AK1283" i="2" a="1"/>
  <c r="AK1283" i="2"/>
  <c r="AK1284" i="2" a="1"/>
  <c r="AK1284" i="2"/>
  <c r="AK1285" i="2" a="1"/>
  <c r="AK1285" i="2" s="1"/>
  <c r="AK1286" i="2" a="1"/>
  <c r="AK1286" i="2" s="1"/>
  <c r="AK1287" i="2" a="1"/>
  <c r="AK1287" i="2"/>
  <c r="AK1288" i="2" a="1"/>
  <c r="AK1288" i="2" s="1"/>
  <c r="AK1289" i="2" a="1"/>
  <c r="AK1289" i="2" s="1"/>
  <c r="AK1290" i="2" a="1"/>
  <c r="AK1290" i="2"/>
  <c r="AK1291" i="2" a="1"/>
  <c r="AK1291" i="2"/>
  <c r="AK1292" i="2" a="1"/>
  <c r="AK1292" i="2"/>
  <c r="AK1293" i="2" a="1"/>
  <c r="AK1293" i="2"/>
  <c r="AK1294" i="2" a="1"/>
  <c r="AK1294" i="2" s="1"/>
  <c r="AK1295" i="2" a="1"/>
  <c r="AK1295" i="2" s="1"/>
  <c r="AK1296" i="2" a="1"/>
  <c r="AK1296" i="2" s="1"/>
  <c r="AK1297" i="2" a="1"/>
  <c r="AK1297" i="2" s="1"/>
  <c r="AK1298" i="2" a="1"/>
  <c r="AK1298" i="2"/>
  <c r="AK1299" i="2" a="1"/>
  <c r="AK1299" i="2"/>
  <c r="AK1300" i="2" a="1"/>
  <c r="AK1300" i="2" s="1"/>
  <c r="AK1301" i="2" a="1"/>
  <c r="AK1301" i="2" s="1"/>
  <c r="AK1302" i="2" a="1"/>
  <c r="AK1302" i="2"/>
  <c r="AK1303" i="2" a="1"/>
  <c r="AK1303" i="2"/>
  <c r="AK1304" i="2" a="1"/>
  <c r="AK1304" i="2"/>
  <c r="AK1305" i="2" a="1"/>
  <c r="AK1305" i="2" s="1"/>
  <c r="AK1306" i="2" a="1"/>
  <c r="AK1306" i="2" s="1"/>
  <c r="AK1307" i="2" a="1"/>
  <c r="AK1307" i="2"/>
  <c r="AK1308" i="2" a="1"/>
  <c r="AK1308" i="2" s="1"/>
  <c r="AK1309" i="2" a="1"/>
  <c r="AK1309" i="2" s="1"/>
  <c r="AK1310" i="2" a="1"/>
  <c r="AK1310" i="2"/>
  <c r="AK1311" i="2" a="1"/>
  <c r="AK1311" i="2"/>
  <c r="AK1312" i="2" a="1"/>
  <c r="AK1312" i="2"/>
  <c r="AK1313" i="2" a="1"/>
  <c r="AK1313" i="2" s="1"/>
  <c r="AK1314" i="2" a="1"/>
  <c r="AK1314" i="2" s="1"/>
  <c r="AK1315" i="2" a="1"/>
  <c r="AK1315" i="2" s="1"/>
  <c r="AK1316" i="2" a="1"/>
  <c r="AK1316" i="2" s="1"/>
  <c r="AK1317" i="2" a="1"/>
  <c r="AK1317" i="2"/>
  <c r="AK1318" i="2" a="1"/>
  <c r="AK1318" i="2"/>
  <c r="AK1319" i="2" a="1"/>
  <c r="AK1319" i="2"/>
  <c r="AK1320" i="2" a="1"/>
  <c r="AK1320" i="2"/>
  <c r="AK1321" i="2" a="1"/>
  <c r="AK1321" i="2" s="1"/>
  <c r="AK1322" i="2" a="1"/>
  <c r="AK1322" i="2" s="1"/>
  <c r="AK1323" i="2" a="1"/>
  <c r="AK1323" i="2" s="1"/>
  <c r="AK1324" i="2" a="1"/>
  <c r="AK1324" i="2"/>
  <c r="AK1325" i="2" a="1"/>
  <c r="AK1325" i="2" s="1"/>
  <c r="AK1326" i="2" a="1"/>
  <c r="AK1326" i="2"/>
  <c r="AK1327" i="2" a="1"/>
  <c r="AK1327" i="2"/>
  <c r="AK1328" i="2" a="1"/>
  <c r="AK1328" i="2" s="1"/>
  <c r="AK1329" i="2" a="1"/>
  <c r="AK1329" i="2" s="1"/>
  <c r="AK1330" i="2" a="1"/>
  <c r="AK1330" i="2"/>
  <c r="AK1331" i="2" a="1"/>
  <c r="AK1331" i="2"/>
  <c r="AK1332" i="2" a="1"/>
  <c r="AK1332" i="2" s="1"/>
  <c r="AK1333" i="2" a="1"/>
  <c r="AK1333" i="2" s="1"/>
  <c r="AK1334" i="2" a="1"/>
  <c r="AK1334" i="2" s="1"/>
  <c r="AK1335" i="2" a="1"/>
  <c r="AK1335" i="2" s="1"/>
  <c r="AK1336" i="2" a="1"/>
  <c r="AK1336" i="2" s="1"/>
  <c r="AK1337" i="2" a="1"/>
  <c r="AK1337" i="2" s="1"/>
  <c r="AK1338" i="2" a="1"/>
  <c r="AK1338" i="2" s="1"/>
  <c r="AK1339" i="2" a="1"/>
  <c r="AK1339" i="2" s="1"/>
  <c r="AK1340" i="2" a="1"/>
  <c r="AK1340" i="2"/>
  <c r="AK1341" i="2" a="1"/>
  <c r="AK1341" i="2"/>
  <c r="AK1342" i="2" a="1"/>
  <c r="AK1342" i="2" s="1"/>
  <c r="AK1343" i="2" a="1"/>
  <c r="AK1343" i="2" s="1"/>
  <c r="AK1344" i="2" a="1"/>
  <c r="AK1344" i="2"/>
  <c r="AK1345" i="2" a="1"/>
  <c r="AK1345" i="2"/>
  <c r="AK1346" i="2" a="1"/>
  <c r="AK1346" i="2" s="1"/>
  <c r="AK1347" i="2" a="1"/>
  <c r="AK1347" i="2" s="1"/>
  <c r="AK1348" i="2" a="1"/>
  <c r="AK1348" i="2"/>
  <c r="AK1349" i="2" a="1"/>
  <c r="AK1349" i="2" s="1"/>
  <c r="AK1350" i="2" a="1"/>
  <c r="AK1350" i="2" s="1"/>
  <c r="AK1351" i="2" a="1"/>
  <c r="AK1351" i="2" s="1"/>
  <c r="AK1352" i="2" a="1"/>
  <c r="AK1352" i="2" s="1"/>
  <c r="AK1353" i="2" a="1"/>
  <c r="AK1353" i="2" s="1"/>
  <c r="AK1354" i="2" a="1"/>
  <c r="AK1354" i="2" s="1"/>
  <c r="AK1355" i="2" a="1"/>
  <c r="AK1355" i="2" s="1"/>
  <c r="AK1356" i="2" a="1"/>
  <c r="AK1356" i="2" s="1"/>
  <c r="AK1357" i="2" a="1"/>
  <c r="AK1357" i="2" s="1"/>
  <c r="AK1358" i="2" a="1"/>
  <c r="AK1358" i="2" s="1"/>
  <c r="AK1359" i="2" a="1"/>
  <c r="AK1359" i="2" s="1"/>
  <c r="AK1360" i="2" a="1"/>
  <c r="AK1360" i="2" s="1"/>
  <c r="AK1361" i="2" a="1"/>
  <c r="AK1361" i="2" s="1"/>
  <c r="AK1362" i="2" a="1"/>
  <c r="AK1362" i="2" s="1"/>
  <c r="AK1363" i="2" a="1"/>
  <c r="AK1363" i="2" s="1"/>
  <c r="AK1364" i="2" a="1"/>
  <c r="AK1364" i="2" s="1"/>
  <c r="AK1365" i="2" a="1"/>
  <c r="AK1365" i="2"/>
  <c r="AK1366" i="2" a="1"/>
  <c r="AK1366" i="2" s="1"/>
  <c r="AK1367" i="2" a="1"/>
  <c r="AK1367" i="2" s="1"/>
  <c r="AK1368" i="2" a="1"/>
  <c r="AK1368" i="2" s="1"/>
  <c r="AK1369" i="2" a="1"/>
  <c r="AK1369" i="2" s="1"/>
  <c r="AK1370" i="2" a="1"/>
  <c r="AK1370" i="2" s="1"/>
  <c r="AK1371" i="2" a="1"/>
  <c r="AK1371" i="2" s="1"/>
  <c r="AK1372" i="2" a="1"/>
  <c r="AK1372" i="2"/>
  <c r="AK1373" i="2" a="1"/>
  <c r="AK1373" i="2" s="1"/>
  <c r="AK1374" i="2" a="1"/>
  <c r="AK1374" i="2"/>
  <c r="AK1375" i="2" a="1"/>
  <c r="AK1375" i="2"/>
  <c r="AK1376" i="2" a="1"/>
  <c r="AK1376" i="2" s="1"/>
  <c r="AK1377" i="2" a="1"/>
  <c r="AK1377" i="2" s="1"/>
  <c r="AK1378" i="2" a="1"/>
  <c r="AK1378" i="2"/>
  <c r="AK1379" i="2" a="1"/>
  <c r="AK1379" i="2" s="1"/>
  <c r="AK1380" i="2" a="1"/>
  <c r="AK1380" i="2" s="1"/>
  <c r="AK1381" i="2" a="1"/>
  <c r="AK1381" i="2"/>
  <c r="AK1382" i="2" a="1"/>
  <c r="AK1382" i="2"/>
  <c r="AK1383" i="2" a="1"/>
  <c r="AK1383" i="2"/>
  <c r="AK1384" i="2" a="1"/>
  <c r="AK1384" i="2" s="1"/>
  <c r="AK1385" i="2" a="1"/>
  <c r="AK1385" i="2" s="1"/>
  <c r="AK1386" i="2" a="1"/>
  <c r="AK1386" i="2" s="1"/>
  <c r="AK1387" i="2" a="1"/>
  <c r="AK1387" i="2"/>
  <c r="AK1388" i="2" a="1"/>
  <c r="AK1388" i="2"/>
  <c r="AK1389" i="2" a="1"/>
  <c r="AK1389" i="2" s="1"/>
  <c r="AK1390" i="2" a="1"/>
  <c r="AK1390" i="2" s="1"/>
  <c r="AK1391" i="2" a="1"/>
  <c r="AK1391" i="2" s="1"/>
  <c r="AK1392" i="2" a="1"/>
  <c r="AK1392" i="2"/>
  <c r="AK1393" i="2" a="1"/>
  <c r="AK1393" i="2"/>
  <c r="AK1394" i="2" a="1"/>
  <c r="AK1394" i="2"/>
  <c r="AK1395" i="2" a="1"/>
  <c r="AK1395" i="2" s="1"/>
  <c r="AK1396" i="2" a="1"/>
  <c r="AK1396" i="2" s="1"/>
  <c r="AK1397" i="2" a="1"/>
  <c r="AK1397" i="2" s="1"/>
  <c r="AK1398" i="2" a="1"/>
  <c r="AK1398" i="2" s="1"/>
  <c r="AK1399" i="2" a="1"/>
  <c r="AK1399" i="2" s="1"/>
  <c r="AK1400" i="2" a="1"/>
  <c r="AK1400" i="2"/>
  <c r="AK1401" i="2" a="1"/>
  <c r="AK1401" i="2" s="1"/>
  <c r="AK1402" i="2" a="1"/>
  <c r="AK1402" i="2" s="1"/>
  <c r="AK1403" i="2" a="1"/>
  <c r="AK1403" i="2" s="1"/>
  <c r="AK1404" i="2" a="1"/>
  <c r="AK1404" i="2" s="1"/>
  <c r="AK1405" i="2" a="1"/>
  <c r="AK1405" i="2" s="1"/>
  <c r="AK1406" i="2" a="1"/>
  <c r="AK1406" i="2" s="1"/>
  <c r="AK1407" i="2" a="1"/>
  <c r="AK1407" i="2" s="1"/>
  <c r="AK1408" i="2" a="1"/>
  <c r="AK1408" i="2" s="1"/>
  <c r="AK1409" i="2" a="1"/>
  <c r="AK1409" i="2" s="1"/>
  <c r="AK1410" i="2" a="1"/>
  <c r="AK1410" i="2" s="1"/>
  <c r="AK1411" i="2" a="1"/>
  <c r="AK1411" i="2" s="1"/>
  <c r="AK1412" i="2" a="1"/>
  <c r="AK1412" i="2"/>
  <c r="AK1413" i="2" a="1"/>
  <c r="AK1413" i="2"/>
  <c r="AK1414" i="2" a="1"/>
  <c r="AK1414" i="2"/>
  <c r="AK1415" i="2" a="1"/>
  <c r="AK1415" i="2"/>
  <c r="AK1416" i="2" a="1"/>
  <c r="AK1416" i="2" s="1"/>
  <c r="AK1417" i="2" a="1"/>
  <c r="AK1417" i="2" s="1"/>
  <c r="AK1418" i="2" a="1"/>
  <c r="AK1418" i="2" s="1"/>
  <c r="AK1419" i="2" a="1"/>
  <c r="AK1419" i="2" s="1"/>
  <c r="AK1420" i="2" a="1"/>
  <c r="AK1420" i="2" s="1"/>
  <c r="AK1421" i="2" a="1"/>
  <c r="AK1421" i="2" s="1"/>
  <c r="AK1422" i="2" a="1"/>
  <c r="AK1422" i="2" s="1"/>
  <c r="AK1423" i="2" a="1"/>
  <c r="AK1423" i="2" s="1"/>
  <c r="AK1424" i="2" a="1"/>
  <c r="AK1424" i="2" s="1"/>
  <c r="AK1425" i="2" a="1"/>
  <c r="AK1425" i="2" s="1"/>
  <c r="AK1426" i="2" a="1"/>
  <c r="AK1426" i="2" s="1"/>
  <c r="AK1427" i="2" a="1"/>
  <c r="AK1427" i="2" s="1"/>
  <c r="AK1428" i="2" a="1"/>
  <c r="AK1428" i="2"/>
  <c r="AK1429" i="2" a="1"/>
  <c r="AK1429" i="2"/>
  <c r="AK1430" i="2" a="1"/>
  <c r="AK1430" i="2" s="1"/>
  <c r="AK1431" i="2" a="1"/>
  <c r="AK1431" i="2" s="1"/>
  <c r="AK1432" i="2" a="1"/>
  <c r="AK1432" i="2" s="1"/>
  <c r="AK1433" i="2" a="1"/>
  <c r="AK1433" i="2"/>
  <c r="AK1434" i="2" a="1"/>
  <c r="AK1434" i="2"/>
  <c r="AK1435" i="2" a="1"/>
  <c r="AK1435" i="2" s="1"/>
  <c r="AK1436" i="2" a="1"/>
  <c r="AK1436" i="2" s="1"/>
  <c r="AK1437" i="2" a="1"/>
  <c r="AK1437" i="2" s="1"/>
  <c r="AK1438" i="2" a="1"/>
  <c r="AK1438" i="2"/>
  <c r="AK1439" i="2" a="1"/>
  <c r="AK1439" i="2"/>
  <c r="AK1440" i="2" a="1"/>
  <c r="AK1440" i="2"/>
  <c r="AK1441" i="2" a="1"/>
  <c r="AK1441" i="2" s="1"/>
  <c r="AK1442" i="2" a="1"/>
  <c r="AK1442" i="2" s="1"/>
  <c r="AK1443" i="2" a="1"/>
  <c r="AK1443" i="2" s="1"/>
  <c r="AK1444" i="2" a="1"/>
  <c r="AK1444" i="2" s="1"/>
  <c r="AK1445" i="2" a="1"/>
  <c r="AK1445" i="2"/>
  <c r="AK1446" i="2" a="1"/>
  <c r="AK1446" i="2"/>
  <c r="AK1447" i="2" a="1"/>
  <c r="AK1447" i="2"/>
  <c r="AK1448" i="2" a="1"/>
  <c r="AK1448" i="2" s="1"/>
  <c r="AK1449" i="2" a="1"/>
  <c r="AK1449" i="2" s="1"/>
  <c r="AK1450" i="2" a="1"/>
  <c r="AK1450" i="2" s="1"/>
  <c r="AK1451" i="2" a="1"/>
  <c r="AK1451" i="2"/>
  <c r="AK1452" i="2" a="1"/>
  <c r="AK1452" i="2" s="1"/>
  <c r="AK1453" i="2" a="1"/>
  <c r="AK1453" i="2"/>
  <c r="AK1454" i="2" a="1"/>
  <c r="AK1454" i="2"/>
  <c r="AK1455" i="2" a="1"/>
  <c r="AK1455" i="2"/>
  <c r="AK1456" i="2" a="1"/>
  <c r="AK1456" i="2"/>
  <c r="AK1457" i="2" a="1"/>
  <c r="AK1457" i="2" s="1"/>
  <c r="AK1458" i="2" a="1"/>
  <c r="AK1458" i="2" s="1"/>
  <c r="AK1459" i="2" a="1"/>
  <c r="AK1459" i="2" s="1"/>
  <c r="AK1460" i="2" a="1"/>
  <c r="AK1460" i="2" s="1"/>
  <c r="AK1461" i="2" a="1"/>
  <c r="AK1461" i="2"/>
  <c r="AK1462" i="2" a="1"/>
  <c r="AK1462" i="2"/>
  <c r="AK1463" i="2" a="1"/>
  <c r="AK1463" i="2" s="1"/>
  <c r="AK1464" i="2" a="1"/>
  <c r="AK1464" i="2" s="1"/>
  <c r="AK1465" i="2" a="1"/>
  <c r="AK1465" i="2" s="1"/>
  <c r="AK1466" i="2" a="1"/>
  <c r="AK1466" i="2" s="1"/>
  <c r="AK1467" i="2" a="1"/>
  <c r="AK1467" i="2" s="1"/>
  <c r="AK1468" i="2" a="1"/>
  <c r="AK1468" i="2" s="1"/>
  <c r="AK1469" i="2" a="1"/>
  <c r="AK1469" i="2"/>
  <c r="AK1470" i="2" a="1"/>
  <c r="AK1470" i="2"/>
  <c r="AK1471" i="2" a="1"/>
  <c r="AK1471" i="2" s="1"/>
  <c r="AL2" i="2"/>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248" i="2"/>
  <c r="AL249" i="2"/>
  <c r="AL250" i="2"/>
  <c r="AL251" i="2"/>
  <c r="AL252" i="2"/>
  <c r="AL253" i="2"/>
  <c r="AL254" i="2"/>
  <c r="AL255" i="2"/>
  <c r="AL256" i="2"/>
  <c r="AL257" i="2"/>
  <c r="AL258" i="2"/>
  <c r="AL259" i="2"/>
  <c r="AL260" i="2"/>
  <c r="AL261" i="2"/>
  <c r="AL262" i="2"/>
  <c r="AL263" i="2"/>
  <c r="AL264" i="2"/>
  <c r="AL265" i="2"/>
  <c r="AL266" i="2"/>
  <c r="AL267" i="2"/>
  <c r="AL268" i="2"/>
  <c r="AL269" i="2"/>
  <c r="AL270" i="2"/>
  <c r="AL271" i="2"/>
  <c r="AL272" i="2"/>
  <c r="AL273" i="2"/>
  <c r="AL274" i="2"/>
  <c r="AL275" i="2"/>
  <c r="AL276" i="2"/>
  <c r="AL277" i="2"/>
  <c r="AL278" i="2"/>
  <c r="AL279" i="2"/>
  <c r="AL280" i="2"/>
  <c r="AL281" i="2"/>
  <c r="AL282" i="2"/>
  <c r="AL283" i="2"/>
  <c r="AL284" i="2"/>
  <c r="AL285" i="2"/>
  <c r="AL286" i="2"/>
  <c r="AL287" i="2"/>
  <c r="AL288" i="2"/>
  <c r="AL289" i="2"/>
  <c r="AL290" i="2"/>
  <c r="AL291" i="2"/>
  <c r="AL292" i="2"/>
  <c r="AL293" i="2"/>
  <c r="AL294" i="2"/>
  <c r="AL295" i="2"/>
  <c r="AL296" i="2"/>
  <c r="AL297" i="2"/>
  <c r="AL298" i="2"/>
  <c r="AL299" i="2"/>
  <c r="AL300" i="2"/>
  <c r="AL301" i="2"/>
  <c r="AL302" i="2"/>
  <c r="AL303" i="2"/>
  <c r="AL304" i="2"/>
  <c r="AL305" i="2"/>
  <c r="AL306" i="2"/>
  <c r="AL307" i="2"/>
  <c r="AL308" i="2"/>
  <c r="AL309" i="2"/>
  <c r="AL310" i="2"/>
  <c r="AL311" i="2"/>
  <c r="AL312" i="2"/>
  <c r="AL313" i="2"/>
  <c r="AL314" i="2"/>
  <c r="AL315" i="2"/>
  <c r="AL316" i="2"/>
  <c r="AL317" i="2"/>
  <c r="AL318" i="2"/>
  <c r="AL319" i="2"/>
  <c r="AL320" i="2"/>
  <c r="AL321" i="2"/>
  <c r="AL322" i="2"/>
  <c r="AL323" i="2"/>
  <c r="AL324" i="2"/>
  <c r="AL325" i="2"/>
  <c r="AL326" i="2"/>
  <c r="AL327" i="2"/>
  <c r="AL328" i="2"/>
  <c r="AL329" i="2"/>
  <c r="AL330" i="2"/>
  <c r="AL331" i="2"/>
  <c r="AL332" i="2"/>
  <c r="AL333" i="2"/>
  <c r="AL334" i="2"/>
  <c r="AL335" i="2"/>
  <c r="AL336" i="2"/>
  <c r="AL337" i="2"/>
  <c r="AL338" i="2"/>
  <c r="AL339" i="2"/>
  <c r="AL340" i="2"/>
  <c r="AL341" i="2"/>
  <c r="AL342" i="2"/>
  <c r="AL343" i="2"/>
  <c r="AL344" i="2"/>
  <c r="AL345" i="2"/>
  <c r="AL346" i="2"/>
  <c r="AL347" i="2"/>
  <c r="AL348" i="2"/>
  <c r="AL349" i="2"/>
  <c r="AL350" i="2"/>
  <c r="AL351" i="2"/>
  <c r="AL352" i="2"/>
  <c r="AL353" i="2"/>
  <c r="AL354" i="2"/>
  <c r="AL355" i="2"/>
  <c r="AL356" i="2"/>
  <c r="AL357" i="2"/>
  <c r="AL358" i="2"/>
  <c r="AL359" i="2"/>
  <c r="AL360" i="2"/>
  <c r="AL361" i="2"/>
  <c r="AL362" i="2"/>
  <c r="AL363" i="2"/>
  <c r="AL364" i="2"/>
  <c r="AL365" i="2"/>
  <c r="AL366" i="2"/>
  <c r="AL367" i="2"/>
  <c r="AL368" i="2"/>
  <c r="AL369" i="2"/>
  <c r="AL370" i="2"/>
  <c r="AL371" i="2"/>
  <c r="AL372" i="2"/>
  <c r="AL373" i="2"/>
  <c r="AL374" i="2"/>
  <c r="AL375" i="2"/>
  <c r="AL376" i="2"/>
  <c r="AL377" i="2"/>
  <c r="AL378" i="2"/>
  <c r="AL379" i="2"/>
  <c r="AL380" i="2"/>
  <c r="AL381" i="2"/>
  <c r="AL382" i="2"/>
  <c r="AL383" i="2"/>
  <c r="AL384" i="2"/>
  <c r="AL385" i="2"/>
  <c r="AL386" i="2"/>
  <c r="AL387" i="2"/>
  <c r="AL388" i="2"/>
  <c r="AL389" i="2"/>
  <c r="AL390" i="2"/>
  <c r="AL391" i="2"/>
  <c r="AL392" i="2"/>
  <c r="AL393" i="2"/>
  <c r="AL394" i="2"/>
  <c r="AL395" i="2"/>
  <c r="AL396" i="2"/>
  <c r="AL397" i="2"/>
  <c r="AL398" i="2"/>
  <c r="AL399" i="2"/>
  <c r="AL400" i="2"/>
  <c r="AL401" i="2"/>
  <c r="AL402" i="2"/>
  <c r="AL403" i="2"/>
  <c r="AL404" i="2"/>
  <c r="AL405" i="2"/>
  <c r="AL406" i="2"/>
  <c r="AL407" i="2"/>
  <c r="AL408" i="2"/>
  <c r="AL409" i="2"/>
  <c r="AL410" i="2"/>
  <c r="AL411" i="2"/>
  <c r="AL412" i="2"/>
  <c r="AL413" i="2"/>
  <c r="AL414" i="2"/>
  <c r="AL415" i="2"/>
  <c r="AL416" i="2"/>
  <c r="AL417" i="2"/>
  <c r="AL418" i="2"/>
  <c r="AL419" i="2"/>
  <c r="AL420" i="2"/>
  <c r="AL421" i="2"/>
  <c r="AL422" i="2"/>
  <c r="AL423" i="2"/>
  <c r="AL424" i="2"/>
  <c r="AL425" i="2"/>
  <c r="AL426" i="2"/>
  <c r="AL427" i="2"/>
  <c r="AL428" i="2"/>
  <c r="AL429" i="2"/>
  <c r="AL430" i="2"/>
  <c r="AL431" i="2"/>
  <c r="AL432" i="2"/>
  <c r="AL433" i="2"/>
  <c r="AL434" i="2"/>
  <c r="AL435" i="2"/>
  <c r="AL436" i="2"/>
  <c r="AL437" i="2"/>
  <c r="AL438" i="2"/>
  <c r="AL439" i="2"/>
  <c r="AL440" i="2"/>
  <c r="AL441" i="2"/>
  <c r="AL442" i="2"/>
  <c r="AL443" i="2"/>
  <c r="AL444" i="2"/>
  <c r="AL445" i="2"/>
  <c r="AL446" i="2"/>
  <c r="AL447" i="2"/>
  <c r="AL448" i="2"/>
  <c r="AL449" i="2"/>
  <c r="AL450" i="2"/>
  <c r="AL451" i="2"/>
  <c r="AL452" i="2"/>
  <c r="AL453" i="2"/>
  <c r="AL454" i="2"/>
  <c r="AL455" i="2"/>
  <c r="AL456" i="2"/>
  <c r="AL457" i="2"/>
  <c r="AL458" i="2"/>
  <c r="AL459" i="2"/>
  <c r="AL460" i="2"/>
  <c r="AL461" i="2"/>
  <c r="AL462" i="2"/>
  <c r="AL463" i="2"/>
  <c r="AL464" i="2"/>
  <c r="AL465" i="2"/>
  <c r="AL466" i="2"/>
  <c r="AL467" i="2"/>
  <c r="AL468" i="2"/>
  <c r="AL469" i="2"/>
  <c r="AL470" i="2"/>
  <c r="AL471" i="2"/>
  <c r="AL472" i="2"/>
  <c r="AL473" i="2"/>
  <c r="AL474" i="2"/>
  <c r="AL475" i="2"/>
  <c r="AL476" i="2"/>
  <c r="AL477" i="2"/>
  <c r="AL478" i="2"/>
  <c r="AL479" i="2"/>
  <c r="AL480" i="2"/>
  <c r="AL481" i="2"/>
  <c r="AL482" i="2"/>
  <c r="AL483" i="2"/>
  <c r="AL484" i="2"/>
  <c r="AL485" i="2"/>
  <c r="AL486" i="2"/>
  <c r="AL487" i="2"/>
  <c r="AL488" i="2"/>
  <c r="AL489" i="2"/>
  <c r="AL490" i="2"/>
  <c r="AL491" i="2"/>
  <c r="AL492" i="2"/>
  <c r="AL493" i="2"/>
  <c r="AL494" i="2"/>
  <c r="AL495" i="2"/>
  <c r="AL496" i="2"/>
  <c r="AL497" i="2"/>
  <c r="AL498" i="2"/>
  <c r="AL499" i="2"/>
  <c r="AL500" i="2"/>
  <c r="AL501" i="2"/>
  <c r="AL502" i="2"/>
  <c r="AL503" i="2"/>
  <c r="AL504" i="2"/>
  <c r="AL505" i="2"/>
  <c r="AL506" i="2"/>
  <c r="AL507" i="2"/>
  <c r="AL508" i="2"/>
  <c r="AL509" i="2"/>
  <c r="AL510" i="2"/>
  <c r="AL511" i="2"/>
  <c r="AL512" i="2"/>
  <c r="AL513" i="2"/>
  <c r="AL514" i="2"/>
  <c r="AL515" i="2"/>
  <c r="AL516" i="2"/>
  <c r="AL517" i="2"/>
  <c r="AL518" i="2"/>
  <c r="AL519" i="2"/>
  <c r="AL520" i="2"/>
  <c r="AL521" i="2"/>
  <c r="AL522" i="2"/>
  <c r="AL523" i="2"/>
  <c r="AL524" i="2"/>
  <c r="AL525" i="2"/>
  <c r="AL526" i="2"/>
  <c r="AL527" i="2"/>
  <c r="AL528" i="2"/>
  <c r="AL529" i="2"/>
  <c r="AL530" i="2"/>
  <c r="AL531" i="2"/>
  <c r="AL532" i="2"/>
  <c r="AL533" i="2"/>
  <c r="AL534" i="2"/>
  <c r="AL535" i="2"/>
  <c r="AL536" i="2"/>
  <c r="AL537" i="2"/>
  <c r="AL538" i="2"/>
  <c r="AL539" i="2"/>
  <c r="AL540" i="2"/>
  <c r="AL541" i="2"/>
  <c r="AL542" i="2"/>
  <c r="AL543" i="2"/>
  <c r="AL544" i="2"/>
  <c r="AL545" i="2"/>
  <c r="AL546" i="2"/>
  <c r="AL547" i="2"/>
  <c r="AL548" i="2"/>
  <c r="AL549" i="2"/>
  <c r="AL550" i="2"/>
  <c r="AL551" i="2"/>
  <c r="AL552" i="2"/>
  <c r="AL553" i="2"/>
  <c r="AL554" i="2"/>
  <c r="AL555" i="2"/>
  <c r="AL556" i="2"/>
  <c r="AL557" i="2"/>
  <c r="AL558" i="2"/>
  <c r="AL559" i="2"/>
  <c r="AL560" i="2"/>
  <c r="AL561" i="2"/>
  <c r="AL562" i="2"/>
  <c r="AL563" i="2"/>
  <c r="AL564" i="2"/>
  <c r="AL565" i="2"/>
  <c r="AL566" i="2"/>
  <c r="AL567" i="2"/>
  <c r="AL568" i="2"/>
  <c r="AL569" i="2"/>
  <c r="AL570" i="2"/>
  <c r="AL571" i="2"/>
  <c r="AL572" i="2"/>
  <c r="AL573" i="2"/>
  <c r="AL574" i="2"/>
  <c r="AL575" i="2"/>
  <c r="AL576" i="2"/>
  <c r="AL577" i="2"/>
  <c r="AL578" i="2"/>
  <c r="AL579" i="2"/>
  <c r="AL580" i="2"/>
  <c r="AL581" i="2"/>
  <c r="AL582" i="2"/>
  <c r="AL583" i="2"/>
  <c r="AL584" i="2"/>
  <c r="AL585" i="2"/>
  <c r="AL586" i="2"/>
  <c r="AL587" i="2"/>
  <c r="AL588" i="2"/>
  <c r="AL589" i="2"/>
  <c r="AL590" i="2"/>
  <c r="AL591" i="2"/>
  <c r="AL592" i="2"/>
  <c r="AL593" i="2"/>
  <c r="AL594" i="2"/>
  <c r="AL595" i="2"/>
  <c r="AL596" i="2"/>
  <c r="AL597" i="2"/>
  <c r="AL598" i="2"/>
  <c r="AL599" i="2"/>
  <c r="AL600" i="2"/>
  <c r="AL601" i="2"/>
  <c r="AL602" i="2"/>
  <c r="AL603" i="2"/>
  <c r="AL604" i="2"/>
  <c r="AL605" i="2"/>
  <c r="AL606" i="2"/>
  <c r="AL607" i="2"/>
  <c r="AL608" i="2"/>
  <c r="AL609" i="2"/>
  <c r="AL610" i="2"/>
  <c r="AL611" i="2"/>
  <c r="AL612" i="2"/>
  <c r="AL613" i="2"/>
  <c r="AL614" i="2"/>
  <c r="AL615" i="2"/>
  <c r="AL616" i="2"/>
  <c r="AL617" i="2"/>
  <c r="AL618" i="2"/>
  <c r="AL619" i="2"/>
  <c r="AL620" i="2"/>
  <c r="AL621" i="2"/>
  <c r="AL622" i="2"/>
  <c r="AL623" i="2"/>
  <c r="AL624" i="2"/>
  <c r="AL625" i="2"/>
  <c r="AL626" i="2"/>
  <c r="AL627" i="2"/>
  <c r="AL628" i="2"/>
  <c r="AL629" i="2"/>
  <c r="AL630" i="2"/>
  <c r="AL631" i="2"/>
  <c r="AL632" i="2"/>
  <c r="AL633" i="2"/>
  <c r="AL634" i="2"/>
  <c r="AL635" i="2"/>
  <c r="AL636" i="2"/>
  <c r="AL637" i="2"/>
  <c r="AL638" i="2"/>
  <c r="AL639" i="2"/>
  <c r="AL640" i="2"/>
  <c r="AL641" i="2"/>
  <c r="AL642" i="2"/>
  <c r="AL643" i="2"/>
  <c r="AL644" i="2"/>
  <c r="AL645" i="2"/>
  <c r="AL646" i="2"/>
  <c r="AL647" i="2"/>
  <c r="AL648" i="2"/>
  <c r="AL649" i="2"/>
  <c r="AL650" i="2"/>
  <c r="AL651" i="2"/>
  <c r="AL652" i="2"/>
  <c r="AL653" i="2"/>
  <c r="AL654" i="2"/>
  <c r="AL655" i="2"/>
  <c r="AL656" i="2"/>
  <c r="AL657" i="2"/>
  <c r="AL658" i="2"/>
  <c r="AL659" i="2"/>
  <c r="AL660" i="2"/>
  <c r="AL661" i="2"/>
  <c r="AL662" i="2"/>
  <c r="AL663" i="2"/>
  <c r="AL664" i="2"/>
  <c r="AL665" i="2"/>
  <c r="AL666" i="2"/>
  <c r="AL667" i="2"/>
  <c r="AL668" i="2"/>
  <c r="AL669" i="2"/>
  <c r="AL670" i="2"/>
  <c r="AL671" i="2"/>
  <c r="AL672" i="2"/>
  <c r="AL673" i="2"/>
  <c r="AL674" i="2"/>
  <c r="AL675" i="2"/>
  <c r="AL676" i="2"/>
  <c r="AL677" i="2"/>
  <c r="AL678" i="2"/>
  <c r="AL679" i="2"/>
  <c r="AL680" i="2"/>
  <c r="AL681" i="2"/>
  <c r="AL682" i="2"/>
  <c r="AL683" i="2"/>
  <c r="AL684" i="2"/>
  <c r="AL685" i="2"/>
  <c r="AL686" i="2"/>
  <c r="AL687" i="2"/>
  <c r="AL688" i="2"/>
  <c r="AL689" i="2"/>
  <c r="AL690" i="2"/>
  <c r="AL691" i="2"/>
  <c r="AL692" i="2"/>
  <c r="AL693" i="2"/>
  <c r="AL694" i="2"/>
  <c r="AL695" i="2"/>
  <c r="AL696" i="2"/>
  <c r="AL697" i="2"/>
  <c r="AL698" i="2"/>
  <c r="AL699" i="2"/>
  <c r="AL700" i="2"/>
  <c r="AL701" i="2"/>
  <c r="AL702" i="2"/>
  <c r="AL703" i="2"/>
  <c r="AL704" i="2"/>
  <c r="AL705" i="2"/>
  <c r="AL706" i="2"/>
  <c r="AL707" i="2"/>
  <c r="AL708" i="2"/>
  <c r="AL709" i="2"/>
  <c r="AL710" i="2"/>
  <c r="AL711" i="2"/>
  <c r="AL712" i="2"/>
  <c r="AL713" i="2"/>
  <c r="AL714" i="2"/>
  <c r="AL715" i="2"/>
  <c r="AL716" i="2"/>
  <c r="AL717" i="2"/>
  <c r="AL718" i="2"/>
  <c r="AL719" i="2"/>
  <c r="AL720" i="2"/>
  <c r="AL721" i="2"/>
  <c r="AL722" i="2"/>
  <c r="AL723" i="2"/>
  <c r="AL724" i="2"/>
  <c r="AL725" i="2"/>
  <c r="AL726" i="2"/>
  <c r="AL727" i="2"/>
  <c r="AL728" i="2"/>
  <c r="AL729" i="2"/>
  <c r="AL730" i="2"/>
  <c r="AL731" i="2"/>
  <c r="AL732" i="2"/>
  <c r="AL733" i="2"/>
  <c r="AL734" i="2"/>
  <c r="AL735" i="2"/>
  <c r="AL736" i="2"/>
  <c r="AL737" i="2"/>
  <c r="AL738" i="2"/>
  <c r="AL739" i="2"/>
  <c r="AL740" i="2"/>
  <c r="AL741" i="2"/>
  <c r="AL742" i="2"/>
  <c r="AL743" i="2"/>
  <c r="AL744" i="2"/>
  <c r="AL745" i="2"/>
  <c r="AL746" i="2"/>
  <c r="AL747" i="2"/>
  <c r="AL748" i="2"/>
  <c r="AL749" i="2"/>
  <c r="AL750" i="2"/>
  <c r="AL751" i="2"/>
  <c r="AL752" i="2"/>
  <c r="AL753" i="2"/>
  <c r="AL754" i="2"/>
  <c r="AL755" i="2"/>
  <c r="AL756" i="2"/>
  <c r="AL757" i="2"/>
  <c r="AL758" i="2"/>
  <c r="AL759" i="2"/>
  <c r="AL760" i="2"/>
  <c r="AL761" i="2"/>
  <c r="AL762" i="2"/>
  <c r="AL763" i="2"/>
  <c r="AL764" i="2"/>
  <c r="AL765" i="2"/>
  <c r="AL766" i="2"/>
  <c r="AL767" i="2"/>
  <c r="AL768" i="2"/>
  <c r="AL769" i="2"/>
  <c r="AL770" i="2"/>
  <c r="AL771" i="2"/>
  <c r="AL772" i="2"/>
  <c r="AL773" i="2"/>
  <c r="AL774" i="2"/>
  <c r="AL775" i="2"/>
  <c r="AL776" i="2"/>
  <c r="AL777" i="2"/>
  <c r="AL778" i="2"/>
  <c r="AL779" i="2"/>
  <c r="AL780" i="2"/>
  <c r="AL781" i="2"/>
  <c r="AL782" i="2"/>
  <c r="AL783" i="2"/>
  <c r="AL784" i="2"/>
  <c r="AL785" i="2"/>
  <c r="AL786" i="2"/>
  <c r="AL787" i="2"/>
  <c r="AL788" i="2"/>
  <c r="AL789" i="2"/>
  <c r="AL790" i="2"/>
  <c r="AL791" i="2"/>
  <c r="AL792" i="2"/>
  <c r="AL793" i="2"/>
  <c r="AL794" i="2"/>
  <c r="AL795" i="2"/>
  <c r="AL796" i="2"/>
  <c r="AL797" i="2"/>
  <c r="AL798" i="2"/>
  <c r="AL799" i="2"/>
  <c r="AL800" i="2"/>
  <c r="AL801" i="2"/>
  <c r="AL802" i="2"/>
  <c r="AL803" i="2"/>
  <c r="AL804" i="2"/>
  <c r="AL805" i="2"/>
  <c r="AL806" i="2"/>
  <c r="AL807" i="2"/>
  <c r="AL808" i="2"/>
  <c r="AL809" i="2"/>
  <c r="AL810" i="2"/>
  <c r="AL811" i="2"/>
  <c r="AL812" i="2"/>
  <c r="AL813" i="2"/>
  <c r="AL814" i="2"/>
  <c r="AL815" i="2"/>
  <c r="AL816" i="2"/>
  <c r="AL817" i="2"/>
  <c r="AL818" i="2"/>
  <c r="AL819" i="2"/>
  <c r="AL820" i="2"/>
  <c r="AL821" i="2"/>
  <c r="AL822" i="2"/>
  <c r="AL823" i="2"/>
  <c r="AL824" i="2"/>
  <c r="AL825" i="2"/>
  <c r="AL826" i="2"/>
  <c r="AL827" i="2"/>
  <c r="AL828" i="2"/>
  <c r="AL829" i="2"/>
  <c r="AL830" i="2"/>
  <c r="AL831" i="2"/>
  <c r="AL832" i="2"/>
  <c r="AL833" i="2"/>
  <c r="AL834" i="2"/>
  <c r="AL835" i="2"/>
  <c r="AL836" i="2"/>
  <c r="AL837" i="2"/>
  <c r="AL838" i="2"/>
  <c r="AL839" i="2"/>
  <c r="AL840" i="2"/>
  <c r="AL841" i="2"/>
  <c r="AL842" i="2"/>
  <c r="AL843" i="2"/>
  <c r="AL844" i="2"/>
  <c r="AL845" i="2"/>
  <c r="AL846" i="2"/>
  <c r="AL847" i="2"/>
  <c r="AL848" i="2"/>
  <c r="AL849" i="2"/>
  <c r="AL850" i="2"/>
  <c r="AL851" i="2"/>
  <c r="AL852" i="2"/>
  <c r="AL853" i="2"/>
  <c r="AL854" i="2"/>
  <c r="AL855" i="2"/>
  <c r="AL856" i="2"/>
  <c r="AL857" i="2"/>
  <c r="AL858" i="2"/>
  <c r="AL859" i="2"/>
  <c r="AL860" i="2"/>
  <c r="AL861" i="2"/>
  <c r="AL862" i="2"/>
  <c r="AL863" i="2"/>
  <c r="AL864" i="2"/>
  <c r="AL865" i="2"/>
  <c r="AL866" i="2"/>
  <c r="AL867" i="2"/>
  <c r="AL868" i="2"/>
  <c r="AL869" i="2"/>
  <c r="AL870" i="2"/>
  <c r="AL871" i="2"/>
  <c r="AL872" i="2"/>
  <c r="AL873" i="2"/>
  <c r="AL874" i="2"/>
  <c r="AL875" i="2"/>
  <c r="AL876" i="2"/>
  <c r="AL877" i="2"/>
  <c r="AL878" i="2"/>
  <c r="AL879" i="2"/>
  <c r="AL880" i="2"/>
  <c r="AL881" i="2"/>
  <c r="AL882" i="2"/>
  <c r="AL883" i="2"/>
  <c r="AL884" i="2"/>
  <c r="AL885" i="2"/>
  <c r="AL886" i="2"/>
  <c r="AL887" i="2"/>
  <c r="AL888" i="2"/>
  <c r="AL889" i="2"/>
  <c r="AL890" i="2"/>
  <c r="AL891" i="2"/>
  <c r="AL892" i="2"/>
  <c r="AL893" i="2"/>
  <c r="AL894" i="2"/>
  <c r="AL895" i="2"/>
  <c r="AL896" i="2"/>
  <c r="AL897" i="2"/>
  <c r="AL898" i="2"/>
  <c r="AL899" i="2"/>
  <c r="AL900" i="2"/>
  <c r="AL901" i="2"/>
  <c r="AL902" i="2"/>
  <c r="AL903" i="2"/>
  <c r="AL904" i="2"/>
  <c r="AL905" i="2"/>
  <c r="AL906" i="2"/>
  <c r="AL907" i="2"/>
  <c r="AL908" i="2"/>
  <c r="AL909" i="2"/>
  <c r="AL910" i="2"/>
  <c r="AL911" i="2"/>
  <c r="AL912" i="2"/>
  <c r="AL913" i="2"/>
  <c r="AL914" i="2"/>
  <c r="AL915" i="2"/>
  <c r="AL916" i="2"/>
  <c r="AL917" i="2"/>
  <c r="AL918" i="2"/>
  <c r="AL919" i="2"/>
  <c r="AL920" i="2"/>
  <c r="AL921" i="2"/>
  <c r="AL922" i="2"/>
  <c r="AL923" i="2"/>
  <c r="AL924" i="2"/>
  <c r="AL925" i="2"/>
  <c r="AL926" i="2"/>
  <c r="AL927" i="2"/>
  <c r="AL928" i="2"/>
  <c r="AL929" i="2"/>
  <c r="AL930" i="2"/>
  <c r="AL931" i="2"/>
  <c r="AL932" i="2"/>
  <c r="AL933" i="2"/>
  <c r="AL934" i="2"/>
  <c r="AL935" i="2"/>
  <c r="AL936" i="2"/>
  <c r="AL937" i="2"/>
  <c r="AL938" i="2"/>
  <c r="AL939" i="2"/>
  <c r="AL940" i="2"/>
  <c r="AL941" i="2"/>
  <c r="AL942" i="2"/>
  <c r="AL943" i="2"/>
  <c r="AL944" i="2"/>
  <c r="AL945" i="2"/>
  <c r="AL946" i="2"/>
  <c r="AL947" i="2"/>
  <c r="AL948" i="2"/>
  <c r="AL949" i="2"/>
  <c r="AL950" i="2"/>
  <c r="AL951" i="2"/>
  <c r="AL952" i="2"/>
  <c r="AL953" i="2"/>
  <c r="AL954" i="2"/>
  <c r="AL955" i="2"/>
  <c r="AL956" i="2"/>
  <c r="AL957" i="2"/>
  <c r="AL958" i="2"/>
  <c r="AL959" i="2"/>
  <c r="AL960" i="2"/>
  <c r="AL961" i="2"/>
  <c r="AL962" i="2"/>
  <c r="AL963" i="2"/>
  <c r="AL964" i="2"/>
  <c r="AL965" i="2"/>
  <c r="AL966" i="2"/>
  <c r="AL967" i="2"/>
  <c r="AL968" i="2"/>
  <c r="AL969" i="2"/>
  <c r="AL970" i="2"/>
  <c r="AL971" i="2"/>
  <c r="AL972" i="2"/>
  <c r="AL973" i="2"/>
  <c r="AL974" i="2"/>
  <c r="AL975" i="2"/>
  <c r="AL976" i="2"/>
  <c r="AL977" i="2"/>
  <c r="AL978" i="2"/>
  <c r="AL979" i="2"/>
  <c r="AL980" i="2"/>
  <c r="AL981" i="2"/>
  <c r="AL982" i="2"/>
  <c r="AL983" i="2"/>
  <c r="AL984" i="2"/>
  <c r="AL985" i="2"/>
  <c r="AL986" i="2"/>
  <c r="AL987" i="2"/>
  <c r="AL988" i="2"/>
  <c r="AL989" i="2"/>
  <c r="AL990" i="2"/>
  <c r="AL991" i="2"/>
  <c r="AL992" i="2"/>
  <c r="AL993" i="2"/>
  <c r="AL994" i="2"/>
  <c r="AL995" i="2"/>
  <c r="AL996" i="2"/>
  <c r="AL997" i="2"/>
  <c r="AL998" i="2"/>
  <c r="AL999" i="2"/>
  <c r="AL1000" i="2"/>
  <c r="AL1001" i="2"/>
  <c r="AL1002" i="2"/>
  <c r="AL1003" i="2"/>
  <c r="AL1004" i="2"/>
  <c r="AL1005" i="2"/>
  <c r="AL1006" i="2"/>
  <c r="AL1007" i="2"/>
  <c r="AL1008" i="2"/>
  <c r="AL1009" i="2"/>
  <c r="AL1010" i="2"/>
  <c r="AL1011" i="2"/>
  <c r="AL1012" i="2"/>
  <c r="AL1013" i="2"/>
  <c r="AL1014" i="2"/>
  <c r="AL1015" i="2"/>
  <c r="AL1016" i="2"/>
  <c r="AL1017" i="2"/>
  <c r="AL1018" i="2"/>
  <c r="AL1019" i="2"/>
  <c r="AL1020" i="2"/>
  <c r="AL1021" i="2"/>
  <c r="AL1022" i="2"/>
  <c r="AL1023" i="2"/>
  <c r="AL1024" i="2"/>
  <c r="AL1025" i="2"/>
  <c r="AL1026" i="2"/>
  <c r="AL1027" i="2"/>
  <c r="AL1028" i="2"/>
  <c r="AL1029" i="2"/>
  <c r="AL1030" i="2"/>
  <c r="AL1031" i="2"/>
  <c r="AL1032" i="2"/>
  <c r="AL1033" i="2"/>
  <c r="AL1034" i="2"/>
  <c r="AL1035" i="2"/>
  <c r="AL1036" i="2"/>
  <c r="AL1037" i="2"/>
  <c r="AL1038" i="2"/>
  <c r="AL1039" i="2"/>
  <c r="AL1040" i="2"/>
  <c r="AL1041" i="2"/>
  <c r="AL1042" i="2"/>
  <c r="AL1043" i="2"/>
  <c r="AL1044" i="2"/>
  <c r="AL1045" i="2"/>
  <c r="AL1046" i="2"/>
  <c r="AL1047" i="2"/>
  <c r="AL1048" i="2"/>
  <c r="AL1049" i="2"/>
  <c r="AL1050" i="2"/>
  <c r="AL1051" i="2"/>
  <c r="AL1052" i="2"/>
  <c r="AL1053" i="2"/>
  <c r="AL1054" i="2"/>
  <c r="AL1055" i="2"/>
  <c r="AL1056" i="2"/>
  <c r="AL1057" i="2"/>
  <c r="AL1058" i="2"/>
  <c r="AL1059" i="2"/>
  <c r="AL1060" i="2"/>
  <c r="AL1061" i="2"/>
  <c r="AL1062" i="2"/>
  <c r="AL1063" i="2"/>
  <c r="AL1064" i="2"/>
  <c r="AL1065" i="2"/>
  <c r="AL1066" i="2"/>
  <c r="AL1067" i="2"/>
  <c r="AL1068" i="2"/>
  <c r="AL1069" i="2"/>
  <c r="AL1070" i="2"/>
  <c r="AL1071" i="2"/>
  <c r="AL1072" i="2"/>
  <c r="AL1073" i="2"/>
  <c r="AL1074" i="2"/>
  <c r="AL1075" i="2"/>
  <c r="AL1076" i="2"/>
  <c r="AL1077" i="2"/>
  <c r="AL1078" i="2"/>
  <c r="AL1079" i="2"/>
  <c r="AL1080" i="2"/>
  <c r="AL1081" i="2"/>
  <c r="AL1082" i="2"/>
  <c r="AL1083" i="2"/>
  <c r="AL1084" i="2"/>
  <c r="AL1085" i="2"/>
  <c r="AL1086" i="2"/>
  <c r="AL1087" i="2"/>
  <c r="AL1088" i="2"/>
  <c r="AL1089" i="2"/>
  <c r="AL1090" i="2"/>
  <c r="AL1091" i="2"/>
  <c r="AL1092" i="2"/>
  <c r="AL1093" i="2"/>
  <c r="AL1094" i="2"/>
  <c r="AL1095" i="2"/>
  <c r="AL1096" i="2"/>
  <c r="AL1097" i="2"/>
  <c r="AL1098" i="2"/>
  <c r="AL1099" i="2"/>
  <c r="AL1100" i="2"/>
  <c r="AL1101" i="2"/>
  <c r="AL1102" i="2"/>
  <c r="AL1103" i="2"/>
  <c r="AL1104" i="2"/>
  <c r="AL1105" i="2"/>
  <c r="AL1106" i="2"/>
  <c r="AL1107" i="2"/>
  <c r="AL1108" i="2"/>
  <c r="AL1109" i="2"/>
  <c r="AL1110" i="2"/>
  <c r="AL1111" i="2"/>
  <c r="AL1112" i="2"/>
  <c r="AL1113" i="2"/>
  <c r="AL1114" i="2"/>
  <c r="AL1115" i="2"/>
  <c r="AL1116" i="2"/>
  <c r="AL1117" i="2"/>
  <c r="AL1118" i="2"/>
  <c r="AL1119" i="2"/>
  <c r="AL1120" i="2"/>
  <c r="AL1121" i="2"/>
  <c r="AL1122" i="2"/>
  <c r="AL1123" i="2"/>
  <c r="AL1124" i="2"/>
  <c r="AL1125" i="2"/>
  <c r="AL1126" i="2"/>
  <c r="AL1127" i="2"/>
  <c r="AL1128" i="2"/>
  <c r="AL1129" i="2"/>
  <c r="AL1130" i="2"/>
  <c r="AL1131" i="2"/>
  <c r="AL1132" i="2"/>
  <c r="AL1133" i="2"/>
  <c r="AL1134" i="2"/>
  <c r="AL1135" i="2"/>
  <c r="AL1136" i="2"/>
  <c r="AL1137" i="2"/>
  <c r="AL1138" i="2"/>
  <c r="AL1139" i="2"/>
  <c r="AL1140" i="2"/>
  <c r="AL1141" i="2"/>
  <c r="AL1142" i="2"/>
  <c r="AL1143" i="2"/>
  <c r="AL1144" i="2"/>
  <c r="AL1145" i="2"/>
  <c r="AL1146" i="2"/>
  <c r="AL1147" i="2"/>
  <c r="AL1148" i="2"/>
  <c r="AL1149" i="2"/>
  <c r="AL1150" i="2"/>
  <c r="AL1151" i="2"/>
  <c r="AL1152" i="2"/>
  <c r="AL1153" i="2"/>
  <c r="AL1154" i="2"/>
  <c r="AL1155" i="2"/>
  <c r="AL1156" i="2"/>
  <c r="AL1157" i="2"/>
  <c r="AL1158" i="2"/>
  <c r="AL1159" i="2"/>
  <c r="AL1160" i="2"/>
  <c r="AL1161" i="2"/>
  <c r="AL1162" i="2"/>
  <c r="AL1163" i="2"/>
  <c r="AL1164" i="2"/>
  <c r="AL1165" i="2"/>
  <c r="AL1166" i="2"/>
  <c r="AL1167" i="2"/>
  <c r="AL1168" i="2"/>
  <c r="AL1169" i="2"/>
  <c r="AL1170" i="2"/>
  <c r="AL1171" i="2"/>
  <c r="AL1172" i="2"/>
  <c r="AL1173" i="2"/>
  <c r="AL1174" i="2"/>
  <c r="AL1175" i="2"/>
  <c r="AL1176" i="2"/>
  <c r="AL1177" i="2"/>
  <c r="AL1178" i="2"/>
  <c r="AL1179" i="2"/>
  <c r="AL1180" i="2"/>
  <c r="AL1181" i="2"/>
  <c r="AL1182" i="2"/>
  <c r="AL1183" i="2"/>
  <c r="AL1184" i="2"/>
  <c r="AL1185" i="2"/>
  <c r="AL1186" i="2"/>
  <c r="AL1187" i="2"/>
  <c r="AL1188" i="2"/>
  <c r="AL1189" i="2"/>
  <c r="AL1190" i="2"/>
  <c r="AL1191" i="2"/>
  <c r="AL1192" i="2"/>
  <c r="AL1193" i="2"/>
  <c r="AL1194" i="2"/>
  <c r="AL1195" i="2"/>
  <c r="AL1196" i="2"/>
  <c r="AL1197" i="2"/>
  <c r="AL1198" i="2"/>
  <c r="AL1199" i="2"/>
  <c r="AL1200" i="2"/>
  <c r="AL1201" i="2"/>
  <c r="AL1202" i="2"/>
  <c r="AL1203" i="2"/>
  <c r="AL1204" i="2"/>
  <c r="AL1205" i="2"/>
  <c r="AL1206" i="2"/>
  <c r="AL1207" i="2"/>
  <c r="AL1208" i="2"/>
  <c r="AL1209" i="2"/>
  <c r="AL1210" i="2"/>
  <c r="AL1211" i="2"/>
  <c r="AL1212" i="2"/>
  <c r="AL1213" i="2"/>
  <c r="AL1214" i="2"/>
  <c r="AL1215" i="2"/>
  <c r="AL1216" i="2"/>
  <c r="AL1217" i="2"/>
  <c r="AL1218" i="2"/>
  <c r="AL1219" i="2"/>
  <c r="AL1220" i="2"/>
  <c r="AL1221" i="2"/>
  <c r="AL1222" i="2"/>
  <c r="AL1223" i="2"/>
  <c r="AL1224" i="2"/>
  <c r="AL1225" i="2"/>
  <c r="AL1226" i="2"/>
  <c r="AL1227" i="2"/>
  <c r="AL1228" i="2"/>
  <c r="AL1229" i="2"/>
  <c r="AL1230" i="2"/>
  <c r="AL1231" i="2"/>
  <c r="AL1232" i="2"/>
  <c r="AL1233" i="2"/>
  <c r="AL1234" i="2"/>
  <c r="AL1235" i="2"/>
  <c r="AL1236" i="2"/>
  <c r="AL1237" i="2"/>
  <c r="AL1238" i="2"/>
  <c r="AL1239" i="2"/>
  <c r="AL1240" i="2"/>
  <c r="AL1241" i="2"/>
  <c r="AL1242" i="2"/>
  <c r="AL1243" i="2"/>
  <c r="AL1244" i="2"/>
  <c r="AL1245" i="2"/>
  <c r="AL1246" i="2"/>
  <c r="AL1247" i="2"/>
  <c r="AL1248" i="2"/>
  <c r="AL1249" i="2"/>
  <c r="AL1250" i="2"/>
  <c r="AL1251" i="2"/>
  <c r="AL1252" i="2"/>
  <c r="AL1253" i="2"/>
  <c r="AL1254" i="2"/>
  <c r="AL1255" i="2"/>
  <c r="AL1256" i="2"/>
  <c r="AL1257" i="2"/>
  <c r="AL1258" i="2"/>
  <c r="AL1259" i="2"/>
  <c r="AL1260" i="2"/>
  <c r="AL1261" i="2"/>
  <c r="AL1262" i="2"/>
  <c r="AL1263" i="2"/>
  <c r="AL1264" i="2"/>
  <c r="AL1265" i="2"/>
  <c r="AL1266" i="2"/>
  <c r="AL1267" i="2"/>
  <c r="AL1268" i="2"/>
  <c r="AL1269" i="2"/>
  <c r="AL1270" i="2"/>
  <c r="AL1271" i="2"/>
  <c r="AL1272" i="2"/>
  <c r="AL1273" i="2"/>
  <c r="AL1274" i="2"/>
  <c r="AL1275" i="2"/>
  <c r="AL1276" i="2"/>
  <c r="AL1277" i="2"/>
  <c r="AL1278" i="2"/>
  <c r="AL1279" i="2"/>
  <c r="AL1280" i="2"/>
  <c r="AL1281" i="2"/>
  <c r="AL1282" i="2"/>
  <c r="AL1283" i="2"/>
  <c r="AL1284" i="2"/>
  <c r="AL1285" i="2"/>
  <c r="AL1286" i="2"/>
  <c r="AL1287" i="2"/>
  <c r="AL1288" i="2"/>
  <c r="AL1289" i="2"/>
  <c r="AL1290" i="2"/>
  <c r="AL1291" i="2"/>
  <c r="AL1292" i="2"/>
  <c r="AL1293" i="2"/>
  <c r="AL1294" i="2"/>
  <c r="AL1295" i="2"/>
  <c r="AL1296" i="2"/>
  <c r="AL1297" i="2"/>
  <c r="AL1298" i="2"/>
  <c r="AL1299" i="2"/>
  <c r="AL1300" i="2"/>
  <c r="AL1301" i="2"/>
  <c r="AL1302" i="2"/>
  <c r="AL1303" i="2"/>
  <c r="AL1304" i="2"/>
  <c r="AL1305" i="2"/>
  <c r="AL1306" i="2"/>
  <c r="AL1307" i="2"/>
  <c r="AL1308" i="2"/>
  <c r="AL1309" i="2"/>
  <c r="AL1310" i="2"/>
  <c r="AL1311" i="2"/>
  <c r="AL1312" i="2"/>
  <c r="AL1313" i="2"/>
  <c r="AL1314" i="2"/>
  <c r="AL1315" i="2"/>
  <c r="AL1316" i="2"/>
  <c r="AL1317" i="2"/>
  <c r="AL1318" i="2"/>
  <c r="AL1319" i="2"/>
  <c r="AL1320" i="2"/>
  <c r="AL1321" i="2"/>
  <c r="AL1322" i="2"/>
  <c r="AL1323" i="2"/>
  <c r="AL1324" i="2"/>
  <c r="AL1325" i="2"/>
  <c r="AL1326" i="2"/>
  <c r="AL1327" i="2"/>
  <c r="AL1328" i="2"/>
  <c r="AL1329" i="2"/>
  <c r="AL1330" i="2"/>
  <c r="AL1331" i="2"/>
  <c r="AL1332" i="2"/>
  <c r="AL1333" i="2"/>
  <c r="AL1334" i="2"/>
  <c r="AL1335" i="2"/>
  <c r="AL1336" i="2"/>
  <c r="AL1337" i="2"/>
  <c r="AL1338" i="2"/>
  <c r="AL1339" i="2"/>
  <c r="AL1340" i="2"/>
  <c r="AL1341" i="2"/>
  <c r="AL1342" i="2"/>
  <c r="AL1343" i="2"/>
  <c r="AL1344" i="2"/>
  <c r="AL1345" i="2"/>
  <c r="AL1346" i="2"/>
  <c r="AL1347" i="2"/>
  <c r="AL1348" i="2"/>
  <c r="AL1349" i="2"/>
  <c r="AL1350" i="2"/>
  <c r="AL1351" i="2"/>
  <c r="AL1352" i="2"/>
  <c r="AL1353" i="2"/>
  <c r="AL1354" i="2"/>
  <c r="AL1355" i="2"/>
  <c r="AL1356" i="2"/>
  <c r="AL1357" i="2"/>
  <c r="AL1358" i="2"/>
  <c r="AL1359" i="2"/>
  <c r="AL1360" i="2"/>
  <c r="AL1361" i="2"/>
  <c r="AL1362" i="2"/>
  <c r="AL1363" i="2"/>
  <c r="AL1364" i="2"/>
  <c r="AL1365" i="2"/>
  <c r="AL1366" i="2"/>
  <c r="AL1367" i="2"/>
  <c r="AL1368" i="2"/>
  <c r="AL1369" i="2"/>
  <c r="AL1370" i="2"/>
  <c r="AL1371" i="2"/>
  <c r="AL1372" i="2"/>
  <c r="AL1373" i="2"/>
  <c r="AL1374" i="2"/>
  <c r="AL1375" i="2"/>
  <c r="AL1376" i="2"/>
  <c r="AL1377" i="2"/>
  <c r="AL1378" i="2"/>
  <c r="AL1379" i="2"/>
  <c r="AL1380" i="2"/>
  <c r="AL1381" i="2"/>
  <c r="AL1382" i="2"/>
  <c r="AL1383" i="2"/>
  <c r="AL1384" i="2"/>
  <c r="AL1385" i="2"/>
  <c r="AL1386" i="2"/>
  <c r="AL1387" i="2"/>
  <c r="AL1388" i="2"/>
  <c r="AL1389" i="2"/>
  <c r="AL1390" i="2"/>
  <c r="AL1391" i="2"/>
  <c r="AL1392" i="2"/>
  <c r="AL1393" i="2"/>
  <c r="AL1394" i="2"/>
  <c r="AL1395" i="2"/>
  <c r="AL1396" i="2"/>
  <c r="AL1397" i="2"/>
  <c r="AL1398" i="2"/>
  <c r="AL1399" i="2"/>
  <c r="AL1400" i="2"/>
  <c r="AL1401" i="2"/>
  <c r="AL1402" i="2"/>
  <c r="AL1403" i="2"/>
  <c r="AL1404" i="2"/>
  <c r="AL1405" i="2"/>
  <c r="AL1406" i="2"/>
  <c r="AL1407" i="2"/>
  <c r="AL1408" i="2"/>
  <c r="AL1409" i="2"/>
  <c r="AL1410" i="2"/>
  <c r="AL1411" i="2"/>
  <c r="AL1412" i="2"/>
  <c r="AL1413" i="2"/>
  <c r="AL1414" i="2"/>
  <c r="AL1415" i="2"/>
  <c r="AL1416" i="2"/>
  <c r="AL1417" i="2"/>
  <c r="AL1418" i="2"/>
  <c r="AL1419" i="2"/>
  <c r="AL1420" i="2"/>
  <c r="AL1421" i="2"/>
  <c r="AL1422" i="2"/>
  <c r="AL1423" i="2"/>
  <c r="AL1424" i="2"/>
  <c r="AL1425" i="2"/>
  <c r="AL1426" i="2"/>
  <c r="AL1427" i="2"/>
  <c r="AL1428" i="2"/>
  <c r="AL1429" i="2"/>
  <c r="AL1430" i="2"/>
  <c r="AL1431" i="2"/>
  <c r="AL1432" i="2"/>
  <c r="AL1433" i="2"/>
  <c r="AL1434" i="2"/>
  <c r="AL1435" i="2"/>
  <c r="AL1436" i="2"/>
  <c r="AL1437" i="2"/>
  <c r="AL1438" i="2"/>
  <c r="AL1439" i="2"/>
  <c r="AL1440" i="2"/>
  <c r="AL1441" i="2"/>
  <c r="AL1442" i="2"/>
  <c r="AL1443" i="2"/>
  <c r="AL1444" i="2"/>
  <c r="AL1445" i="2"/>
  <c r="AL1446" i="2"/>
  <c r="AL1447" i="2"/>
  <c r="AL1448" i="2"/>
  <c r="AL1449" i="2"/>
  <c r="AL1450" i="2"/>
  <c r="AL1451" i="2"/>
  <c r="AL1452" i="2"/>
  <c r="AL1453" i="2"/>
  <c r="AL1454" i="2"/>
  <c r="AL1455" i="2"/>
  <c r="AL1456" i="2"/>
  <c r="AL1457" i="2"/>
  <c r="AL1458" i="2"/>
  <c r="AL1459" i="2"/>
  <c r="AL1460" i="2"/>
  <c r="AL1461" i="2"/>
  <c r="AL1462" i="2"/>
  <c r="AL1463" i="2"/>
  <c r="AL1464" i="2"/>
  <c r="AL1465" i="2"/>
  <c r="AL1466" i="2"/>
  <c r="AL1467" i="2"/>
  <c r="AL1468" i="2"/>
  <c r="AL1469" i="2"/>
  <c r="AL1470" i="2"/>
  <c r="AL1471" i="2"/>
  <c r="C4" i="1"/>
  <c r="C7" i="1"/>
  <c r="C9" i="1"/>
  <c r="C3" i="1"/>
  <c r="C6" i="1"/>
  <c r="C18" i="1"/>
  <c r="C19" i="1"/>
  <c r="C15" i="1"/>
  <c r="C8" i="1"/>
  <c r="C5" i="1"/>
  <c r="E10" i="7"/>
  <c r="E6" i="7"/>
  <c r="X37" i="6"/>
  <c r="X34" i="6"/>
  <c r="E9" i="7"/>
  <c r="E5" i="7"/>
  <c r="X35" i="6"/>
  <c r="X44" i="6"/>
  <c r="X33" i="6"/>
  <c r="E8" i="7"/>
  <c r="X45" i="6"/>
  <c r="X43" i="6"/>
  <c r="X42" i="6"/>
  <c r="E7" i="7"/>
  <c r="X41" i="6"/>
  <c r="X36" i="6"/>
  <c r="K30" i="5"/>
  <c r="K28" i="5"/>
  <c r="K31" i="5"/>
  <c r="K32" i="5"/>
  <c r="K29" i="5"/>
  <c r="K21" i="5"/>
  <c r="K23" i="5"/>
  <c r="K20" i="5"/>
  <c r="K19" i="5"/>
  <c r="K22" i="5"/>
  <c r="P6" i="1"/>
  <c r="P7" i="1"/>
  <c r="C10" i="1"/>
  <c r="J34" i="1"/>
  <c r="AI22" i="1"/>
  <c r="P8" i="1"/>
  <c r="AI21" i="1"/>
  <c r="J33" i="1"/>
  <c r="AI20" i="1"/>
  <c r="AI18" i="1"/>
  <c r="J35" i="1"/>
  <c r="AI19" i="1"/>
  <c r="AI23" i="1"/>
  <c r="D3" i="1" l="1"/>
  <c r="C16" i="1"/>
  <c r="C1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68E868-DF60-444E-A615-3D841E755A95}"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 id="2" xr16:uid="{AE6AD719-44A0-4BDD-A1CF-93EBF15BF3A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9809CD8-EE1F-4BEA-8A8F-522481B2A8E0}" name="WorksheetConnection_Project 1.xlsx!WA_Fn_UseC__HR_Employee_Attrition" type="102" refreshedVersion="8" minRefreshableVersion="5">
    <extLst>
      <ext xmlns:x15="http://schemas.microsoft.com/office/spreadsheetml/2010/11/main" uri="{DE250136-89BD-433C-8126-D09CA5730AF9}">
        <x15:connection id="WA_Fn_UseC__HR_Employee_Attrition" autoDelete="1">
          <x15:rangePr sourceName="_xlcn.WorksheetConnection_Project1.xlsxWA_Fn_UseC__HR_Employee_Attrition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WA_Fn_UseC__HR_Employee_Attrition].[Attrition].[All]}"/>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<sst xmlns="http://schemas.openxmlformats.org/spreadsheetml/2006/main" count="13457" uniqueCount="112">
  <si>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</si>
  <si>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</si>
  <si>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</si>
  <si>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</si>
  <si>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</si>
  <si>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</si>
  <si>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</si>
  <si>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</si>
  <si>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</si>
  <si>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</si>
  <si>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</si>
  <si>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</si>
  <si>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</si>
  <si>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</si>
  <si>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</si>
  <si>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</si>
  <si>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</si>
  <si>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</si>
  <si>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</si>
  <si>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</si>
  <si>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</si>
  <si>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</si>
  <si>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</si>
  <si>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</si>
  <si>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</si>
  <si>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</si>
  <si>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</si>
  <si>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</si>
  <si>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</si>
  <si>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</si>
  <si>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</si>
  <si>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</si>
  <si>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</si>
  <si>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</si>
  <si>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</si>
  <si>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</si>
  <si>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</si>
  <si>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</si>
  <si>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</si>
  <si>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</si>
  <si>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</si>
  <si>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</si>
  <si>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</si>
  <si>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</si>
  <si>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</si>
  <si>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</si>
  <si>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</si>
  <si>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</si>
  <si>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</si>
  <si>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</si>
  <si>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</si>
  <si>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</si>
  <si>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</si>
  <si>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</si>
  <si>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</si>
  <si>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</si>
  <si>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</si>
  <si>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</si>
  <si>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</si>
  <si>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</si>
  <si>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</si>
  <si>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</si>
  <si>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Total Employees</t>
  </si>
  <si>
    <t>Total Left Employees</t>
  </si>
  <si>
    <t>Sr.No</t>
  </si>
  <si>
    <t>Question</t>
  </si>
  <si>
    <t>ANS</t>
  </si>
  <si>
    <t>AVG Working  Years at Company</t>
  </si>
  <si>
    <t>Avg age not attrition</t>
  </si>
  <si>
    <t>AVG AGE of Attrition</t>
  </si>
  <si>
    <t xml:space="preserve">                             KPIS QUESTION</t>
  </si>
  <si>
    <t>Questions</t>
  </si>
  <si>
    <t>Which department loses most Employees?</t>
  </si>
  <si>
    <t>Ans</t>
  </si>
  <si>
    <t>Row Labels</t>
  </si>
  <si>
    <t>Grand Total</t>
  </si>
  <si>
    <t>Sum of EmployeeCount</t>
  </si>
  <si>
    <t>Which Department has a highest atrrition rate</t>
  </si>
  <si>
    <t>Column Labels</t>
  </si>
  <si>
    <t>Count of EmployeeCount</t>
  </si>
  <si>
    <t>Attrition Rate</t>
  </si>
  <si>
    <t>Which department HR investigate first</t>
  </si>
  <si>
    <t>Which age group resigns the most</t>
  </si>
  <si>
    <t>Atrrition Rate</t>
  </si>
  <si>
    <t>Why</t>
  </si>
  <si>
    <t>Which gender have highest attrition rate</t>
  </si>
  <si>
    <t>Department  Analysis</t>
  </si>
  <si>
    <t>Count of EmployeeNumber</t>
  </si>
  <si>
    <t>1. Attrition Rate by OverTime</t>
  </si>
  <si>
    <t>1. Attrition Rate by OverTime1. Attrition Rate by OverTime</t>
  </si>
  <si>
    <t>TenureYear</t>
  </si>
  <si>
    <t>0-2</t>
  </si>
  <si>
    <t>15-20</t>
  </si>
  <si>
    <t>20-30</t>
  </si>
  <si>
    <t>30-40</t>
  </si>
  <si>
    <t>3-5</t>
  </si>
  <si>
    <t>6-10</t>
  </si>
  <si>
    <t>11-15</t>
  </si>
  <si>
    <t>Average of MonthlyIncome</t>
  </si>
  <si>
    <t>PromotionBand</t>
  </si>
  <si>
    <t>0 yrs(just promoted)</t>
  </si>
  <si>
    <t>11-15 yrs</t>
  </si>
  <si>
    <t>1-2y rs</t>
  </si>
  <si>
    <t>3-5 yrs</t>
  </si>
  <si>
    <t>6-10 yrs</t>
  </si>
  <si>
    <t>Estimated cost of Attrition</t>
  </si>
  <si>
    <t>AVG Monthly Income</t>
  </si>
  <si>
    <t>Avg tenure of leavers</t>
  </si>
  <si>
    <t>AttritionFlag</t>
  </si>
  <si>
    <t>Average of AttritionFlag</t>
  </si>
  <si>
    <t>(All)</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</si>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</sst>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8">
    <font>
      <sz val="11"/>
      <color theme="1"/>
      <name val="Aptos Narrow"/>
      <family val="2"/>
      <scheme val="minor"/>
    </font>
    <font>
      <sz val="11"/>
      <color theme="1"/>
      <name val="Aptos Narrow"/>
      <family val="2"/>
      <scheme val="minor"/>
    </font>
    <font>
      <b/>
      <sz val="11"/>
      <color theme="1"/>
      <name val="Aptos Narrow"/>
      <family val="2"/>
      <scheme val="minor"/>
    </font>
    <font>
      <sz val="14"/>
      <color rgb="FFFFFFFF"/>
      <name val="-webkit-standard"/>
    </font>
    <font>
      <sz val="11"/>
      <color theme="0"/>
      <name val="Aptos Narrow"/>
      <family val="2"/>
      <scheme val="minor"/>
    </font>
    <font>
      <b/>
      <sz val="14"/>
      <color theme="0"/>
      <name val="Aptos Narrow"/>
      <family val="2"/>
      <scheme val="minor"/>
    </font>
    <font>
      <sz val="11"/>
      <color theme="1"/>
      <name val="Algerian"/>
      <family val="5"/>
    </font>
    <font>
      <sz val="11"/>
      <color theme="1"/>
      <name val="Aldhabi"/>
      <charset val="178"/>
    </font>
  </fonts>
  <fills count="7">
    <fill>
      <patternFill patternType="none"/>
    </fill>
    <fill>
      <patternFill patternType="gray125"/>
    </fill>
    <fill>
      <patternFill patternType="solid">
        <fgColor theme="4" tint="0.79998168889431442"/>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rgb="FF0D0D0D"/>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thick">
        <color theme="2" tint="-0.499984740745262"/>
      </left>
      <right style="thick">
        <color theme="2" tint="-0.499984740745262"/>
      </right>
      <top style="thick">
        <color theme="2" tint="-0.499984740745262"/>
      </top>
      <bottom style="thick">
        <color theme="2" tint="-0.499984740745262"/>
      </bottom>
      <diagonal/>
    </border>
    <border>
      <left style="medium">
        <color theme="2" tint="-0.499984740745262"/>
      </left>
      <right style="thick">
        <color theme="2" tint="-0.499984740745262"/>
      </right>
      <top style="medium">
        <color theme="2" tint="-0.499984740745262"/>
      </top>
      <bottom style="thick">
        <color theme="2" tint="-0.499984740745262"/>
      </bottom>
      <diagonal/>
    </border>
    <border>
      <left style="thick">
        <color theme="2" tint="-0.499984740745262"/>
      </left>
      <right style="thick">
        <color theme="2" tint="-0.499984740745262"/>
      </right>
      <top style="medium">
        <color theme="2" tint="-0.499984740745262"/>
      </top>
      <bottom style="thick">
        <color theme="2" tint="-0.499984740745262"/>
      </bottom>
      <diagonal/>
    </border>
    <border>
      <left style="thick">
        <color theme="2" tint="-0.499984740745262"/>
      </left>
      <right style="medium">
        <color theme="2" tint="-0.499984740745262"/>
      </right>
      <top style="medium">
        <color theme="2" tint="-0.499984740745262"/>
      </top>
      <bottom style="thick">
        <color theme="2" tint="-0.499984740745262"/>
      </bottom>
      <diagonal/>
    </border>
    <border>
      <left style="medium">
        <color theme="2" tint="-0.499984740745262"/>
      </left>
      <right style="thick">
        <color theme="2" tint="-0.499984740745262"/>
      </right>
      <top style="thick">
        <color theme="2" tint="-0.499984740745262"/>
      </top>
      <bottom style="thick">
        <color theme="2" tint="-0.499984740745262"/>
      </bottom>
      <diagonal/>
    </border>
    <border>
      <left style="thick">
        <color theme="2" tint="-0.499984740745262"/>
      </left>
      <right style="medium">
        <color theme="2" tint="-0.499984740745262"/>
      </right>
      <top style="thick">
        <color theme="2" tint="-0.499984740745262"/>
      </top>
      <bottom style="thick">
        <color theme="2" tint="-0.499984740745262"/>
      </bottom>
      <diagonal/>
    </border>
    <border>
      <left style="thick">
        <color theme="2" tint="-0.499984740745262"/>
      </left>
      <right style="thick">
        <color theme="2" tint="-0.499984740745262"/>
      </right>
      <top style="thick">
        <color theme="2" tint="-0.499984740745262"/>
      </top>
      <bottom style="medium">
        <color theme="2" tint="-0.499984740745262"/>
      </bottom>
      <diagonal/>
    </border>
    <border>
      <left style="thick">
        <color theme="2" tint="-0.499984740745262"/>
      </left>
      <right style="medium">
        <color theme="2" tint="-0.499984740745262"/>
      </right>
      <top style="thick">
        <color theme="2" tint="-0.499984740745262"/>
      </top>
      <bottom style="medium">
        <color theme="2" tint="-0.499984740745262"/>
      </bottom>
      <diagonal/>
    </border>
    <border>
      <left style="medium">
        <color theme="2" tint="-0.499984740745262"/>
      </left>
      <right/>
      <top style="medium">
        <color theme="2" tint="-0.499984740745262"/>
      </top>
      <bottom style="medium">
        <color theme="2" tint="-0.499984740745262"/>
      </bottom>
      <diagonal/>
    </border>
    <border>
      <left/>
      <right/>
      <top style="medium">
        <color theme="2" tint="-0.499984740745262"/>
      </top>
      <bottom style="medium">
        <color theme="2" tint="-0.499984740745262"/>
      </bottom>
      <diagonal/>
    </border>
    <border>
      <left/>
      <right style="medium">
        <color theme="2" tint="-0.499984740745262"/>
      </right>
      <top style="medium">
        <color theme="2" tint="-0.499984740745262"/>
      </top>
      <bottom style="medium">
        <color theme="2" tint="-0.499984740745262"/>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44">
    <xf numFmtId="0" fontId="0" fillId="0" borderId="0" xfId="0"/>
    <xf numFmtId="0" fontId="0" fillId="0" borderId="0" xfId="0" pivotButton="1"/>
    <xf numFmtId="0" fontId="0" fillId="0" borderId="0" xfId="0" applyAlignment="1">
      <alignment horizontal="left"/>
    </xf>
    <xf numFmtId="9" fontId="0" fillId="0" borderId="0" xfId="2" applyFont="1"/>
    <xf numFmtId="0" fontId="0" fillId="2" borderId="0" xfId="0" applyFill="1"/>
    <xf numFmtId="9" fontId="0" fillId="2" borderId="0" xfId="2" applyFont="1" applyFill="1"/>
    <xf numFmtId="0" fontId="2" fillId="2" borderId="0" xfId="0" applyFont="1" applyFill="1"/>
    <xf numFmtId="0" fontId="0" fillId="3" borderId="20" xfId="0" applyFill="1" applyBorder="1"/>
    <xf numFmtId="0" fontId="0" fillId="5" borderId="14" xfId="0" applyFill="1" applyBorder="1"/>
    <xf numFmtId="0" fontId="0" fillId="5" borderId="10" xfId="0" applyFill="1" applyBorder="1"/>
    <xf numFmtId="0" fontId="0" fillId="5" borderId="15" xfId="0" applyFill="1" applyBorder="1"/>
    <xf numFmtId="0" fontId="0" fillId="5" borderId="16" xfId="0" applyFill="1" applyBorder="1"/>
    <xf numFmtId="9" fontId="0" fillId="5" borderId="16" xfId="0" applyNumberFormat="1" applyFill="1" applyBorder="1"/>
    <xf numFmtId="0" fontId="0" fillId="5" borderId="17" xfId="0" applyFill="1" applyBorder="1"/>
    <xf numFmtId="0" fontId="0" fillId="5" borderId="2" xfId="0" applyFill="1" applyBorder="1"/>
    <xf numFmtId="0" fontId="0" fillId="5" borderId="1" xfId="0" applyFill="1" applyBorder="1"/>
    <xf numFmtId="0" fontId="2" fillId="5" borderId="3" xfId="0" applyFont="1" applyFill="1" applyBorder="1"/>
    <xf numFmtId="2" fontId="2" fillId="5" borderId="3" xfId="0" applyNumberFormat="1" applyFont="1" applyFill="1" applyBorder="1"/>
    <xf numFmtId="44" fontId="2" fillId="5" borderId="3" xfId="1" applyFont="1" applyFill="1" applyBorder="1"/>
    <xf numFmtId="0" fontId="0" fillId="5" borderId="4" xfId="0" applyFill="1" applyBorder="1"/>
    <xf numFmtId="0" fontId="0" fillId="5" borderId="5" xfId="0" applyFill="1" applyBorder="1"/>
    <xf numFmtId="0" fontId="0" fillId="3" borderId="7" xfId="0" applyFill="1" applyBorder="1"/>
    <xf numFmtId="0" fontId="2" fillId="3" borderId="8" xfId="0" applyFont="1" applyFill="1" applyBorder="1"/>
    <xf numFmtId="0" fontId="0" fillId="3" borderId="9" xfId="0" applyFill="1" applyBorder="1"/>
    <xf numFmtId="0" fontId="2" fillId="4" borderId="2" xfId="0" applyFont="1" applyFill="1" applyBorder="1"/>
    <xf numFmtId="0" fontId="2" fillId="4" borderId="1" xfId="0" applyFont="1" applyFill="1" applyBorder="1"/>
    <xf numFmtId="0" fontId="2" fillId="4" borderId="3" xfId="0" applyFont="1" applyFill="1" applyBorder="1"/>
    <xf numFmtId="0" fontId="0" fillId="3" borderId="18" xfId="0" applyFill="1" applyBorder="1"/>
    <xf numFmtId="0" fontId="0" fillId="3" borderId="19" xfId="0" applyFill="1" applyBorder="1"/>
    <xf numFmtId="0" fontId="2" fillId="3" borderId="19" xfId="0" applyFont="1" applyFill="1" applyBorder="1"/>
    <xf numFmtId="0" fontId="2" fillId="4" borderId="11" xfId="0" applyFont="1" applyFill="1" applyBorder="1"/>
    <xf numFmtId="0" fontId="2" fillId="4" borderId="12" xfId="0" applyFont="1" applyFill="1" applyBorder="1"/>
    <xf numFmtId="0" fontId="2" fillId="4" borderId="13" xfId="0" applyFont="1" applyFill="1" applyBorder="1"/>
    <xf numFmtId="0" fontId="3" fillId="0" borderId="0" xfId="0" applyFont="1"/>
    <xf numFmtId="2" fontId="0" fillId="0" borderId="0" xfId="0" applyNumberFormat="1"/>
    <xf numFmtId="44" fontId="2" fillId="5" borderId="6" xfId="1" applyFont="1" applyFill="1" applyBorder="1"/>
    <xf numFmtId="2" fontId="2" fillId="5" borderId="6" xfId="0" applyNumberFormat="1" applyFont="1" applyFill="1" applyBorder="1"/>
    <xf numFmtId="9" fontId="0" fillId="0" borderId="0" xfId="0" applyNumberFormat="1"/>
    <xf numFmtId="0" fontId="4" fillId="6" borderId="0" xfId="0" applyFont="1" applyFill="1"/>
    <xf numFmtId="0" fontId="0" fillId="6" borderId="0" xfId="0" applyFill="1"/>
    <xf numFmtId="0" fontId="5" fillId="6" borderId="0" xfId="0" applyFont="1" applyFill="1"/>
    <xf numFmtId="0" fontId="6" fillId="6" borderId="0" xfId="0" applyFont="1" applyFill="1"/>
    <xf numFmtId="0" fontId="0" fillId="6" borderId="0" xfId="0" applyFill="1" applyAlignment="1">
      <alignment horizontal="center"/>
    </xf>
    <xf numFmtId="0" fontId="7" fillId="6" borderId="0" xfId="0" applyFont="1" applyFill="1"/>
  </cellXfs>
  <cellStyles count="3">
    <cellStyle name="Currency" xfId="1" builtinId="4"/>
    <cellStyle name="Normal" xfId="0" builtinId="0"/>
    <cellStyle name="Percent" xfId="2" builtinId="5"/>
  </cellStyles>
  <dxfs count="21">
    <dxf>
      <font>
        <color theme="0"/>
      </font>
      <fill>
        <patternFill>
          <fgColor auto="1"/>
          <bgColor theme="1" tint="0.24994659260841701"/>
        </patternFill>
      </fill>
    </dxf>
    <dxf>
      <fill>
        <patternFill>
          <fgColor theme="4"/>
          <bgColor theme="1" tint="0.24994659260841701"/>
        </patternFill>
      </fill>
    </dxf>
    <dxf>
      <numFmt numFmtId="13" formatCode="0%"/>
    </dxf>
    <dxf>
      <numFmt numFmtId="14" formatCode="0.00%"/>
    </dxf>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1" tint="0.24994659260841701"/>
        </patternFill>
      </fill>
    </dxf>
    <dxf>
      <font>
        <color theme="0"/>
      </font>
      <fill>
        <patternFill>
          <bgColor theme="1" tint="0.24994659260841701"/>
        </patternFill>
      </fill>
    </dxf>
    <dxf>
      <fill>
        <patternFill>
          <fgColor theme="3" tint="9.9948118533890809E-2"/>
          <bgColor theme="2" tint="-0.499984740745262"/>
        </patternFill>
      </fill>
    </dxf>
    <dxf>
      <fill>
        <patternFill>
          <bgColor theme="2" tint="-0.499984740745262"/>
        </patternFill>
      </fill>
    </dxf>
    <dxf>
      <fill>
        <patternFill>
          <fgColor theme="2"/>
          <bgColor theme="3"/>
        </patternFill>
      </fill>
    </dxf>
  </dxfs>
  <tableStyles count="6" defaultTableStyle="TableStyleMedium2" defaultPivotStyle="PivotStyleLight16">
    <tableStyle name="Slicer Style 1" pivot="0" table="0" count="1" xr9:uid="{918B8692-56A8-498B-B767-328CE2E61ACC}">
      <tableStyleElement type="wholeTable" dxfId="20"/>
    </tableStyle>
    <tableStyle name="Slicer Style 2" pivot="0" table="0" count="1" xr9:uid="{4D39447C-4640-44E3-BBEF-8911B0B2175C}">
      <tableStyleElement type="wholeTable" dxfId="19"/>
    </tableStyle>
    <tableStyle name="Slicer Style 3" pivot="0" table="0" count="1" xr9:uid="{08BF1370-069D-433D-B5C4-7236681D9A1D}">
      <tableStyleElement type="wholeTable" dxfId="18"/>
    </tableStyle>
    <tableStyle name="Slicer Style 4" pivot="0" table="0" count="10" xr9:uid="{F45E2374-2296-4783-8577-9FF5B8C2D394}">
      <tableStyleElement type="wholeTable" dxfId="1"/>
      <tableStyleElement type="headerRow" dxfId="0"/>
    </tableStyle>
    <tableStyle name="Slicer Style 5" pivot="0" table="0" count="0" xr9:uid="{8B0200AD-4725-40CB-B898-7BF6DAFBD992}"/>
    <tableStyle name="Slicer Style 6" pivot="0" table="0" count="10" xr9:uid="{37296B91-BE3C-4857-9FA8-9BE87BB1D3F6}">
      <tableStyleElement type="wholeTable" dxfId="17"/>
      <tableStyleElement type="headerRow" dxfId="16"/>
    </tableStyle>
  </tableStyles>
  <colors>
    <mruColors>
      <color rgb="FF0D0D0D"/>
      <color rgb="FF0B0B1B"/>
      <color rgb="FF171835"/>
      <color rgb="FF763600"/>
      <color rgb="FF1F1F1F"/>
      <color rgb="FF282828"/>
      <color rgb="FF3F0000"/>
      <color rgb="FF6E2D0C"/>
      <color rgb="FF302010"/>
      <color rgb="FF1B1B1B"/>
    </mruColors>
  </colors>
  <extLst>
    <ext xmlns:x14="http://schemas.microsoft.com/office/spreadsheetml/2009/9/main" uri="{46F421CA-312F-682f-3DD2-61675219B42D}">
      <x14:dxfs count="16">
        <dxf>
          <fill>
            <patternFill>
              <bgColor theme="3" tint="0.499984740745262"/>
            </patternFill>
          </fill>
        </dxf>
        <dxf>
          <fill>
            <patternFill>
              <bgColor theme="1" tint="0.24994659260841701"/>
            </patternFill>
          </fill>
        </dxf>
        <dxf>
          <fill>
            <patternFill>
              <bgColor theme="3" tint="0.499984740745262"/>
            </patternFill>
          </fill>
        </dxf>
        <dxf>
          <fill>
            <patternFill>
              <bgColor theme="1" tint="0.24994659260841701"/>
            </patternFill>
          </fill>
        </dxf>
        <dxf>
          <fill>
            <patternFill>
              <bgColor theme="3" tint="0.499984740745262"/>
            </patternFill>
          </fill>
        </dxf>
        <dxf>
          <font>
            <color theme="0"/>
          </font>
          <fill>
            <patternFill>
              <bgColor theme="3" tint="0.499984740745262"/>
            </patternFill>
          </fill>
        </dxf>
        <dxf>
          <fill>
            <patternFill>
              <bgColor theme="1" tint="0.24994659260841701"/>
            </patternFill>
          </fill>
        </dxf>
        <dxf>
          <fill>
            <patternFill>
              <bgColor theme="1" tint="0.24994659260841701"/>
            </patternFill>
          </fill>
        </dxf>
        <dxf>
          <fill>
            <patternFill>
              <bgColor theme="5" tint="0.39994506668294322"/>
            </patternFill>
          </fill>
        </dxf>
        <dxf>
          <fill>
            <patternFill>
              <bgColor theme="0" tint="-0.24994659260841701"/>
            </patternFill>
          </fill>
        </dxf>
        <dxf>
          <fill>
            <patternFill>
              <bgColor theme="5"/>
            </patternFill>
          </fill>
        </dxf>
        <dxf>
          <fill>
            <patternFill>
              <bgColor theme="0" tint="-0.34998626667073579"/>
            </patternFill>
          </fill>
        </dxf>
        <dxf>
          <fill>
            <patternFill patternType="solid">
              <bgColor theme="5" tint="0.39994506668294322"/>
            </patternFill>
          </fill>
        </dxf>
        <dxf>
          <fill>
            <patternFill>
              <bgColor theme="5"/>
            </patternFill>
          </fill>
        </dxf>
        <dxf>
          <fill>
            <patternFill>
              <bgColor theme="0" tint="-0.24994659260841701"/>
            </patternFill>
          </fill>
        </dxf>
        <dxf>
          <fill>
            <patternFill>
              <bgColor theme="0" tint="-0.34998626667073579"/>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5"/>
        <x14:slicerStyle name="Slicer Style 6">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3.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powerPivotData" Target="model/item.data"/><Relationship Id="rId10" Type="http://schemas.openxmlformats.org/officeDocument/2006/relationships/pivotCacheDefinition" Target="pivotCache/pivotCacheDefinition4.xml"/><Relationship Id="rId19" Type="http://schemas.microsoft.com/office/2007/relationships/slicerCache" Target="slicerCaches/slicerCache2.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5.xml"/><Relationship Id="rId27" Type="http://schemas.openxmlformats.org/officeDocument/2006/relationships/sheetMetadata" Target="metadata.xml"/><Relationship Id="rId30" Type="http://schemas.openxmlformats.org/officeDocument/2006/relationships/customXml" Target="../customXml/item1.xml"/><Relationship Id="rId8"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Dashboard.xlsx]Sheet1!PivotTable2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Attrition</a:t>
            </a:r>
            <a:r>
              <a:rPr lang="en-US" sz="2400" baseline="0"/>
              <a:t> Rate by JobRole</a:t>
            </a:r>
          </a:p>
        </c:rich>
      </c:tx>
      <c:layout>
        <c:manualLayout>
          <c:xMode val="edge"/>
          <c:yMode val="edge"/>
          <c:x val="0.48035318582379027"/>
          <c:y val="2.46153846153846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50000"/>
              <a:lumOff val="50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tx1">
            <a:lumMod val="85000"/>
            <a:lumOff val="15000"/>
          </a:schemeClr>
        </a:solidFill>
        <a:ln>
          <a:noFill/>
        </a:ln>
        <a:effectLst/>
        <a:sp3d/>
      </c:spPr>
    </c:sideWall>
    <c:backWall>
      <c:thickness val="0"/>
      <c:spPr>
        <a:solidFill>
          <a:schemeClr val="bg2">
            <a:lumMod val="25000"/>
          </a:schemeClr>
        </a:solidFill>
        <a:ln>
          <a:noFill/>
        </a:ln>
        <a:effectLst/>
        <a:sp3d/>
      </c:spPr>
    </c:backWall>
    <c:plotArea>
      <c:layout>
        <c:manualLayout>
          <c:layoutTarget val="inner"/>
          <c:xMode val="edge"/>
          <c:yMode val="edge"/>
          <c:x val="0.15622926546201155"/>
          <c:y val="0.13644252595487513"/>
          <c:w val="0.81501076528378602"/>
          <c:h val="0.71546005075685093"/>
        </c:manualLayout>
      </c:layout>
      <c:bar3DChart>
        <c:barDir val="bar"/>
        <c:grouping val="clustered"/>
        <c:varyColors val="0"/>
        <c:ser>
          <c:idx val="0"/>
          <c:order val="0"/>
          <c:tx>
            <c:strRef>
              <c:f>Sheet1!$G$19</c:f>
              <c:strCache>
                <c:ptCount val="1"/>
                <c:pt idx="0">
                  <c:v>Total</c:v>
                </c:pt>
              </c:strCache>
            </c:strRef>
          </c:tx>
          <c:spPr>
            <a:solidFill>
              <a:schemeClr val="tx2">
                <a:lumMod val="50000"/>
                <a:lumOff val="50000"/>
              </a:schemeClr>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Sheet1!$F$20:$F$29</c:f>
              <c:strCache>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Cache>
            </c:strRef>
          </c:cat>
          <c:val>
            <c:numRef>
              <c:f>Sheet1!$G$20:$G$29</c:f>
              <c:numCache>
                <c:formatCode>0%</c:formatCode>
                <c:ptCount val="9"/>
                <c:pt idx="0">
                  <c:v>2.5000000000000001E-2</c:v>
                </c:pt>
                <c:pt idx="1">
                  <c:v>4.9019607843137254E-2</c:v>
                </c:pt>
                <c:pt idx="2">
                  <c:v>6.8702290076335881E-2</c:v>
                </c:pt>
                <c:pt idx="3">
                  <c:v>6.8965517241379309E-2</c:v>
                </c:pt>
                <c:pt idx="4">
                  <c:v>0.16095890410958905</c:v>
                </c:pt>
                <c:pt idx="5">
                  <c:v>0.17484662576687116</c:v>
                </c:pt>
                <c:pt idx="6">
                  <c:v>0.23076923076923078</c:v>
                </c:pt>
                <c:pt idx="7">
                  <c:v>0.23938223938223938</c:v>
                </c:pt>
                <c:pt idx="8">
                  <c:v>0.39759036144578314</c:v>
                </c:pt>
              </c:numCache>
            </c:numRef>
          </c:val>
          <c:extLst>
            <c:ext xmlns:c16="http://schemas.microsoft.com/office/drawing/2014/chart" uri="{C3380CC4-5D6E-409C-BE32-E72D297353CC}">
              <c16:uniqueId val="{00000000-47BC-4042-93A9-D84AD1F8C5A6}"/>
            </c:ext>
          </c:extLst>
        </c:ser>
        <c:dLbls>
          <c:showLegendKey val="0"/>
          <c:showVal val="1"/>
          <c:showCatName val="0"/>
          <c:showSerName val="0"/>
          <c:showPercent val="0"/>
          <c:showBubbleSize val="0"/>
        </c:dLbls>
        <c:gapWidth val="115"/>
        <c:shape val="box"/>
        <c:axId val="34072735"/>
        <c:axId val="34082335"/>
        <c:axId val="0"/>
      </c:bar3DChart>
      <c:catAx>
        <c:axId val="34072735"/>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34082335"/>
        <c:crosses val="autoZero"/>
        <c:auto val="1"/>
        <c:lblAlgn val="ctr"/>
        <c:lblOffset val="100"/>
        <c:noMultiLvlLbl val="0"/>
      </c:catAx>
      <c:valAx>
        <c:axId val="34082335"/>
        <c:scaling>
          <c:orientation val="minMax"/>
        </c:scaling>
        <c:delete val="1"/>
        <c:axPos val="b"/>
        <c:numFmt formatCode="0%" sourceLinked="1"/>
        <c:majorTickMark val="out"/>
        <c:minorTickMark val="none"/>
        <c:tickLblPos val="nextTo"/>
        <c:crossAx val="3407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noFill/>
    </a:ln>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Dashboard.xlsx]Sheet1!PivotTable12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b="1" i="0" u="none" strike="noStrike" baseline="0">
                <a:effectLst/>
              </a:rPr>
              <a:t>Attrition rate by OverTime </a:t>
            </a:r>
            <a:endParaRPr lang="en-US" sz="2400" b="1"/>
          </a:p>
        </c:rich>
      </c:tx>
      <c:layout>
        <c:manualLayout>
          <c:xMode val="edge"/>
          <c:yMode val="edge"/>
          <c:x val="0.28282091809473486"/>
          <c:y val="3.00072094518671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50000"/>
              <a:lumOff val="50000"/>
            </a:schemeClr>
          </a:soli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909958579668072"/>
                  <c:h val="0.17104282291844039"/>
                </c:manualLayout>
              </c15:layout>
            </c:ext>
          </c:extLst>
        </c:dLbl>
      </c:pivotFmt>
      <c:pivotFmt>
        <c:idx val="7"/>
        <c:spPr>
          <a:solidFill>
            <a:schemeClr val="tx2">
              <a:lumMod val="50000"/>
              <a:lumOff val="50000"/>
            </a:schemeClr>
          </a:solidFill>
          <a:ln>
            <a:noFill/>
          </a:ln>
          <a:effectLst>
            <a:outerShdw blurRad="57150" dist="19050" dir="5400000" algn="ctr" rotWithShape="0">
              <a:srgbClr val="000000">
                <a:alpha val="63000"/>
              </a:srgbClr>
            </a:outerShdw>
          </a:effectLst>
          <a:sp3d/>
        </c:spPr>
        <c:dLbl>
          <c:idx val="0"/>
          <c:layout>
            <c:manualLayout>
              <c:x val="4.5105296186612853E-2"/>
              <c:y val="-8.3388013399862751E-3"/>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173545580702964"/>
                  <c:h val="0.16270402157845412"/>
                </c:manualLayout>
              </c15:layout>
            </c:ext>
          </c:extLst>
        </c:dLbl>
      </c:pivotFmt>
    </c:pivotFmts>
    <c:view3D>
      <c:rotX val="15"/>
      <c:rotY val="20"/>
      <c:depthPercent val="100"/>
      <c:rAngAx val="1"/>
    </c:view3D>
    <c:floor>
      <c:thickness val="0"/>
      <c:spPr>
        <a:solidFill>
          <a:srgbClr val="282828"/>
        </a:solidFill>
        <a:ln>
          <a:noFill/>
        </a:ln>
        <a:effectLst/>
        <a:sp3d/>
      </c:spPr>
    </c:floor>
    <c:sideWall>
      <c:thickness val="0"/>
      <c:spPr>
        <a:solidFill>
          <a:schemeClr val="bg2">
            <a:lumMod val="25000"/>
          </a:schemeClr>
        </a:solidFill>
        <a:ln>
          <a:noFill/>
        </a:ln>
        <a:effectLst/>
        <a:sp3d/>
      </c:spPr>
    </c:sideWall>
    <c:backWall>
      <c:thickness val="0"/>
      <c:spPr>
        <a:solidFill>
          <a:schemeClr val="bg2">
            <a:lumMod val="25000"/>
          </a:schemeClr>
        </a:solidFill>
        <a:ln>
          <a:noFill/>
        </a:ln>
        <a:effectLst/>
        <a:sp3d/>
      </c:spPr>
    </c:backWall>
    <c:plotArea>
      <c:layout>
        <c:manualLayout>
          <c:layoutTarget val="inner"/>
          <c:xMode val="edge"/>
          <c:yMode val="edge"/>
          <c:x val="2.0251357471540464E-2"/>
          <c:y val="0.13702051345129637"/>
          <c:w val="0.95949728505691911"/>
          <c:h val="0.74590753079118799"/>
        </c:manualLayout>
      </c:layout>
      <c:bar3DChart>
        <c:barDir val="col"/>
        <c:grouping val="clustered"/>
        <c:varyColors val="0"/>
        <c:ser>
          <c:idx val="0"/>
          <c:order val="0"/>
          <c:tx>
            <c:strRef>
              <c:f>Sheet1!$K$5</c:f>
              <c:strCache>
                <c:ptCount val="1"/>
                <c:pt idx="0">
                  <c:v>Total</c:v>
                </c:pt>
              </c:strCache>
            </c:strRef>
          </c:tx>
          <c:spPr>
            <a:solidFill>
              <a:schemeClr val="tx2">
                <a:lumMod val="50000"/>
                <a:lumOff val="50000"/>
              </a:schemeClr>
            </a:solidFill>
            <a:ln>
              <a:noFill/>
            </a:ln>
            <a:effectLst>
              <a:outerShdw blurRad="57150" dist="19050" dir="5400000" algn="ctr" rotWithShape="0">
                <a:srgbClr val="000000">
                  <a:alpha val="63000"/>
                </a:srgbClr>
              </a:outerShdw>
            </a:effectLst>
            <a:sp3d/>
          </c:spPr>
          <c:invertIfNegative val="0"/>
          <c:dPt>
            <c:idx val="0"/>
            <c:invertIfNegative val="0"/>
            <c:bubble3D val="0"/>
            <c:spPr>
              <a:solidFill>
                <a:schemeClr val="tx2">
                  <a:lumMod val="50000"/>
                  <a:lumOff val="5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0-8FF4-41E2-A367-159F4C2CB2E2}"/>
              </c:ext>
            </c:extLst>
          </c:dPt>
          <c:dPt>
            <c:idx val="1"/>
            <c:invertIfNegative val="0"/>
            <c:bubble3D val="0"/>
            <c:spPr>
              <a:solidFill>
                <a:schemeClr val="tx2">
                  <a:lumMod val="50000"/>
                  <a:lumOff val="5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FF4-41E2-A367-159F4C2CB2E2}"/>
              </c:ext>
            </c:extLst>
          </c:dPt>
          <c:dLbls>
            <c:dLbl>
              <c:idx val="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909958579668072"/>
                      <c:h val="0.17104282291844039"/>
                    </c:manualLayout>
                  </c15:layout>
                </c:ext>
                <c:ext xmlns:c16="http://schemas.microsoft.com/office/drawing/2014/chart" uri="{C3380CC4-5D6E-409C-BE32-E72D297353CC}">
                  <c16:uniqueId val="{00000000-8FF4-41E2-A367-159F4C2CB2E2}"/>
                </c:ext>
              </c:extLst>
            </c:dLbl>
            <c:dLbl>
              <c:idx val="1"/>
              <c:layout>
                <c:manualLayout>
                  <c:x val="4.5105296186612853E-2"/>
                  <c:y val="-8.3388013399862751E-3"/>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173545580702964"/>
                      <c:h val="0.16270402157845412"/>
                    </c:manualLayout>
                  </c15:layout>
                </c:ext>
                <c:ext xmlns:c16="http://schemas.microsoft.com/office/drawing/2014/chart" uri="{C3380CC4-5D6E-409C-BE32-E72D297353CC}">
                  <c16:uniqueId val="{00000001-8FF4-41E2-A367-159F4C2CB2E2}"/>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Sheet1!$J$6:$J$8</c:f>
              <c:strCache>
                <c:ptCount val="2"/>
                <c:pt idx="0">
                  <c:v>Yes</c:v>
                </c:pt>
                <c:pt idx="1">
                  <c:v>No</c:v>
                </c:pt>
              </c:strCache>
            </c:strRef>
          </c:cat>
          <c:val>
            <c:numRef>
              <c:f>Sheet1!$K$6:$K$8</c:f>
              <c:numCache>
                <c:formatCode>0%</c:formatCode>
                <c:ptCount val="2"/>
                <c:pt idx="0">
                  <c:v>0.30528846153846156</c:v>
                </c:pt>
                <c:pt idx="1">
                  <c:v>0.10436432637571158</c:v>
                </c:pt>
              </c:numCache>
            </c:numRef>
          </c:val>
          <c:extLst>
            <c:ext xmlns:c16="http://schemas.microsoft.com/office/drawing/2014/chart" uri="{C3380CC4-5D6E-409C-BE32-E72D297353CC}">
              <c16:uniqueId val="{00000000-E563-4444-936B-0B0DD0BC0700}"/>
            </c:ext>
          </c:extLst>
        </c:ser>
        <c:dLbls>
          <c:showLegendKey val="0"/>
          <c:showVal val="1"/>
          <c:showCatName val="0"/>
          <c:showSerName val="0"/>
          <c:showPercent val="0"/>
          <c:showBubbleSize val="0"/>
        </c:dLbls>
        <c:gapWidth val="150"/>
        <c:shape val="box"/>
        <c:axId val="1891551903"/>
        <c:axId val="1891545183"/>
        <c:axId val="0"/>
      </c:bar3DChart>
      <c:catAx>
        <c:axId val="1891551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1891545183"/>
        <c:crosses val="autoZero"/>
        <c:auto val="1"/>
        <c:lblAlgn val="ctr"/>
        <c:lblOffset val="100"/>
        <c:noMultiLvlLbl val="0"/>
      </c:catAx>
      <c:valAx>
        <c:axId val="1891545183"/>
        <c:scaling>
          <c:orientation val="minMax"/>
        </c:scaling>
        <c:delete val="1"/>
        <c:axPos val="l"/>
        <c:numFmt formatCode="0%" sourceLinked="1"/>
        <c:majorTickMark val="none"/>
        <c:minorTickMark val="none"/>
        <c:tickLblPos val="nextTo"/>
        <c:crossAx val="189155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noFill/>
    </a:ln>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Dashboard.xlsx]Sheet3!PivotTable16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b="1" i="0" u="none" strike="noStrike" baseline="0">
                <a:effectLst/>
              </a:rPr>
              <a:t>Attrition rate by Tenure Band</a:t>
            </a:r>
            <a:endParaRPr lang="en-US" sz="2400" b="1"/>
          </a:p>
        </c:rich>
      </c:tx>
      <c:layout>
        <c:manualLayout>
          <c:xMode val="edge"/>
          <c:yMode val="edge"/>
          <c:x val="0.14062791216345166"/>
          <c:y val="3.41975642811182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50000"/>
              <a:lumOff val="50000"/>
            </a:schemeClr>
          </a:solidFill>
          <a:ln>
            <a:noFill/>
          </a:ln>
          <a:effectLst>
            <a:outerShdw blurRad="57150" dist="19050" dir="5400000" algn="ctr" rotWithShape="0">
              <a:srgbClr val="000000">
                <a:alpha val="63000"/>
              </a:srgbClr>
            </a:outerShdw>
          </a:effectLst>
          <a:sp3d/>
        </c:spPr>
      </c:pivotFmt>
    </c:pivotFmts>
    <c:view3D>
      <c:rotX val="15"/>
      <c:rotY val="20"/>
      <c:rAngAx val="1"/>
    </c:view3D>
    <c:floor>
      <c:thickness val="0"/>
      <c:spPr>
        <a:noFill/>
        <a:ln>
          <a:noFill/>
        </a:ln>
        <a:effectLst/>
        <a:sp3d/>
      </c:spPr>
    </c:floor>
    <c:sideWall>
      <c:thickness val="0"/>
      <c:spPr>
        <a:solidFill>
          <a:schemeClr val="bg2">
            <a:lumMod val="25000"/>
          </a:schemeClr>
        </a:solidFill>
        <a:ln>
          <a:noFill/>
        </a:ln>
        <a:effectLst/>
        <a:scene3d>
          <a:camera prst="orthographicFront"/>
          <a:lightRig rig="threePt" dir="t"/>
        </a:scene3d>
        <a:sp3d>
          <a:bevelT prst="relaxedInset"/>
        </a:sp3d>
      </c:spPr>
    </c:sideWall>
    <c:backWall>
      <c:thickness val="0"/>
      <c:spPr>
        <a:solidFill>
          <a:schemeClr val="bg2">
            <a:lumMod val="25000"/>
          </a:schemeClr>
        </a:solidFill>
        <a:ln>
          <a:noFill/>
        </a:ln>
        <a:effectLst/>
        <a:scene3d>
          <a:camera prst="orthographicFront"/>
          <a:lightRig rig="threePt" dir="t"/>
        </a:scene3d>
        <a:sp3d>
          <a:bevelT prst="relaxedInset"/>
        </a:sp3d>
      </c:spPr>
    </c:backWall>
    <c:plotArea>
      <c:layout>
        <c:manualLayout>
          <c:layoutTarget val="inner"/>
          <c:xMode val="edge"/>
          <c:yMode val="edge"/>
          <c:x val="0.17317218375217833"/>
          <c:y val="0.13604601229004967"/>
          <c:w val="0.70883754036854696"/>
          <c:h val="0.75035211295789028"/>
        </c:manualLayout>
      </c:layout>
      <c:bar3DChart>
        <c:barDir val="col"/>
        <c:grouping val="clustered"/>
        <c:varyColors val="0"/>
        <c:ser>
          <c:idx val="0"/>
          <c:order val="0"/>
          <c:tx>
            <c:strRef>
              <c:f>Sheet3!$B$3</c:f>
              <c:strCache>
                <c:ptCount val="1"/>
                <c:pt idx="0">
                  <c:v>Total</c:v>
                </c:pt>
              </c:strCache>
            </c:strRef>
          </c:tx>
          <c:spPr>
            <a:solidFill>
              <a:schemeClr val="tx2">
                <a:lumMod val="50000"/>
                <a:lumOff val="50000"/>
              </a:schemeClr>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0">
                <a:sp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Sheet3!$A$4:$A$11</c:f>
              <c:strCache>
                <c:ptCount val="7"/>
                <c:pt idx="0">
                  <c:v>0-2</c:v>
                </c:pt>
                <c:pt idx="1">
                  <c:v>30-40</c:v>
                </c:pt>
                <c:pt idx="2">
                  <c:v>3-5</c:v>
                </c:pt>
                <c:pt idx="3">
                  <c:v>6-10</c:v>
                </c:pt>
                <c:pt idx="4">
                  <c:v>20-30</c:v>
                </c:pt>
                <c:pt idx="5">
                  <c:v>15-20</c:v>
                </c:pt>
                <c:pt idx="6">
                  <c:v>11-15</c:v>
                </c:pt>
              </c:strCache>
            </c:strRef>
          </c:cat>
          <c:val>
            <c:numRef>
              <c:f>Sheet3!$B$4:$B$11</c:f>
              <c:numCache>
                <c:formatCode>0%</c:formatCode>
                <c:ptCount val="7"/>
                <c:pt idx="0">
                  <c:v>0.2982456140350877</c:v>
                </c:pt>
                <c:pt idx="1">
                  <c:v>0.25</c:v>
                </c:pt>
                <c:pt idx="2">
                  <c:v>0.13824884792626729</c:v>
                </c:pt>
                <c:pt idx="3">
                  <c:v>0.12276785714285714</c:v>
                </c:pt>
                <c:pt idx="4">
                  <c:v>0.08</c:v>
                </c:pt>
                <c:pt idx="5">
                  <c:v>6.9444444444444448E-2</c:v>
                </c:pt>
                <c:pt idx="6">
                  <c:v>6.4814814814814811E-2</c:v>
                </c:pt>
              </c:numCache>
            </c:numRef>
          </c:val>
          <c:extLst>
            <c:ext xmlns:c16="http://schemas.microsoft.com/office/drawing/2014/chart" uri="{C3380CC4-5D6E-409C-BE32-E72D297353CC}">
              <c16:uniqueId val="{00000000-8A20-4CA3-A888-81D03BA43939}"/>
            </c:ext>
          </c:extLst>
        </c:ser>
        <c:dLbls>
          <c:showLegendKey val="0"/>
          <c:showVal val="1"/>
          <c:showCatName val="0"/>
          <c:showSerName val="0"/>
          <c:showPercent val="0"/>
          <c:showBubbleSize val="0"/>
        </c:dLbls>
        <c:gapWidth val="219"/>
        <c:shape val="box"/>
        <c:axId val="1891445823"/>
        <c:axId val="1891447263"/>
        <c:axId val="0"/>
      </c:bar3DChart>
      <c:catAx>
        <c:axId val="18914458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1891447263"/>
        <c:crosses val="autoZero"/>
        <c:auto val="1"/>
        <c:lblAlgn val="ctr"/>
        <c:lblOffset val="100"/>
        <c:noMultiLvlLbl val="0"/>
      </c:catAx>
      <c:valAx>
        <c:axId val="1891447263"/>
        <c:scaling>
          <c:orientation val="minMax"/>
        </c:scaling>
        <c:delete val="1"/>
        <c:axPos val="l"/>
        <c:numFmt formatCode="0%" sourceLinked="1"/>
        <c:majorTickMark val="none"/>
        <c:minorTickMark val="none"/>
        <c:tickLblPos val="nextTo"/>
        <c:crossAx val="189144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noFill/>
    </a:ln>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Dashboard.xlsx]Sheet1!PivotTable3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Attrition</a:t>
            </a:r>
            <a:r>
              <a:rPr lang="en-US" sz="2400" baseline="0"/>
              <a:t> Rate by Department</a:t>
            </a:r>
            <a:endParaRPr lang="en-US" sz="2400"/>
          </a:p>
        </c:rich>
      </c:tx>
      <c:layout>
        <c:manualLayout>
          <c:xMode val="edge"/>
          <c:yMode val="edge"/>
          <c:x val="0.21589969801977726"/>
          <c:y val="7.1461528939105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a:outerShdw blurRad="57150" dist="19050" dir="5400000" algn="ctr" rotWithShape="0">
              <a:srgbClr val="000000">
                <a:alpha val="63000"/>
              </a:srgbClr>
            </a:outerShdw>
          </a:effectLst>
          <a:sp3d/>
        </c:spPr>
      </c:pivotFmt>
      <c:pivotFmt>
        <c:idx val="5"/>
        <c:spPr>
          <a:solidFill>
            <a:schemeClr val="accent4">
              <a:lumMod val="50000"/>
            </a:schemeClr>
          </a:solidFill>
          <a:ln>
            <a:noFill/>
          </a:ln>
          <a:effectLst>
            <a:outerShdw blurRad="57150" dist="19050" dir="5400000" algn="ctr" rotWithShape="0">
              <a:srgbClr val="000000">
                <a:alpha val="63000"/>
              </a:srgbClr>
            </a:outerShdw>
          </a:effectLst>
          <a:sp3d/>
        </c:spPr>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50000"/>
              <a:lumOff val="50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50000"/>
              <a:lumOff val="50000"/>
            </a:schemeClr>
          </a:soli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245364734339973E-2"/>
                  <c:h val="0.14763951878819254"/>
                </c:manualLayout>
              </c15:layout>
            </c:ext>
          </c:extLst>
        </c:dLbl>
      </c:pivotFmt>
      <c:pivotFmt>
        <c:idx val="12"/>
        <c:spPr>
          <a:solidFill>
            <a:schemeClr val="tx2">
              <a:lumMod val="50000"/>
              <a:lumOff val="50000"/>
            </a:schemeClr>
          </a:soli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72186878067515E-2"/>
                  <c:h val="0.12477182952767868"/>
                </c:manualLayout>
              </c15:layout>
            </c:ext>
          </c:extLst>
        </c:dLbl>
      </c:pivotFmt>
      <c:pivotFmt>
        <c:idx val="13"/>
        <c:spPr>
          <a:solidFill>
            <a:schemeClr val="tx2">
              <a:lumMod val="50000"/>
              <a:lumOff val="50000"/>
            </a:schemeClr>
          </a:soli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245364734339973E-2"/>
                  <c:h val="0.12763029068524293"/>
                </c:manualLayout>
              </c15:layout>
            </c:ext>
          </c:extLst>
        </c:dLbl>
      </c:pivotFmt>
    </c:pivotFmts>
    <c:view3D>
      <c:rotX val="15"/>
      <c:rotY val="20"/>
      <c:depthPercent val="100"/>
      <c:rAngAx val="1"/>
    </c:view3D>
    <c:floor>
      <c:thickness val="0"/>
      <c:spPr>
        <a:solidFill>
          <a:srgbClr val="282828"/>
        </a:solidFill>
        <a:ln>
          <a:noFill/>
        </a:ln>
        <a:effectLst/>
        <a:sp3d/>
      </c:spPr>
    </c:floor>
    <c:sideWall>
      <c:thickness val="0"/>
      <c:spPr>
        <a:solidFill>
          <a:schemeClr val="bg2">
            <a:lumMod val="25000"/>
          </a:schemeClr>
        </a:solidFill>
        <a:ln>
          <a:noFill/>
        </a:ln>
        <a:effectLst/>
        <a:sp3d/>
      </c:spPr>
    </c:sideWall>
    <c:backWall>
      <c:thickness val="0"/>
      <c:spPr>
        <a:solidFill>
          <a:schemeClr val="bg2">
            <a:lumMod val="25000"/>
          </a:schemeClr>
        </a:solidFill>
        <a:ln>
          <a:noFill/>
        </a:ln>
        <a:effectLst/>
        <a:sp3d/>
      </c:spPr>
    </c:backWall>
    <c:plotArea>
      <c:layout>
        <c:manualLayout>
          <c:layoutTarget val="inner"/>
          <c:xMode val="edge"/>
          <c:yMode val="edge"/>
          <c:x val="3.5980075240883362E-2"/>
          <c:y val="0.19944235391628679"/>
          <c:w val="0.60874658894953171"/>
          <c:h val="0.64372901329287779"/>
        </c:manualLayout>
      </c:layout>
      <c:bar3DChart>
        <c:barDir val="col"/>
        <c:grouping val="clustered"/>
        <c:varyColors val="0"/>
        <c:ser>
          <c:idx val="0"/>
          <c:order val="0"/>
          <c:tx>
            <c:strRef>
              <c:f>Sheet1!$G$11</c:f>
              <c:strCache>
                <c:ptCount val="1"/>
                <c:pt idx="0">
                  <c:v>Total</c:v>
                </c:pt>
              </c:strCache>
            </c:strRef>
          </c:tx>
          <c:spPr>
            <a:solidFill>
              <a:schemeClr val="tx2">
                <a:lumMod val="50000"/>
                <a:lumOff val="50000"/>
              </a:schemeClr>
            </a:solidFill>
            <a:ln>
              <a:noFill/>
            </a:ln>
            <a:effectLst>
              <a:outerShdw blurRad="57150" dist="19050" dir="5400000" algn="ctr" rotWithShape="0">
                <a:srgbClr val="000000">
                  <a:alpha val="63000"/>
                </a:srgbClr>
              </a:outerShdw>
            </a:effectLst>
            <a:sp3d/>
          </c:spPr>
          <c:invertIfNegative val="0"/>
          <c:dPt>
            <c:idx val="0"/>
            <c:invertIfNegative val="0"/>
            <c:bubble3D val="0"/>
            <c:spPr>
              <a:solidFill>
                <a:schemeClr val="tx2">
                  <a:lumMod val="50000"/>
                  <a:lumOff val="5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0-FC3B-4730-9A2F-28A21C22A8A6}"/>
              </c:ext>
            </c:extLst>
          </c:dPt>
          <c:dPt>
            <c:idx val="1"/>
            <c:invertIfNegative val="0"/>
            <c:bubble3D val="0"/>
            <c:spPr>
              <a:solidFill>
                <a:schemeClr val="tx2">
                  <a:lumMod val="50000"/>
                  <a:lumOff val="5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C3B-4730-9A2F-28A21C22A8A6}"/>
              </c:ext>
            </c:extLst>
          </c:dPt>
          <c:dPt>
            <c:idx val="2"/>
            <c:invertIfNegative val="0"/>
            <c:bubble3D val="0"/>
            <c:spPr>
              <a:solidFill>
                <a:schemeClr val="tx2">
                  <a:lumMod val="50000"/>
                  <a:lumOff val="5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FC3B-4730-9A2F-28A21C22A8A6}"/>
              </c:ext>
            </c:extLst>
          </c:dPt>
          <c:dLbls>
            <c:dLbl>
              <c:idx val="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245364734339973E-2"/>
                      <c:h val="0.14763951878819254"/>
                    </c:manualLayout>
                  </c15:layout>
                </c:ext>
                <c:ext xmlns:c16="http://schemas.microsoft.com/office/drawing/2014/chart" uri="{C3380CC4-5D6E-409C-BE32-E72D297353CC}">
                  <c16:uniqueId val="{00000000-FC3B-4730-9A2F-28A21C22A8A6}"/>
                </c:ext>
              </c:extLst>
            </c:dLbl>
            <c:dLbl>
              <c:idx val="1"/>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72186878067515E-2"/>
                      <c:h val="0.12477182952767868"/>
                    </c:manualLayout>
                  </c15:layout>
                </c:ext>
                <c:ext xmlns:c16="http://schemas.microsoft.com/office/drawing/2014/chart" uri="{C3380CC4-5D6E-409C-BE32-E72D297353CC}">
                  <c16:uniqueId val="{00000001-FC3B-4730-9A2F-28A21C22A8A6}"/>
                </c:ext>
              </c:extLst>
            </c:dLbl>
            <c:dLbl>
              <c:idx val="2"/>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245364734339973E-2"/>
                      <c:h val="0.12763029068524293"/>
                    </c:manualLayout>
                  </c15:layout>
                </c:ext>
                <c:ext xmlns:c16="http://schemas.microsoft.com/office/drawing/2014/chart" uri="{C3380CC4-5D6E-409C-BE32-E72D297353CC}">
                  <c16:uniqueId val="{00000002-FC3B-4730-9A2F-28A21C22A8A6}"/>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Sheet1!$F$12:$F$15</c:f>
              <c:strCache>
                <c:ptCount val="3"/>
                <c:pt idx="0">
                  <c:v>Sales</c:v>
                </c:pt>
                <c:pt idx="1">
                  <c:v>Human Resources</c:v>
                </c:pt>
                <c:pt idx="2">
                  <c:v>Research &amp; Development</c:v>
                </c:pt>
              </c:strCache>
            </c:strRef>
          </c:cat>
          <c:val>
            <c:numRef>
              <c:f>Sheet1!$G$12:$G$15</c:f>
              <c:numCache>
                <c:formatCode>0%</c:formatCode>
                <c:ptCount val="3"/>
                <c:pt idx="0">
                  <c:v>0.20627802690582961</c:v>
                </c:pt>
                <c:pt idx="1">
                  <c:v>0.19047619047619047</c:v>
                </c:pt>
                <c:pt idx="2">
                  <c:v>0.13839750260145681</c:v>
                </c:pt>
              </c:numCache>
            </c:numRef>
          </c:val>
          <c:extLst>
            <c:ext xmlns:c16="http://schemas.microsoft.com/office/drawing/2014/chart" uri="{C3380CC4-5D6E-409C-BE32-E72D297353CC}">
              <c16:uniqueId val="{00000000-24E0-4E95-B0B5-62C483E712FE}"/>
            </c:ext>
          </c:extLst>
        </c:ser>
        <c:dLbls>
          <c:showLegendKey val="0"/>
          <c:showVal val="1"/>
          <c:showCatName val="0"/>
          <c:showSerName val="0"/>
          <c:showPercent val="0"/>
          <c:showBubbleSize val="0"/>
        </c:dLbls>
        <c:gapWidth val="150"/>
        <c:shape val="box"/>
        <c:axId val="1891440543"/>
        <c:axId val="1891442463"/>
        <c:axId val="0"/>
      </c:bar3DChart>
      <c:catAx>
        <c:axId val="1891440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crossAx val="1891442463"/>
        <c:crosses val="autoZero"/>
        <c:auto val="1"/>
        <c:lblAlgn val="ctr"/>
        <c:lblOffset val="100"/>
        <c:noMultiLvlLbl val="0"/>
      </c:catAx>
      <c:valAx>
        <c:axId val="1891442463"/>
        <c:scaling>
          <c:orientation val="minMax"/>
        </c:scaling>
        <c:delete val="1"/>
        <c:axPos val="l"/>
        <c:numFmt formatCode="0%" sourceLinked="1"/>
        <c:majorTickMark val="none"/>
        <c:minorTickMark val="none"/>
        <c:tickLblPos val="nextTo"/>
        <c:crossAx val="189144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noFill/>
    </a:ln>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image" Target="../media/image5.emf"/><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64844</xdr:colOff>
          <xdr:row>14</xdr:row>
          <xdr:rowOff>53242</xdr:rowOff>
        </xdr:from>
        <xdr:to>
          <xdr:col>5</xdr:col>
          <xdr:colOff>1041515</xdr:colOff>
          <xdr:row>22</xdr:row>
          <xdr:rowOff>129981</xdr:rowOff>
        </xdr:to>
        <xdr:pic>
          <xdr:nvPicPr>
            <xdr:cNvPr id="12" name="Picture 11">
              <a:extLst>
                <a:ext uri="{FF2B5EF4-FFF2-40B4-BE49-F238E27FC236}">
                  <a16:creationId xmlns:a16="http://schemas.microsoft.com/office/drawing/2014/main" id="{2B9CAE43-4C19-48DF-B818-DE9EEDD2074F}"/>
                </a:ext>
              </a:extLst>
            </xdr:cNvPr>
            <xdr:cNvPicPr>
              <a:picLocks noChangeAspect="1" noChangeArrowheads="1"/>
              <a:extLst>
                <a:ext uri="{84589F7E-364E-4C9E-8A38-B11213B215E9}">
                  <a14:cameraTool cellRange="Sheet1!$A$12:$D$19" spid="_x0000_s6426"/>
                </a:ext>
              </a:extLst>
            </xdr:cNvPicPr>
          </xdr:nvPicPr>
          <xdr:blipFill>
            <a:blip xmlns:r="http://schemas.openxmlformats.org/officeDocument/2006/relationships" r:embed="rId1"/>
            <a:srcRect/>
            <a:stretch>
              <a:fillRect/>
            </a:stretch>
          </xdr:blipFill>
          <xdr:spPr bwMode="auto">
            <a:xfrm>
              <a:off x="711825" y="2569280"/>
              <a:ext cx="5586413" cy="151447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540083</xdr:colOff>
          <xdr:row>4</xdr:row>
          <xdr:rowOff>21648</xdr:rowOff>
        </xdr:from>
        <xdr:to>
          <xdr:col>17</xdr:col>
          <xdr:colOff>561729</xdr:colOff>
          <xdr:row>56</xdr:row>
          <xdr:rowOff>96580</xdr:rowOff>
        </xdr:to>
        <xdr:pic>
          <xdr:nvPicPr>
            <xdr:cNvPr id="15" name="Picture 14">
              <a:extLst>
                <a:ext uri="{FF2B5EF4-FFF2-40B4-BE49-F238E27FC236}">
                  <a16:creationId xmlns:a16="http://schemas.microsoft.com/office/drawing/2014/main" id="{AA6D7A46-5A0C-1017-C8E5-30C0B220B9EE}"/>
                </a:ext>
              </a:extLst>
            </xdr:cNvPr>
            <xdr:cNvPicPr>
              <a:picLocks noChangeAspect="1" noChangeArrowheads="1"/>
              <a:extLst>
                <a:ext uri="{84589F7E-364E-4C9E-8A38-B11213B215E9}">
                  <a14:cameraTool cellRange="Sheet1!$F$9:$J$41" spid="_x0000_s6427"/>
                </a:ext>
              </a:extLst>
            </xdr:cNvPicPr>
          </xdr:nvPicPr>
          <xdr:blipFill>
            <a:blip xmlns:r="http://schemas.openxmlformats.org/officeDocument/2006/relationships" r:embed="rId2"/>
            <a:srcRect/>
            <a:stretch>
              <a:fillRect/>
            </a:stretch>
          </xdr:blipFill>
          <xdr:spPr bwMode="auto">
            <a:xfrm>
              <a:off x="15499219" y="754340"/>
              <a:ext cx="7140974" cy="959993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646980</xdr:colOff>
          <xdr:row>49</xdr:row>
          <xdr:rowOff>0</xdr:rowOff>
        </xdr:from>
        <xdr:to>
          <xdr:col>22</xdr:col>
          <xdr:colOff>889868</xdr:colOff>
          <xdr:row>54</xdr:row>
          <xdr:rowOff>6290</xdr:rowOff>
        </xdr:to>
        <xdr:pic>
          <xdr:nvPicPr>
            <xdr:cNvPr id="17" name="Picture 16">
              <a:extLst>
                <a:ext uri="{FF2B5EF4-FFF2-40B4-BE49-F238E27FC236}">
                  <a16:creationId xmlns:a16="http://schemas.microsoft.com/office/drawing/2014/main" id="{29555DD6-F1DE-ED0B-11B1-4749B5A92B73}"/>
                </a:ext>
              </a:extLst>
            </xdr:cNvPr>
            <xdr:cNvPicPr>
              <a:picLocks noChangeAspect="1" noChangeArrowheads="1"/>
              <a:extLst>
                <a:ext uri="{84589F7E-364E-4C9E-8A38-B11213B215E9}">
                  <a14:cameraTool cellRange="Sheet1!$J$4:$P$8" spid="_x0000_s6428"/>
                </a:ext>
              </a:extLst>
            </xdr:cNvPicPr>
          </xdr:nvPicPr>
          <xdr:blipFill>
            <a:blip xmlns:r="http://schemas.openxmlformats.org/officeDocument/2006/relationships" r:embed="rId3"/>
            <a:srcRect/>
            <a:stretch>
              <a:fillRect/>
            </a:stretch>
          </xdr:blipFill>
          <xdr:spPr bwMode="auto">
            <a:xfrm>
              <a:off x="15770165" y="8806132"/>
              <a:ext cx="4052888" cy="90487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xdr:colOff>
          <xdr:row>2</xdr:row>
          <xdr:rowOff>0</xdr:rowOff>
        </xdr:from>
        <xdr:to>
          <xdr:col>5</xdr:col>
          <xdr:colOff>1050191</xdr:colOff>
          <xdr:row>12</xdr:row>
          <xdr:rowOff>52388</xdr:rowOff>
        </xdr:to>
        <xdr:pic>
          <xdr:nvPicPr>
            <xdr:cNvPr id="18" name="Picture 17">
              <a:extLst>
                <a:ext uri="{FF2B5EF4-FFF2-40B4-BE49-F238E27FC236}">
                  <a16:creationId xmlns:a16="http://schemas.microsoft.com/office/drawing/2014/main" id="{E73FD4DC-F7A2-3080-D690-0AEB4B1DEC83}"/>
                </a:ext>
              </a:extLst>
            </xdr:cNvPr>
            <xdr:cNvPicPr>
              <a:picLocks noChangeAspect="1" noChangeArrowheads="1"/>
              <a:extLst>
                <a:ext uri="{84589F7E-364E-4C9E-8A38-B11213B215E9}">
                  <a14:cameraTool cellRange="Sheet1!$A$1:$C$10" spid="_x0000_s6429"/>
                </a:ext>
              </a:extLst>
            </xdr:cNvPicPr>
          </xdr:nvPicPr>
          <xdr:blipFill>
            <a:blip xmlns:r="http://schemas.openxmlformats.org/officeDocument/2006/relationships" r:embed="rId4"/>
            <a:srcRect/>
            <a:stretch>
              <a:fillRect/>
            </a:stretch>
          </xdr:blipFill>
          <xdr:spPr bwMode="auto">
            <a:xfrm>
              <a:off x="4115289" y="366346"/>
              <a:ext cx="5653941" cy="188411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92010</xdr:colOff>
          <xdr:row>23</xdr:row>
          <xdr:rowOff>132131</xdr:rowOff>
        </xdr:from>
        <xdr:to>
          <xdr:col>6</xdr:col>
          <xdr:colOff>389050</xdr:colOff>
          <xdr:row>31</xdr:row>
          <xdr:rowOff>136893</xdr:rowOff>
        </xdr:to>
        <xdr:pic>
          <xdr:nvPicPr>
            <xdr:cNvPr id="22" name="Picture 21">
              <a:extLst>
                <a:ext uri="{FF2B5EF4-FFF2-40B4-BE49-F238E27FC236}">
                  <a16:creationId xmlns:a16="http://schemas.microsoft.com/office/drawing/2014/main" id="{632844D0-4C8E-4EE9-81DB-E4116600CB61}"/>
                </a:ext>
              </a:extLst>
            </xdr:cNvPr>
            <xdr:cNvPicPr>
              <a:picLocks noChangeAspect="1" noChangeArrowheads="1"/>
              <a:extLst>
                <a:ext uri="{84589F7E-364E-4C9E-8A38-B11213B215E9}">
                  <a14:cameraTool cellRange="Sheet5!$A$3:$E$10" spid="_x0000_s6430"/>
                </a:ext>
              </a:extLst>
            </xdr:cNvPicPr>
          </xdr:nvPicPr>
          <xdr:blipFill>
            <a:blip xmlns:r="http://schemas.openxmlformats.org/officeDocument/2006/relationships" r:embed="rId5"/>
            <a:srcRect/>
            <a:stretch>
              <a:fillRect/>
            </a:stretch>
          </xdr:blipFill>
          <xdr:spPr bwMode="auto">
            <a:xfrm>
              <a:off x="3305021" y="4297642"/>
              <a:ext cx="3798484" cy="145363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158750</xdr:colOff>
      <xdr:row>0</xdr:row>
      <xdr:rowOff>0</xdr:rowOff>
    </xdr:from>
    <xdr:to>
      <xdr:col>40</xdr:col>
      <xdr:colOff>208359</xdr:colOff>
      <xdr:row>6</xdr:row>
      <xdr:rowOff>69452</xdr:rowOff>
    </xdr:to>
    <xdr:sp macro="" textlink="">
      <xdr:nvSpPr>
        <xdr:cNvPr id="5" name="Rectangle: Rounded Corners 4">
          <a:extLst>
            <a:ext uri="{FF2B5EF4-FFF2-40B4-BE49-F238E27FC236}">
              <a16:creationId xmlns:a16="http://schemas.microsoft.com/office/drawing/2014/main" id="{DA78EB79-A2B7-53A5-F637-77AC89DCAF5C}"/>
            </a:ext>
          </a:extLst>
        </xdr:cNvPr>
        <xdr:cNvSpPr/>
      </xdr:nvSpPr>
      <xdr:spPr>
        <a:xfrm>
          <a:off x="1448594" y="0"/>
          <a:ext cx="24765000" cy="1190625"/>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10</xdr:col>
      <xdr:colOff>409575</xdr:colOff>
      <xdr:row>4</xdr:row>
      <xdr:rowOff>80963</xdr:rowOff>
    </xdr:from>
    <xdr:ext cx="184731" cy="264560"/>
    <xdr:sp macro="" textlink="">
      <xdr:nvSpPr>
        <xdr:cNvPr id="4" name="TextBox 3">
          <a:extLst>
            <a:ext uri="{FF2B5EF4-FFF2-40B4-BE49-F238E27FC236}">
              <a16:creationId xmlns:a16="http://schemas.microsoft.com/office/drawing/2014/main" id="{C16A5B9D-000C-C426-C90F-3229EFF583DE}"/>
            </a:ext>
          </a:extLst>
        </xdr:cNvPr>
        <xdr:cNvSpPr txBox="1"/>
      </xdr:nvSpPr>
      <xdr:spPr>
        <a:xfrm>
          <a:off x="6886575" y="80486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297260</xdr:colOff>
      <xdr:row>10</xdr:row>
      <xdr:rowOff>129779</xdr:rowOff>
    </xdr:from>
    <xdr:to>
      <xdr:col>6</xdr:col>
      <xdr:colOff>545702</xdr:colOff>
      <xdr:row>14</xdr:row>
      <xdr:rowOff>9921</xdr:rowOff>
    </xdr:to>
    <xdr:sp macro="" textlink="Sheet1!C3">
      <xdr:nvSpPr>
        <xdr:cNvPr id="12" name="TextBox 11">
          <a:extLst>
            <a:ext uri="{FF2B5EF4-FFF2-40B4-BE49-F238E27FC236}">
              <a16:creationId xmlns:a16="http://schemas.microsoft.com/office/drawing/2014/main" id="{19937174-BE83-0CB5-15E6-1CB9D18583EC}"/>
            </a:ext>
          </a:extLst>
        </xdr:cNvPr>
        <xdr:cNvSpPr txBox="1"/>
      </xdr:nvSpPr>
      <xdr:spPr>
        <a:xfrm>
          <a:off x="3085308" y="1965327"/>
          <a:ext cx="1538286" cy="594517"/>
        </a:xfrm>
        <a:prstGeom prst="rect">
          <a:avLst/>
        </a:prstGeom>
        <a:solidFill>
          <a:schemeClr val="bg2">
            <a:lumMod val="25000"/>
          </a:schemeClr>
        </a:solidFill>
        <a:ln w="9525" cmpd="sng">
          <a:noFill/>
        </a:ln>
        <a:effectLst>
          <a:glow rad="139700">
            <a:schemeClr val="tx1">
              <a:lumMod val="50000"/>
              <a:lumOff val="50000"/>
              <a:alpha val="40000"/>
            </a:schemeClr>
          </a:glo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a:solidFill>
                <a:srgbClr val="EAF2FA"/>
              </a:solidFill>
              <a:effectLst/>
              <a:latin typeface="Aptos Narrow"/>
            </a:rPr>
            <a:t>      </a:t>
          </a:r>
          <a:fld id="{74968D1A-760C-4FFC-84F4-1272CDAA04E5}" type="TxLink">
            <a:rPr lang="en-US" sz="2400" b="1" i="0" u="none" strike="noStrike">
              <a:solidFill>
                <a:srgbClr val="EAF2FA"/>
              </a:solidFill>
              <a:effectLst/>
              <a:latin typeface="Aptos Narrow"/>
            </a:rPr>
            <a:pPr/>
            <a:t>1470</a:t>
          </a:fld>
          <a:endParaRPr lang="en-US" sz="2400">
            <a:solidFill>
              <a:srgbClr val="EAF2FA"/>
            </a:solidFill>
            <a:effectLst/>
          </a:endParaRPr>
        </a:p>
      </xdr:txBody>
    </xdr:sp>
    <xdr:clientData/>
  </xdr:twoCellAnchor>
  <xdr:twoCellAnchor>
    <xdr:from>
      <xdr:col>3</xdr:col>
      <xdr:colOff>148828</xdr:colOff>
      <xdr:row>6</xdr:row>
      <xdr:rowOff>70245</xdr:rowOff>
    </xdr:from>
    <xdr:to>
      <xdr:col>8</xdr:col>
      <xdr:colOff>158750</xdr:colOff>
      <xdr:row>9</xdr:row>
      <xdr:rowOff>119061</xdr:rowOff>
    </xdr:to>
    <xdr:sp macro="" textlink="">
      <xdr:nvSpPr>
        <xdr:cNvPr id="13" name="TextBox 12">
          <a:extLst>
            <a:ext uri="{FF2B5EF4-FFF2-40B4-BE49-F238E27FC236}">
              <a16:creationId xmlns:a16="http://schemas.microsoft.com/office/drawing/2014/main" id="{482F1E58-6A80-76B8-A708-52A8ADB483A8}"/>
            </a:ext>
          </a:extLst>
        </xdr:cNvPr>
        <xdr:cNvSpPr txBox="1"/>
      </xdr:nvSpPr>
      <xdr:spPr>
        <a:xfrm>
          <a:off x="2291953" y="1191418"/>
          <a:ext cx="3234532" cy="584597"/>
        </a:xfrm>
        <a:prstGeom prst="rect">
          <a:avLst/>
        </a:prstGeom>
        <a:solidFill>
          <a:schemeClr val="tx1">
            <a:lumMod val="85000"/>
            <a:lumOff val="15000"/>
          </a:schemeClr>
        </a:solidFill>
        <a:ln>
          <a:noFill/>
        </a:ln>
        <a:effectLst>
          <a:glow rad="101600">
            <a:schemeClr val="tx1">
              <a:lumMod val="50000"/>
              <a:lumOff val="50000"/>
              <a:alpha val="60000"/>
            </a:schemeClr>
          </a:glow>
        </a:effectLst>
        <a:scene3d>
          <a:camera prst="orthographicFront"/>
          <a:lightRig rig="threePt" dir="t"/>
        </a:scene3d>
        <a:sp3d>
          <a:bevelT w="101600" prst="ribl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US" sz="2800" b="1">
              <a:solidFill>
                <a:srgbClr val="EAF2FA"/>
              </a:solidFill>
            </a:rPr>
            <a:t>   Total</a:t>
          </a:r>
          <a:r>
            <a:rPr lang="en-US" sz="2800"/>
            <a:t> </a:t>
          </a:r>
          <a:r>
            <a:rPr lang="en-US" sz="2800" b="1">
              <a:solidFill>
                <a:srgbClr val="EAF2FA"/>
              </a:solidFill>
            </a:rPr>
            <a:t>Employees</a:t>
          </a:r>
        </a:p>
      </xdr:txBody>
    </xdr:sp>
    <xdr:clientData/>
  </xdr:twoCellAnchor>
  <xdr:twoCellAnchor>
    <xdr:from>
      <xdr:col>11</xdr:col>
      <xdr:colOff>297655</xdr:colOff>
      <xdr:row>10</xdr:row>
      <xdr:rowOff>125013</xdr:rowOff>
    </xdr:from>
    <xdr:to>
      <xdr:col>13</xdr:col>
      <xdr:colOff>456405</xdr:colOff>
      <xdr:row>14</xdr:row>
      <xdr:rowOff>39686</xdr:rowOff>
    </xdr:to>
    <xdr:sp macro="" textlink="Sheet1!C9">
      <xdr:nvSpPr>
        <xdr:cNvPr id="16" name="TextBox 15">
          <a:extLst>
            <a:ext uri="{FF2B5EF4-FFF2-40B4-BE49-F238E27FC236}">
              <a16:creationId xmlns:a16="http://schemas.microsoft.com/office/drawing/2014/main" id="{98A1E757-00F1-4BC7-8F3F-203031550DEB}"/>
            </a:ext>
          </a:extLst>
        </xdr:cNvPr>
        <xdr:cNvSpPr txBox="1"/>
      </xdr:nvSpPr>
      <xdr:spPr>
        <a:xfrm>
          <a:off x="7600155" y="1960561"/>
          <a:ext cx="1448594" cy="629048"/>
        </a:xfrm>
        <a:prstGeom prst="rect">
          <a:avLst/>
        </a:prstGeom>
        <a:solidFill>
          <a:schemeClr val="bg2">
            <a:lumMod val="25000"/>
          </a:schemeClr>
        </a:solidFill>
        <a:ln w="9525" cmpd="sng">
          <a:noFill/>
        </a:ln>
        <a:effectLst>
          <a:glow rad="139700">
            <a:schemeClr val="tx1">
              <a:lumMod val="50000"/>
              <a:lumOff val="50000"/>
              <a:alpha val="40000"/>
            </a:schemeClr>
          </a:glo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u="none" strike="noStrike">
              <a:solidFill>
                <a:srgbClr val="EAF2FA"/>
              </a:solidFill>
              <a:effectLst/>
              <a:latin typeface="Aptos Narrow"/>
            </a:rPr>
            <a:t>     </a:t>
          </a:r>
          <a:fld id="{4154D95A-E04F-4B96-BDBF-730C403B1038}" type="TxLink">
            <a:rPr lang="en-US" sz="2800" b="1" i="0" u="none" strike="noStrike">
              <a:solidFill>
                <a:srgbClr val="EAF2FA"/>
              </a:solidFill>
              <a:effectLst/>
              <a:latin typeface="Aptos Narrow"/>
            </a:rPr>
            <a:pPr/>
            <a:t>5.13</a:t>
          </a:fld>
          <a:endParaRPr lang="en-US" sz="2800">
            <a:solidFill>
              <a:srgbClr val="EAF2FA"/>
            </a:solidFill>
            <a:effectLst/>
          </a:endParaRPr>
        </a:p>
      </xdr:txBody>
    </xdr:sp>
    <xdr:clientData/>
  </xdr:twoCellAnchor>
  <xdr:twoCellAnchor>
    <xdr:from>
      <xdr:col>17</xdr:col>
      <xdr:colOff>248048</xdr:colOff>
      <xdr:row>6</xdr:row>
      <xdr:rowOff>45244</xdr:rowOff>
    </xdr:from>
    <xdr:to>
      <xdr:col>22</xdr:col>
      <xdr:colOff>535384</xdr:colOff>
      <xdr:row>9</xdr:row>
      <xdr:rowOff>79374</xdr:rowOff>
    </xdr:to>
    <xdr:sp macro="" textlink="">
      <xdr:nvSpPr>
        <xdr:cNvPr id="19" name="TextBox 18">
          <a:extLst>
            <a:ext uri="{FF2B5EF4-FFF2-40B4-BE49-F238E27FC236}">
              <a16:creationId xmlns:a16="http://schemas.microsoft.com/office/drawing/2014/main" id="{479E1062-4A19-9C44-070E-76500B8767D5}"/>
            </a:ext>
          </a:extLst>
        </xdr:cNvPr>
        <xdr:cNvSpPr txBox="1"/>
      </xdr:nvSpPr>
      <xdr:spPr>
        <a:xfrm>
          <a:off x="11420079" y="1166417"/>
          <a:ext cx="3511947" cy="569911"/>
        </a:xfrm>
        <a:prstGeom prst="rect">
          <a:avLst/>
        </a:prstGeom>
        <a:solidFill>
          <a:schemeClr val="tx1">
            <a:lumMod val="85000"/>
            <a:lumOff val="15000"/>
          </a:schemeClr>
        </a:solidFill>
        <a:ln w="9525" cmpd="sng">
          <a:noFill/>
        </a:ln>
        <a:effectLst>
          <a:glow rad="101600">
            <a:schemeClr val="tx1">
              <a:lumMod val="50000"/>
              <a:lumOff val="50000"/>
              <a:alpha val="60000"/>
            </a:schemeClr>
          </a:glow>
        </a:effectLst>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    AVG of Age Attrition</a:t>
          </a:r>
        </a:p>
      </xdr:txBody>
    </xdr:sp>
    <xdr:clientData/>
  </xdr:twoCellAnchor>
  <xdr:twoCellAnchor>
    <xdr:from>
      <xdr:col>9</xdr:col>
      <xdr:colOff>506015</xdr:colOff>
      <xdr:row>6</xdr:row>
      <xdr:rowOff>59530</xdr:rowOff>
    </xdr:from>
    <xdr:to>
      <xdr:col>15</xdr:col>
      <xdr:colOff>605233</xdr:colOff>
      <xdr:row>9</xdr:row>
      <xdr:rowOff>140494</xdr:rowOff>
    </xdr:to>
    <xdr:sp macro="" textlink="">
      <xdr:nvSpPr>
        <xdr:cNvPr id="20" name="TextBox 19">
          <a:extLst>
            <a:ext uri="{FF2B5EF4-FFF2-40B4-BE49-F238E27FC236}">
              <a16:creationId xmlns:a16="http://schemas.microsoft.com/office/drawing/2014/main" id="{8F0851A0-F017-CD3A-2674-ED58C591EA8B}"/>
            </a:ext>
          </a:extLst>
        </xdr:cNvPr>
        <xdr:cNvSpPr txBox="1"/>
      </xdr:nvSpPr>
      <xdr:spPr>
        <a:xfrm>
          <a:off x="6518671" y="1180703"/>
          <a:ext cx="3968750" cy="616745"/>
        </a:xfrm>
        <a:prstGeom prst="rect">
          <a:avLst/>
        </a:prstGeom>
        <a:solidFill>
          <a:schemeClr val="tx1">
            <a:lumMod val="85000"/>
            <a:lumOff val="15000"/>
          </a:schemeClr>
        </a:solidFill>
        <a:ln w="9525" cmpd="sng">
          <a:noFill/>
        </a:ln>
        <a:effectLst>
          <a:glow rad="101600">
            <a:schemeClr val="tx1">
              <a:lumMod val="50000"/>
              <a:lumOff val="50000"/>
              <a:alpha val="60000"/>
            </a:schemeClr>
          </a:glow>
        </a:effectLst>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 AVG</a:t>
          </a:r>
          <a:r>
            <a:rPr lang="en-US" sz="2800" b="1"/>
            <a:t> </a:t>
          </a:r>
          <a:r>
            <a:rPr lang="en-US" sz="2800" b="1">
              <a:solidFill>
                <a:schemeClr val="bg1"/>
              </a:solidFill>
            </a:rPr>
            <a:t>Tenure</a:t>
          </a:r>
          <a:r>
            <a:rPr lang="en-US" sz="2800" b="1" baseline="0"/>
            <a:t> </a:t>
          </a:r>
          <a:r>
            <a:rPr lang="en-US" sz="2800" b="1" baseline="0">
              <a:solidFill>
                <a:schemeClr val="bg1"/>
              </a:solidFill>
            </a:rPr>
            <a:t>Of</a:t>
          </a:r>
          <a:r>
            <a:rPr lang="en-US" sz="2800" b="1" baseline="0"/>
            <a:t> </a:t>
          </a:r>
          <a:r>
            <a:rPr lang="en-US" sz="2800" b="1" baseline="0">
              <a:solidFill>
                <a:schemeClr val="bg1"/>
              </a:solidFill>
            </a:rPr>
            <a:t>Leavers</a:t>
          </a:r>
          <a:endParaRPr lang="en-US" sz="2800" b="1">
            <a:solidFill>
              <a:schemeClr val="bg1"/>
            </a:solidFill>
          </a:endParaRPr>
        </a:p>
      </xdr:txBody>
    </xdr:sp>
    <xdr:clientData/>
  </xdr:twoCellAnchor>
  <xdr:twoCellAnchor>
    <xdr:from>
      <xdr:col>19</xdr:col>
      <xdr:colOff>39686</xdr:colOff>
      <xdr:row>10</xdr:row>
      <xdr:rowOff>59136</xdr:rowOff>
    </xdr:from>
    <xdr:to>
      <xdr:col>21</xdr:col>
      <xdr:colOff>421480</xdr:colOff>
      <xdr:row>14</xdr:row>
      <xdr:rowOff>1</xdr:rowOff>
    </xdr:to>
    <xdr:sp macro="" textlink="Sheet1!C5">
      <xdr:nvSpPr>
        <xdr:cNvPr id="21" name="TextBox 20">
          <a:extLst>
            <a:ext uri="{FF2B5EF4-FFF2-40B4-BE49-F238E27FC236}">
              <a16:creationId xmlns:a16="http://schemas.microsoft.com/office/drawing/2014/main" id="{4A246F57-8713-FBF0-4605-E796AF2F20B2}"/>
            </a:ext>
          </a:extLst>
        </xdr:cNvPr>
        <xdr:cNvSpPr txBox="1"/>
      </xdr:nvSpPr>
      <xdr:spPr>
        <a:xfrm>
          <a:off x="12501561" y="1894684"/>
          <a:ext cx="1671638" cy="655240"/>
        </a:xfrm>
        <a:prstGeom prst="rect">
          <a:avLst/>
        </a:prstGeom>
        <a:solidFill>
          <a:schemeClr val="bg2">
            <a:lumMod val="25000"/>
          </a:schemeClr>
        </a:solidFill>
        <a:ln w="9525" cmpd="sng">
          <a:noFill/>
        </a:ln>
        <a:effectLst>
          <a:glow rad="139700">
            <a:schemeClr val="tx1">
              <a:lumMod val="50000"/>
              <a:lumOff val="50000"/>
              <a:alpha val="40000"/>
            </a:schemeClr>
          </a:glo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u="none" strike="noStrike">
              <a:solidFill>
                <a:schemeClr val="bg1"/>
              </a:solidFill>
              <a:latin typeface="Aptos Narrow"/>
            </a:rPr>
            <a:t>    </a:t>
          </a:r>
          <a:fld id="{65B72052-833E-4A6F-BDED-081006B467BA}" type="TxLink">
            <a:rPr lang="en-US" sz="2800" b="1" i="0" u="none" strike="noStrike">
              <a:solidFill>
                <a:schemeClr val="bg1"/>
              </a:solidFill>
              <a:latin typeface="Aptos Narrow"/>
            </a:rPr>
            <a:pPr/>
            <a:t>36.28</a:t>
          </a:fld>
          <a:endParaRPr lang="en-US" sz="2800">
            <a:solidFill>
              <a:schemeClr val="bg1"/>
            </a:solidFill>
          </a:endParaRPr>
        </a:p>
      </xdr:txBody>
    </xdr:sp>
    <xdr:clientData/>
  </xdr:twoCellAnchor>
  <xdr:twoCellAnchor>
    <xdr:from>
      <xdr:col>24</xdr:col>
      <xdr:colOff>238124</xdr:colOff>
      <xdr:row>6</xdr:row>
      <xdr:rowOff>49609</xdr:rowOff>
    </xdr:from>
    <xdr:to>
      <xdr:col>30</xdr:col>
      <xdr:colOff>585389</xdr:colOff>
      <xdr:row>9</xdr:row>
      <xdr:rowOff>158748</xdr:rowOff>
    </xdr:to>
    <xdr:sp macro="" textlink="">
      <xdr:nvSpPr>
        <xdr:cNvPr id="31" name="TextBox 30">
          <a:extLst>
            <a:ext uri="{FF2B5EF4-FFF2-40B4-BE49-F238E27FC236}">
              <a16:creationId xmlns:a16="http://schemas.microsoft.com/office/drawing/2014/main" id="{C1A33545-4A6F-A449-1C11-5396BE41ABCC}"/>
            </a:ext>
          </a:extLst>
        </xdr:cNvPr>
        <xdr:cNvSpPr txBox="1"/>
      </xdr:nvSpPr>
      <xdr:spPr>
        <a:xfrm>
          <a:off x="15924609" y="1170782"/>
          <a:ext cx="4216797" cy="644920"/>
        </a:xfrm>
        <a:prstGeom prst="rect">
          <a:avLst/>
        </a:prstGeom>
        <a:solidFill>
          <a:schemeClr val="tx1">
            <a:lumMod val="85000"/>
            <a:lumOff val="15000"/>
          </a:schemeClr>
        </a:solidFill>
        <a:ln w="9525" cmpd="sng">
          <a:noFill/>
        </a:ln>
        <a:effectLst>
          <a:glow rad="101600">
            <a:schemeClr val="tx1">
              <a:lumMod val="50000"/>
              <a:lumOff val="50000"/>
              <a:alpha val="60000"/>
            </a:schemeClr>
          </a:glow>
        </a:effectLst>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 Estimated cost of Attrition</a:t>
          </a:r>
        </a:p>
      </xdr:txBody>
    </xdr:sp>
    <xdr:clientData/>
  </xdr:twoCellAnchor>
  <xdr:twoCellAnchor>
    <xdr:from>
      <xdr:col>24</xdr:col>
      <xdr:colOff>476250</xdr:colOff>
      <xdr:row>10</xdr:row>
      <xdr:rowOff>94850</xdr:rowOff>
    </xdr:from>
    <xdr:to>
      <xdr:col>29</xdr:col>
      <xdr:colOff>248046</xdr:colOff>
      <xdr:row>13</xdr:row>
      <xdr:rowOff>178590</xdr:rowOff>
    </xdr:to>
    <xdr:sp macro="" textlink="Sheet1!C10">
      <xdr:nvSpPr>
        <xdr:cNvPr id="32" name="TextBox 31">
          <a:extLst>
            <a:ext uri="{FF2B5EF4-FFF2-40B4-BE49-F238E27FC236}">
              <a16:creationId xmlns:a16="http://schemas.microsoft.com/office/drawing/2014/main" id="{EEC515AF-36D2-7468-00C1-E0298384B1AD}"/>
            </a:ext>
          </a:extLst>
        </xdr:cNvPr>
        <xdr:cNvSpPr txBox="1"/>
      </xdr:nvSpPr>
      <xdr:spPr>
        <a:xfrm>
          <a:off x="16162735" y="1930398"/>
          <a:ext cx="2996405" cy="619521"/>
        </a:xfrm>
        <a:prstGeom prst="rect">
          <a:avLst/>
        </a:prstGeom>
        <a:solidFill>
          <a:schemeClr val="bg2">
            <a:lumMod val="25000"/>
          </a:schemeClr>
        </a:solidFill>
        <a:ln w="9525" cmpd="sng">
          <a:noFill/>
        </a:ln>
        <a:effectLst>
          <a:glow rad="139700">
            <a:schemeClr val="tx1">
              <a:lumMod val="50000"/>
              <a:lumOff val="50000"/>
              <a:alpha val="40000"/>
            </a:schemeClr>
          </a:glo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935DA6-48D4-44F3-8578-DB2862D7EA6A}" type="TxLink">
            <a:rPr lang="en-US" sz="3200" b="1" i="0" u="none" strike="noStrike">
              <a:solidFill>
                <a:schemeClr val="bg1"/>
              </a:solidFill>
              <a:latin typeface="Aptos Narrow"/>
            </a:rPr>
            <a:pPr/>
            <a:t> $13,614,492.00 </a:t>
          </a:fld>
          <a:endParaRPr lang="en-US" sz="3200">
            <a:solidFill>
              <a:schemeClr val="bg1"/>
            </a:solidFill>
          </a:endParaRPr>
        </a:p>
      </xdr:txBody>
    </xdr:sp>
    <xdr:clientData/>
  </xdr:twoCellAnchor>
  <xdr:twoCellAnchor>
    <xdr:from>
      <xdr:col>32</xdr:col>
      <xdr:colOff>265365</xdr:colOff>
      <xdr:row>6</xdr:row>
      <xdr:rowOff>69342</xdr:rowOff>
    </xdr:from>
    <xdr:to>
      <xdr:col>37</xdr:col>
      <xdr:colOff>314975</xdr:colOff>
      <xdr:row>9</xdr:row>
      <xdr:rowOff>159830</xdr:rowOff>
    </xdr:to>
    <xdr:sp macro="" textlink="">
      <xdr:nvSpPr>
        <xdr:cNvPr id="33" name="TextBox 32">
          <a:extLst>
            <a:ext uri="{FF2B5EF4-FFF2-40B4-BE49-F238E27FC236}">
              <a16:creationId xmlns:a16="http://schemas.microsoft.com/office/drawing/2014/main" id="{FFF29F8A-78C0-FE76-B9FC-70B0FB11BE39}"/>
            </a:ext>
          </a:extLst>
        </xdr:cNvPr>
        <xdr:cNvSpPr txBox="1"/>
      </xdr:nvSpPr>
      <xdr:spPr>
        <a:xfrm>
          <a:off x="21111225" y="1190515"/>
          <a:ext cx="3274219" cy="626269"/>
        </a:xfrm>
        <a:prstGeom prst="rect">
          <a:avLst/>
        </a:prstGeom>
        <a:solidFill>
          <a:schemeClr val="tx1">
            <a:lumMod val="85000"/>
            <a:lumOff val="15000"/>
          </a:schemeClr>
        </a:solidFill>
        <a:ln w="9525" cmpd="sng">
          <a:noFill/>
        </a:ln>
        <a:effectLst>
          <a:glow rad="101600">
            <a:schemeClr val="tx1">
              <a:lumMod val="50000"/>
              <a:lumOff val="50000"/>
              <a:alpha val="60000"/>
            </a:schemeClr>
          </a:glow>
        </a:effectLst>
        <a:scene3d>
          <a:camera prst="orthographic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           Attrition</a:t>
          </a:r>
          <a:r>
            <a:rPr lang="en-US" sz="2800" b="1" baseline="0">
              <a:solidFill>
                <a:schemeClr val="bg1"/>
              </a:solidFill>
            </a:rPr>
            <a:t> Rate</a:t>
          </a:r>
          <a:endParaRPr lang="en-US" sz="2800" b="1">
            <a:solidFill>
              <a:schemeClr val="bg1"/>
            </a:solidFill>
          </a:endParaRPr>
        </a:p>
      </xdr:txBody>
    </xdr:sp>
    <xdr:clientData/>
  </xdr:twoCellAnchor>
  <xdr:twoCellAnchor>
    <xdr:from>
      <xdr:col>33</xdr:col>
      <xdr:colOff>337523</xdr:colOff>
      <xdr:row>10</xdr:row>
      <xdr:rowOff>42391</xdr:rowOff>
    </xdr:from>
    <xdr:to>
      <xdr:col>36</xdr:col>
      <xdr:colOff>297834</xdr:colOff>
      <xdr:row>13</xdr:row>
      <xdr:rowOff>134936</xdr:rowOff>
    </xdr:to>
    <xdr:sp macro="" textlink="Sheet1!D3">
      <xdr:nvSpPr>
        <xdr:cNvPr id="34" name="TextBox 33">
          <a:extLst>
            <a:ext uri="{FF2B5EF4-FFF2-40B4-BE49-F238E27FC236}">
              <a16:creationId xmlns:a16="http://schemas.microsoft.com/office/drawing/2014/main" id="{1F705170-6E47-12F6-24C3-3EBF139FA764}"/>
            </a:ext>
          </a:extLst>
        </xdr:cNvPr>
        <xdr:cNvSpPr txBox="1"/>
      </xdr:nvSpPr>
      <xdr:spPr>
        <a:xfrm>
          <a:off x="21828304" y="1877939"/>
          <a:ext cx="1895078" cy="628326"/>
        </a:xfrm>
        <a:prstGeom prst="rect">
          <a:avLst/>
        </a:prstGeom>
        <a:solidFill>
          <a:schemeClr val="bg2">
            <a:lumMod val="25000"/>
          </a:schemeClr>
        </a:solidFill>
        <a:ln w="9525" cmpd="sng">
          <a:noFill/>
        </a:ln>
        <a:effectLst>
          <a:glow rad="139700">
            <a:schemeClr val="tx1">
              <a:lumMod val="50000"/>
              <a:lumOff val="50000"/>
              <a:alpha val="40000"/>
            </a:schemeClr>
          </a:glo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u="none" strike="noStrike">
              <a:solidFill>
                <a:schemeClr val="bg1"/>
              </a:solidFill>
              <a:latin typeface="Aptos Narrow"/>
            </a:rPr>
            <a:t>         </a:t>
          </a:r>
          <a:fld id="{8B588AD1-7510-4219-84E3-F3A8209A72B4}" type="TxLink">
            <a:rPr lang="en-US" sz="2800" b="1" i="0" u="none" strike="noStrike">
              <a:solidFill>
                <a:schemeClr val="bg1"/>
              </a:solidFill>
              <a:latin typeface="Aptos Narrow"/>
            </a:rPr>
            <a:pPr/>
            <a:t>16%</a:t>
          </a:fld>
          <a:endParaRPr lang="en-US" sz="2800" b="1">
            <a:solidFill>
              <a:schemeClr val="bg1"/>
            </a:solidFill>
          </a:endParaRPr>
        </a:p>
      </xdr:txBody>
    </xdr:sp>
    <xdr:clientData/>
  </xdr:twoCellAnchor>
  <xdr:twoCellAnchor>
    <xdr:from>
      <xdr:col>6</xdr:col>
      <xdr:colOff>297655</xdr:colOff>
      <xdr:row>41</xdr:row>
      <xdr:rowOff>64321</xdr:rowOff>
    </xdr:from>
    <xdr:to>
      <xdr:col>29</xdr:col>
      <xdr:colOff>32746</xdr:colOff>
      <xdr:row>64</xdr:row>
      <xdr:rowOff>84165</xdr:rowOff>
    </xdr:to>
    <xdr:graphicFrame macro="">
      <xdr:nvGraphicFramePr>
        <xdr:cNvPr id="35" name="Chart 2">
          <a:extLst>
            <a:ext uri="{FF2B5EF4-FFF2-40B4-BE49-F238E27FC236}">
              <a16:creationId xmlns:a16="http://schemas.microsoft.com/office/drawing/2014/main" id="{1F135225-2362-3128-1FC9-D70C606A7B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317499</xdr:colOff>
      <xdr:row>15</xdr:row>
      <xdr:rowOff>24826</xdr:rowOff>
    </xdr:from>
    <xdr:to>
      <xdr:col>18</xdr:col>
      <xdr:colOff>171270</xdr:colOff>
      <xdr:row>40</xdr:row>
      <xdr:rowOff>128985</xdr:rowOff>
    </xdr:to>
    <xdr:graphicFrame macro="">
      <xdr:nvGraphicFramePr>
        <xdr:cNvPr id="36" name="Chart 3">
          <a:extLst>
            <a:ext uri="{FF2B5EF4-FFF2-40B4-BE49-F238E27FC236}">
              <a16:creationId xmlns:a16="http://schemas.microsoft.com/office/drawing/2014/main" id="{44028F5D-894A-C803-BF69-6A18EB6BE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367106</xdr:colOff>
      <xdr:row>15</xdr:row>
      <xdr:rowOff>69272</xdr:rowOff>
    </xdr:from>
    <xdr:to>
      <xdr:col>40</xdr:col>
      <xdr:colOff>326157</xdr:colOff>
      <xdr:row>64</xdr:row>
      <xdr:rowOff>2561</xdr:rowOff>
    </xdr:to>
    <xdr:graphicFrame macro="">
      <xdr:nvGraphicFramePr>
        <xdr:cNvPr id="37" name="Chart 1">
          <a:extLst>
            <a:ext uri="{FF2B5EF4-FFF2-40B4-BE49-F238E27FC236}">
              <a16:creationId xmlns:a16="http://schemas.microsoft.com/office/drawing/2014/main" id="{62A5F553-6749-E160-6AC3-98F67844D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357186</xdr:colOff>
      <xdr:row>15</xdr:row>
      <xdr:rowOff>39685</xdr:rowOff>
    </xdr:from>
    <xdr:to>
      <xdr:col>29</xdr:col>
      <xdr:colOff>69452</xdr:colOff>
      <xdr:row>40</xdr:row>
      <xdr:rowOff>99217</xdr:rowOff>
    </xdr:to>
    <xdr:graphicFrame macro="">
      <xdr:nvGraphicFramePr>
        <xdr:cNvPr id="38" name="Chart 4">
          <a:extLst>
            <a:ext uri="{FF2B5EF4-FFF2-40B4-BE49-F238E27FC236}">
              <a16:creationId xmlns:a16="http://schemas.microsoft.com/office/drawing/2014/main" id="{E264365E-CD76-7E7A-A242-D6041805EE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486171</xdr:colOff>
      <xdr:row>17</xdr:row>
      <xdr:rowOff>30557</xdr:rowOff>
    </xdr:from>
    <xdr:to>
      <xdr:col>5</xdr:col>
      <xdr:colOff>218281</xdr:colOff>
      <xdr:row>24</xdr:row>
      <xdr:rowOff>39686</xdr:rowOff>
    </xdr:to>
    <mc:AlternateContent xmlns:mc="http://schemas.openxmlformats.org/markup-compatibility/2006" xmlns:a14="http://schemas.microsoft.com/office/drawing/2010/main">
      <mc:Choice Requires="a14">
        <xdr:graphicFrame macro="">
          <xdr:nvGraphicFramePr>
            <xdr:cNvPr id="39" name="Department">
              <a:extLst>
                <a:ext uri="{FF2B5EF4-FFF2-40B4-BE49-F238E27FC236}">
                  <a16:creationId xmlns:a16="http://schemas.microsoft.com/office/drawing/2014/main" id="{9A6918E5-5F4B-BF09-7D1C-D5E4D4BF6F4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31094" y="3116261"/>
              <a:ext cx="2520156" cy="1259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486170</xdr:colOff>
      <xdr:row>25</xdr:row>
      <xdr:rowOff>794</xdr:rowOff>
    </xdr:from>
    <xdr:to>
      <xdr:col>5</xdr:col>
      <xdr:colOff>198437</xdr:colOff>
      <xdr:row>30</xdr:row>
      <xdr:rowOff>69452</xdr:rowOff>
    </xdr:to>
    <mc:AlternateContent xmlns:mc="http://schemas.openxmlformats.org/markup-compatibility/2006" xmlns:a14="http://schemas.microsoft.com/office/drawing/2010/main">
      <mc:Choice Requires="a14">
        <xdr:graphicFrame macro="">
          <xdr:nvGraphicFramePr>
            <xdr:cNvPr id="40" name="OverTime">
              <a:extLst>
                <a:ext uri="{FF2B5EF4-FFF2-40B4-BE49-F238E27FC236}">
                  <a16:creationId xmlns:a16="http://schemas.microsoft.com/office/drawing/2014/main" id="{74503C43-FE70-3FF4-EBE1-910E1B87D5E4}"/>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131093" y="4515248"/>
              <a:ext cx="2500313" cy="9616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466327</xdr:colOff>
      <xdr:row>31</xdr:row>
      <xdr:rowOff>40480</xdr:rowOff>
    </xdr:from>
    <xdr:to>
      <xdr:col>5</xdr:col>
      <xdr:colOff>188515</xdr:colOff>
      <xdr:row>37</xdr:row>
      <xdr:rowOff>9921</xdr:rowOff>
    </xdr:to>
    <mc:AlternateContent xmlns:mc="http://schemas.openxmlformats.org/markup-compatibility/2006" xmlns:a14="http://schemas.microsoft.com/office/drawing/2010/main">
      <mc:Choice Requires="a14">
        <xdr:graphicFrame macro="">
          <xdr:nvGraphicFramePr>
            <xdr:cNvPr id="41" name="Gender">
              <a:extLst>
                <a:ext uri="{FF2B5EF4-FFF2-40B4-BE49-F238E27FC236}">
                  <a16:creationId xmlns:a16="http://schemas.microsoft.com/office/drawing/2014/main" id="{48C61BD3-306A-295D-1DC9-F3CDBD88145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11250" y="5626497"/>
              <a:ext cx="2510234" cy="1041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436561</xdr:colOff>
      <xdr:row>38</xdr:row>
      <xdr:rowOff>794</xdr:rowOff>
    </xdr:from>
    <xdr:to>
      <xdr:col>5</xdr:col>
      <xdr:colOff>208835</xdr:colOff>
      <xdr:row>51</xdr:row>
      <xdr:rowOff>147955</xdr:rowOff>
    </xdr:to>
    <mc:AlternateContent xmlns:mc="http://schemas.openxmlformats.org/markup-compatibility/2006" xmlns:a14="http://schemas.microsoft.com/office/drawing/2010/main">
      <mc:Choice Requires="a14">
        <xdr:graphicFrame macro="">
          <xdr:nvGraphicFramePr>
            <xdr:cNvPr id="43" name="TenureYear">
              <a:extLst>
                <a:ext uri="{FF2B5EF4-FFF2-40B4-BE49-F238E27FC236}">
                  <a16:creationId xmlns:a16="http://schemas.microsoft.com/office/drawing/2014/main" id="{7CE76A07-D3F7-3400-6012-D0224A047190}"/>
                </a:ext>
              </a:extLst>
            </xdr:cNvPr>
            <xdr:cNvGraphicFramePr/>
          </xdr:nvGraphicFramePr>
          <xdr:xfrm>
            <a:off x="0" y="0"/>
            <a:ext cx="0" cy="0"/>
          </xdr:xfrm>
          <a:graphic>
            <a:graphicData uri="http://schemas.microsoft.com/office/drawing/2010/slicer">
              <sle:slicer xmlns:sle="http://schemas.microsoft.com/office/drawing/2010/slicer" name="TenureYear"/>
            </a:graphicData>
          </a:graphic>
        </xdr:graphicFrame>
      </mc:Choice>
      <mc:Fallback xmlns="">
        <xdr:sp macro="" textlink="">
          <xdr:nvSpPr>
            <xdr:cNvPr id="0" name=""/>
            <xdr:cNvSpPr>
              <a:spLocks noTextEdit="1"/>
            </xdr:cNvSpPr>
          </xdr:nvSpPr>
          <xdr:spPr>
            <a:xfrm>
              <a:off x="1081484" y="6836967"/>
              <a:ext cx="2560320" cy="2468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411161</xdr:colOff>
      <xdr:row>53</xdr:row>
      <xdr:rowOff>40481</xdr:rowOff>
    </xdr:from>
    <xdr:to>
      <xdr:col>5</xdr:col>
      <xdr:colOff>208358</xdr:colOff>
      <xdr:row>64</xdr:row>
      <xdr:rowOff>19844</xdr:rowOff>
    </xdr:to>
    <mc:AlternateContent xmlns:mc="http://schemas.openxmlformats.org/markup-compatibility/2006" xmlns:a14="http://schemas.microsoft.com/office/drawing/2010/main">
      <mc:Choice Requires="a14">
        <xdr:graphicFrame macro="">
          <xdr:nvGraphicFramePr>
            <xdr:cNvPr id="44" name="PromotionBand">
              <a:extLst>
                <a:ext uri="{FF2B5EF4-FFF2-40B4-BE49-F238E27FC236}">
                  <a16:creationId xmlns:a16="http://schemas.microsoft.com/office/drawing/2014/main" id="{EF466BC5-DB26-79CC-C0B7-75F8740D5A6E}"/>
                </a:ext>
              </a:extLst>
            </xdr:cNvPr>
            <xdr:cNvGraphicFramePr/>
          </xdr:nvGraphicFramePr>
          <xdr:xfrm>
            <a:off x="0" y="0"/>
            <a:ext cx="0" cy="0"/>
          </xdr:xfrm>
          <a:graphic>
            <a:graphicData uri="http://schemas.microsoft.com/office/drawing/2010/slicer">
              <sle:slicer xmlns:sle="http://schemas.microsoft.com/office/drawing/2010/slicer" name="PromotionBand"/>
            </a:graphicData>
          </a:graphic>
        </xdr:graphicFrame>
      </mc:Choice>
      <mc:Fallback xmlns="">
        <xdr:sp macro="" textlink="">
          <xdr:nvSpPr>
            <xdr:cNvPr id="0" name=""/>
            <xdr:cNvSpPr>
              <a:spLocks noTextEdit="1"/>
            </xdr:cNvSpPr>
          </xdr:nvSpPr>
          <xdr:spPr>
            <a:xfrm>
              <a:off x="1056084" y="9555560"/>
              <a:ext cx="2585243" cy="1943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358522</xdr:colOff>
      <xdr:row>0</xdr:row>
      <xdr:rowOff>0</xdr:rowOff>
    </xdr:from>
    <xdr:to>
      <xdr:col>40</xdr:col>
      <xdr:colOff>198436</xdr:colOff>
      <xdr:row>5</xdr:row>
      <xdr:rowOff>208715</xdr:rowOff>
    </xdr:to>
    <xdr:sp macro="" textlink="">
      <xdr:nvSpPr>
        <xdr:cNvPr id="2" name="Rectangle: Rounded Corners 1">
          <a:extLst>
            <a:ext uri="{FF2B5EF4-FFF2-40B4-BE49-F238E27FC236}">
              <a16:creationId xmlns:a16="http://schemas.microsoft.com/office/drawing/2014/main" id="{B12C6B40-A203-4EB2-B890-EA65D6984DE1}"/>
            </a:ext>
          </a:extLst>
        </xdr:cNvPr>
        <xdr:cNvSpPr/>
      </xdr:nvSpPr>
      <xdr:spPr>
        <a:xfrm>
          <a:off x="1648366" y="0"/>
          <a:ext cx="24555305" cy="1101684"/>
        </a:xfrm>
        <a:prstGeom prst="roundRect">
          <a:avLst/>
        </a:prstGeom>
        <a:solidFill>
          <a:schemeClr val="tx1">
            <a:lumMod val="85000"/>
            <a:lumOff val="15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116764</xdr:rowOff>
    </xdr:from>
    <xdr:to>
      <xdr:col>33</xdr:col>
      <xdr:colOff>246335</xdr:colOff>
      <xdr:row>6</xdr:row>
      <xdr:rowOff>153275</xdr:rowOff>
    </xdr:to>
    <xdr:sp macro="" textlink="">
      <xdr:nvSpPr>
        <xdr:cNvPr id="3" name="TextBox 2">
          <a:extLst>
            <a:ext uri="{FF2B5EF4-FFF2-40B4-BE49-F238E27FC236}">
              <a16:creationId xmlns:a16="http://schemas.microsoft.com/office/drawing/2014/main" id="{D7C84023-CB25-D74B-3638-45FF163BDBBC}"/>
            </a:ext>
          </a:extLst>
        </xdr:cNvPr>
        <xdr:cNvSpPr txBox="1"/>
      </xdr:nvSpPr>
      <xdr:spPr>
        <a:xfrm>
          <a:off x="0" y="116764"/>
          <a:ext cx="21858232" cy="1169658"/>
        </a:xfrm>
        <a:prstGeom prst="rect">
          <a:avLst/>
        </a:prstGeom>
        <a:noFill/>
        <a:ln w="9525" cmpd="sng">
          <a:noFill/>
        </a:ln>
        <a:scene3d>
          <a:camera prst="orthographicFront"/>
          <a:lightRig rig="threePt" dir="t"/>
        </a:scene3d>
        <a:sp3d>
          <a:bevelT w="114300" prst="artDeco"/>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4000">
              <a:solidFill>
                <a:schemeClr val="bg2">
                  <a:lumMod val="75000"/>
                </a:schemeClr>
              </a:solidFill>
            </a:rPr>
            <a:t>                                                                                        </a:t>
          </a:r>
          <a:r>
            <a:rPr lang="en-US" sz="4400" b="0" i="0" u="none" strike="noStrike">
              <a:solidFill>
                <a:schemeClr val="bg1"/>
              </a:solidFill>
              <a:effectLst/>
              <a:latin typeface="Aptos ExtraBold" panose="020B0004020202020204" pitchFamily="34" charset="0"/>
              <a:ea typeface="+mn-ea"/>
              <a:cs typeface="+mn-cs"/>
            </a:rPr>
            <a:t>Employee Attrition: The $13.6M Question</a:t>
          </a:r>
          <a:endParaRPr lang="en-US" sz="4400" b="1">
            <a:ln w="28575">
              <a:noFill/>
              <a:prstDash val="solid"/>
            </a:ln>
            <a:solidFill>
              <a:schemeClr val="bg1"/>
            </a:solidFill>
            <a:effectLst>
              <a:innerShdw blurRad="63500" dist="50800" dir="18900000">
                <a:prstClr val="black">
                  <a:alpha val="50000"/>
                </a:prstClr>
              </a:innerShdw>
            </a:effectLst>
            <a:latin typeface="Aptos ExtraBold" panose="020B0004020202020204" pitchFamily="34" charset="0"/>
          </a:endParaRPr>
        </a:p>
      </xdr:txBody>
    </xdr:sp>
    <xdr:clientData/>
  </xdr:twoCellAnchor>
</xdr:wsDr>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somawanshi" refreshedDate="46239.580133796298" backgroundQuery="1" createdVersion="8" refreshedVersion="8" minRefreshableVersion="3" recordCount="0" supportSubquery="1" supportAdvancedDrill="1" xr:uid="{2578CE79-DDD7-46AC-B3E0-17ED9F06BBDE}">
  <cacheSource type="external" connectionId="2"/>
  <cacheFields count="4">
    <cacheField name="[WA_Fn_UseC__HR_Employee_Attrition].[TenureYear].[TenureYear]" caption="TenureYear" numFmtId="0" hierarchy="35" level="1">
      <sharedItems count="7">
        <s v="0-2"/>
        <s v="3-5"/>
        <s v="6-10"/>
        <s v="11-15"/>
        <s v="15-20"/>
        <s v="20-30"/>
        <s v="30-40"/>
      </sharedItems>
    </cacheField>
    <cacheField name="[WA_Fn_UseC__HR_Employee_Attrition].[Attrition].[Attrition]" caption="Attrition" numFmtId="0" hierarchy="1" level="1">
      <sharedItems count="2">
        <s v="No"/>
        <s v="Yes"/>
      </sharedItems>
    </cacheField>
    <cacheField name="[Measures].[Sum of EmployeeCount]" caption="Sum of EmployeeCount" numFmtId="0" hierarchy="45" level="32767"/>
    <cacheField name="[WA_Fn_UseC__HR_Employee_Attrition].[YearsSinceLastPromotion].[YearsSinceLastPromotion]" caption="YearsSinceLastPromotion" numFmtId="0" hierarchy="33" level="1">
      <sharedItems containsSemiMixedTypes="0" containsString="0" containsNumber="1" containsInteger="1" minValue="0" maxValue="15" count="16">
        <n v="0"/>
        <n v="1"/>
        <n v="2"/>
        <n v="3"/>
        <n v="4"/>
        <n v="5"/>
        <n v="6"/>
        <n v="7"/>
        <n v="8"/>
        <n v="9"/>
        <n v="10"/>
        <n v="11"/>
        <n v="12"/>
        <n v="13"/>
        <n v="14"/>
        <n v="15"/>
      </sharedItems>
      <extLst>
        <ext xmlns:x15="http://schemas.microsoft.com/office/spreadsheetml/2010/11/main" uri="{4F2E5C28-24EA-4eb8-9CBF-B6C8F9C3D259}">
          <x15:cachedUniqueNames>
            <x15:cachedUniqueName index="0" name="[WA_Fn_UseC__HR_Employee_Attrition].[YearsSinceLastPromotion].&amp;[0]"/>
            <x15:cachedUniqueName index="1" name="[WA_Fn_UseC__HR_Employee_Attrition].[YearsSinceLastPromotion].&amp;[1]"/>
            <x15:cachedUniqueName index="2" name="[WA_Fn_UseC__HR_Employee_Attrition].[YearsSinceLastPromotion].&amp;[2]"/>
            <x15:cachedUniqueName index="3" name="[WA_Fn_UseC__HR_Employee_Attrition].[YearsSinceLastPromotion].&amp;[3]"/>
            <x15:cachedUniqueName index="4" name="[WA_Fn_UseC__HR_Employee_Attrition].[YearsSinceLastPromotion].&amp;[4]"/>
            <x15:cachedUniqueName index="5" name="[WA_Fn_UseC__HR_Employee_Attrition].[YearsSinceLastPromotion].&amp;[5]"/>
            <x15:cachedUniqueName index="6" name="[WA_Fn_UseC__HR_Employee_Attrition].[YearsSinceLastPromotion].&amp;[6]"/>
            <x15:cachedUniqueName index="7" name="[WA_Fn_UseC__HR_Employee_Attrition].[YearsSinceLastPromotion].&amp;[7]"/>
            <x15:cachedUniqueName index="8" name="[WA_Fn_UseC__HR_Employee_Attrition].[YearsSinceLastPromotion].&amp;[8]"/>
            <x15:cachedUniqueName index="9" name="[WA_Fn_UseC__HR_Employee_Attrition].[YearsSinceLastPromotion].&amp;[9]"/>
            <x15:cachedUniqueName index="10" name="[WA_Fn_UseC__HR_Employee_Attrition].[YearsSinceLastPromotion].&amp;[10]"/>
            <x15:cachedUniqueName index="11" name="[WA_Fn_UseC__HR_Employee_Attrition].[YearsSinceLastPromotion].&amp;[11]"/>
            <x15:cachedUniqueName index="12" name="[WA_Fn_UseC__HR_Employee_Attrition].[YearsSinceLastPromotion].&amp;[12]"/>
            <x15:cachedUniqueName index="13" name="[WA_Fn_UseC__HR_Employee_Attrition].[YearsSinceLastPromotion].&amp;[13]"/>
            <x15:cachedUniqueName index="14" name="[WA_Fn_UseC__HR_Employee_Attrition].[YearsSinceLastPromotion].&amp;[14]"/>
            <x15:cachedUniqueName index="15" name="[WA_Fn_UseC__HR_Employee_Attrition].[YearsSinceLastPromotion].&amp;[15]"/>
          </x15:cachedUniqueNames>
        </ext>
      </extLst>
    </cacheField>
  </cacheFields>
  <cacheHierarchies count="52">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2" memberValueDatatype="130" unbalanced="0">
      <fieldsUsage count="2">
        <fieldUsage x="-1"/>
        <fieldUsage x="1"/>
      </fieldsUsage>
    </cacheHierarchy>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0" memberValueDatatype="130" unbalanced="0"/>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0" memberValueDatatype="130" unbalanced="0"/>
    <cacheHierarchy uniqueName="[WA_Fn_UseC__HR_Employee_Attrition].[EmployeeCount]" caption="EmployeeCount" attribute="1" defaultMemberUniqueName="[WA_Fn_UseC__HR_Employee_Attrition].[EmployeeCount].[All]" allUniqueName="[WA_Fn_UseC__HR_Employee_Attrition].[EmployeeCount].[All]" dimensionUniqueName="[WA_Fn_UseC__HR_Employee_Attrition]" displayFolder="" count="0" memberValueDatatype="20" unbalanced="0"/>
    <cacheHierarchy uniqueName="[WA_Fn_UseC__HR_Employee_Attrition].[EmployeeNumber]" caption="EmployeeNumber" attribute="1" defaultMemberUniqueName="[WA_Fn_UseC__HR_Employee_Attrition].[EmployeeNumber].[All]" allUniqueName="[WA_Fn_UseC__HR_Employee_Attrition].[EmployeeNumber].[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0" memberValueDatatype="13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0" memberValueDatatype="13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Over18]" caption="Over18" attribute="1" defaultMemberUniqueName="[WA_Fn_UseC__HR_Employee_Attrition].[Over18].[All]" allUniqueName="[WA_Fn_UseC__HR_Employee_Attrition].[Over18].[All]" dimensionUniqueName="[WA_Fn_UseC__HR_Employee_Attrition]" displayFolder="" count="0" memberValueDatatype="13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StandardHours]" caption="StandardHours" attribute="1" defaultMemberUniqueName="[WA_Fn_UseC__HR_Employee_Attrition].[StandardHours].[All]" allUniqueName="[WA_Fn_UseC__HR_Employee_Attrition].[StandardHours].[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2" memberValueDatatype="20" unbalanced="0">
      <fieldsUsage count="2">
        <fieldUsage x="-1"/>
        <fieldUsage x="3"/>
      </fieldsUsage>
    </cacheHierarchy>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WA_Fn_UseC__HR_Employee_Attrition].[TenureYear]" caption="TenureYear" attribute="1" defaultMemberUniqueName="[WA_Fn_UseC__HR_Employee_Attrition].[TenureYear].[All]" allUniqueName="[WA_Fn_UseC__HR_Employee_Attrition].[TenureYear].[All]" dimensionUniqueName="[WA_Fn_UseC__HR_Employee_Attrition]" displayFolder="" count="2" memberValueDatatype="130" unbalanced="0">
      <fieldsUsage count="2">
        <fieldUsage x="-1"/>
        <fieldUsage x="0"/>
      </fieldsUsage>
    </cacheHierarchy>
    <cacheHierarchy uniqueName="[WA_Fn_UseC__HR_Employee_Attrition].[PromotionBand]" caption="PromotionBand" attribute="1" defaultMemberUniqueName="[WA_Fn_UseC__HR_Employee_Attrition].[PromotionBand].[All]" allUniqueName="[WA_Fn_UseC__HR_Employee_Attrition].[PromotionBand].[All]" dimensionUniqueName="[WA_Fn_UseC__HR_Employee_Attrition]" displayFolder="" count="0" memberValueDatatype="130" unbalanced="0"/>
    <cacheHierarchy uniqueName="[WA_Fn_UseC__HR_Employee_Attrition].[AttritionFlag]" caption="AttritionFlag" attribute="1" defaultMemberUniqueName="[WA_Fn_UseC__HR_Employee_Attrition].[AttritionFlag].[All]" allUniqueName="[WA_Fn_UseC__HR_Employee_Attrition].[AttritionFlag].[All]" dimensionUniqueName="[WA_Fn_UseC__HR_Employee_Attrition]" displayFolder="" count="0" memberValueDatatype="20" unbalanced="0"/>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y uniqueName="[Measures].[Sum of EmployeeNumber]" caption="Sum of EmployeeNumber" measure="1" displayFolder="" measureGroup="WA_Fn_UseC__HR_Employee_Attrition"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WA_Fn_UseC__HR_Employee_Attrition"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WA_Fn_UseC__HR_Employee_Attrition" count="0" hidden="1">
      <extLst>
        <ext xmlns:x15="http://schemas.microsoft.com/office/spreadsheetml/2010/11/main" uri="{B97F6D7D-B522-45F9-BDA1-12C45D357490}">
          <x15:cacheHierarchy aggregatedColumn="18"/>
        </ext>
      </extLst>
    </cacheHierarchy>
    <cacheHierarchy uniqueName="[Measures].[Sum of JobSatisfaction]" caption="Sum of JobSatisfaction" measure="1" displayFolder="" measureGroup="WA_Fn_UseC__HR_Employee_Attrition" count="0" hidden="1">
      <extLst>
        <ext xmlns:x15="http://schemas.microsoft.com/office/spreadsheetml/2010/11/main" uri="{B97F6D7D-B522-45F9-BDA1-12C45D357490}">
          <x15:cacheHierarchy aggregatedColumn="16"/>
        </ext>
      </extLst>
    </cacheHierarchy>
    <cacheHierarchy uniqueName="[Measures].[Count of JobSatisfaction]" caption="Count of JobSatisfaction" measure="1" displayFolder="" measureGroup="WA_Fn_UseC__HR_Employee_Attrition" count="0" hidden="1">
      <extLst>
        <ext xmlns:x15="http://schemas.microsoft.com/office/spreadsheetml/2010/11/main" uri="{B97F6D7D-B522-45F9-BDA1-12C45D357490}">
          <x15:cacheHierarchy aggregatedColumn="16"/>
        </ext>
      </extLst>
    </cacheHierarchy>
    <cacheHierarchy uniqueName="[Measures].[Sum of EmployeeCount]" caption="Sum of EmployeeCount" measure="1" displayFolder="" measureGroup="WA_Fn_UseC__HR_Employee_Attrition"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WA_Fn_UseC__HR_Employee_Attrition" count="0" hidden="1">
      <extLst>
        <ext xmlns:x15="http://schemas.microsoft.com/office/spreadsheetml/2010/11/main" uri="{B97F6D7D-B522-45F9-BDA1-12C45D357490}">
          <x15:cacheHierarchy aggregatedColumn="8"/>
        </ext>
      </extLst>
    </cacheHierarchy>
    <cacheHierarchy uniqueName="[Measures].[Sum of EnvironmentSatisfaction]" caption="Sum of EnvironmentSatisfaction" measure="1" displayFolder="" measureGroup="WA_Fn_UseC__HR_Employee_Attrition" count="0" hidden="1">
      <extLst>
        <ext xmlns:x15="http://schemas.microsoft.com/office/spreadsheetml/2010/11/main" uri="{B97F6D7D-B522-45F9-BDA1-12C45D357490}">
          <x15:cacheHierarchy aggregatedColumn="10"/>
        </ext>
      </extLst>
    </cacheHierarchy>
    <cacheHierarchy uniqueName="[Measures].[Sum of YearsSinceLastPromotion]" caption="Sum of YearsSinceLastPromotion" measure="1" displayFolder="" measureGroup="WA_Fn_UseC__HR_Employee_Attrition" count="0" hidden="1">
      <extLst>
        <ext xmlns:x15="http://schemas.microsoft.com/office/spreadsheetml/2010/11/main" uri="{B97F6D7D-B522-45F9-BDA1-12C45D357490}">
          <x15:cacheHierarchy aggregatedColumn="33"/>
        </ext>
      </extLst>
    </cacheHierarchy>
    <cacheHierarchy uniqueName="[Measures].[Count of EmployeeNumber]" caption="Count of EmployeeNumber" measure="1" displayFolder="" measureGroup="WA_Fn_UseC__HR_Employee_Attrition" count="0" hidden="1">
      <extLst>
        <ext xmlns:x15="http://schemas.microsoft.com/office/spreadsheetml/2010/11/main" uri="{B97F6D7D-B522-45F9-BDA1-12C45D357490}">
          <x15:cacheHierarchy aggregatedColumn="9"/>
        </ext>
      </extLst>
    </cacheHierarchy>
    <cacheHierarchy uniqueName="[Measures].[Sum of AttritionFlag]" caption="Sum of AttritionFlag" measure="1" displayFolder="" measureGroup="WA_Fn_UseC__HR_Employee_Attrition" count="0" hidden="1">
      <extLst>
        <ext xmlns:x15="http://schemas.microsoft.com/office/spreadsheetml/2010/11/main" uri="{B97F6D7D-B522-45F9-BDA1-12C45D357490}">
          <x15:cacheHierarchy aggregatedColumn="37"/>
        </ext>
      </extLst>
    </cacheHierarchy>
    <cacheHierarchy uniqueName="[Measures].[Average of AttritionFlag]" caption="Average of AttritionFlag" measure="1" displayFolder="" measureGroup="WA_Fn_UseC__HR_Employee_Attrition" count="0" hidden="1">
      <extLst>
        <ext xmlns:x15="http://schemas.microsoft.com/office/spreadsheetml/2010/11/main" uri="{B97F6D7D-B522-45F9-BDA1-12C45D357490}">
          <x15:cacheHierarchy aggregatedColumn="37"/>
        </ext>
      </extLst>
    </cacheHierarchy>
  </cacheHierarchies>
  <kpis count="0"/>
  <dimensions count="2">
    <dimension measure="1" name="Measures" uniqueName="[Measures]" caption="Measures"/>
    <dimension name="WA_Fn_UseC__HR_Employee_Attrition" uniqueName="[WA_Fn_UseC__HR_Employee_Attrition]" caption="WA_Fn_UseC__HR_Employee_Attrition"/>
  </dimensions>
  <measureGroups count="1">
    <measureGroup name="WA_Fn_UseC__HR_Employee_Attrition" caption="WA_Fn_UseC__HR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somawanshi" refreshedDate="46239.580134722222" backgroundQuery="1" createdVersion="8" refreshedVersion="8" minRefreshableVersion="3" recordCount="0" supportSubquery="1" supportAdvancedDrill="1" xr:uid="{33EE532E-8320-48C2-9F2D-89CE4638FDF6}">
  <cacheSource type="external" connectionId="2"/>
  <cacheFields count="4">
    <cacheField name="[WA_Fn_UseC__HR_Employee_Attrition].[TenureYear].[TenureYear]" caption="TenureYear" numFmtId="0" hierarchy="35" level="1">
      <sharedItems count="7">
        <s v="0-2"/>
        <s v="3-5"/>
        <s v="6-10"/>
        <s v="11-15"/>
        <s v="15-20"/>
        <s v="20-30"/>
        <s v="30-40"/>
      </sharedItems>
    </cacheField>
    <cacheField name="[WA_Fn_UseC__HR_Employee_Attrition].[Attrition].[Attrition]" caption="Attrition" numFmtId="0" hierarchy="1" level="1">
      <sharedItems count="2">
        <s v="No"/>
        <s v="Yes"/>
      </sharedItems>
    </cacheField>
    <cacheField name="[Measures].[Count of EmployeeCount]" caption="Count of EmployeeCount" numFmtId="0" hierarchy="46" level="32767"/>
    <cacheField name="[WA_Fn_UseC__HR_Employee_Attrition].[EnvironmentSatisfaction].[EnvironmentSatisfaction]" caption="EnvironmentSatisfaction" numFmtId="0" hierarchy="10"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WA_Fn_UseC__HR_Employee_Attrition].[EnvironmentSatisfaction].&amp;[1]"/>
            <x15:cachedUniqueName index="1" name="[WA_Fn_UseC__HR_Employee_Attrition].[EnvironmentSatisfaction].&amp;[2]"/>
            <x15:cachedUniqueName index="2" name="[WA_Fn_UseC__HR_Employee_Attrition].[EnvironmentSatisfaction].&amp;[3]"/>
            <x15:cachedUniqueName index="3" name="[WA_Fn_UseC__HR_Employee_Attrition].[EnvironmentSatisfaction].&amp;[4]"/>
          </x15:cachedUniqueNames>
        </ext>
      </extLst>
    </cacheField>
  </cacheFields>
  <cacheHierarchies count="52">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2" memberValueDatatype="130" unbalanced="0">
      <fieldsUsage count="2">
        <fieldUsage x="-1"/>
        <fieldUsage x="1"/>
      </fieldsUsage>
    </cacheHierarchy>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0" memberValueDatatype="130" unbalanced="0"/>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0" memberValueDatatype="130" unbalanced="0"/>
    <cacheHierarchy uniqueName="[WA_Fn_UseC__HR_Employee_Attrition].[EmployeeCount]" caption="EmployeeCount" attribute="1" defaultMemberUniqueName="[WA_Fn_UseC__HR_Employee_Attrition].[EmployeeCount].[All]" allUniqueName="[WA_Fn_UseC__HR_Employee_Attrition].[EmployeeCount].[All]" dimensionUniqueName="[WA_Fn_UseC__HR_Employee_Attrition]" displayFolder="" count="0" memberValueDatatype="20" unbalanced="0"/>
    <cacheHierarchy uniqueName="[WA_Fn_UseC__HR_Employee_Attrition].[EmployeeNumber]" caption="EmployeeNumber" attribute="1" defaultMemberUniqueName="[WA_Fn_UseC__HR_Employee_Attrition].[EmployeeNumber].[All]" allUniqueName="[WA_Fn_UseC__HR_Employee_Attrition].[EmployeeNumber].[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2" memberValueDatatype="20" unbalanced="0">
      <fieldsUsage count="2">
        <fieldUsage x="-1"/>
        <fieldUsage x="3"/>
      </fieldsUsage>
    </cacheHierarchy>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0" memberValueDatatype="13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0" memberValueDatatype="13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Over18]" caption="Over18" attribute="1" defaultMemberUniqueName="[WA_Fn_UseC__HR_Employee_Attrition].[Over18].[All]" allUniqueName="[WA_Fn_UseC__HR_Employee_Attrition].[Over18].[All]" dimensionUniqueName="[WA_Fn_UseC__HR_Employee_Attrition]" displayFolder="" count="0" memberValueDatatype="13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StandardHours]" caption="StandardHours" attribute="1" defaultMemberUniqueName="[WA_Fn_UseC__HR_Employee_Attrition].[StandardHours].[All]" allUniqueName="[WA_Fn_UseC__HR_Employee_Attrition].[StandardHours].[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WA_Fn_UseC__HR_Employee_Attrition].[TenureYear]" caption="TenureYear" attribute="1" defaultMemberUniqueName="[WA_Fn_UseC__HR_Employee_Attrition].[TenureYear].[All]" allUniqueName="[WA_Fn_UseC__HR_Employee_Attrition].[TenureYear].[All]" dimensionUniqueName="[WA_Fn_UseC__HR_Employee_Attrition]" displayFolder="" count="2" memberValueDatatype="130" unbalanced="0">
      <fieldsUsage count="2">
        <fieldUsage x="-1"/>
        <fieldUsage x="0"/>
      </fieldsUsage>
    </cacheHierarchy>
    <cacheHierarchy uniqueName="[WA_Fn_UseC__HR_Employee_Attrition].[PromotionBand]" caption="PromotionBand" attribute="1" defaultMemberUniqueName="[WA_Fn_UseC__HR_Employee_Attrition].[PromotionBand].[All]" allUniqueName="[WA_Fn_UseC__HR_Employee_Attrition].[PromotionBand].[All]" dimensionUniqueName="[WA_Fn_UseC__HR_Employee_Attrition]" displayFolder="" count="0" memberValueDatatype="130" unbalanced="0"/>
    <cacheHierarchy uniqueName="[WA_Fn_UseC__HR_Employee_Attrition].[AttritionFlag]" caption="AttritionFlag" attribute="1" defaultMemberUniqueName="[WA_Fn_UseC__HR_Employee_Attrition].[AttritionFlag].[All]" allUniqueName="[WA_Fn_UseC__HR_Employee_Attrition].[AttritionFlag].[All]" dimensionUniqueName="[WA_Fn_UseC__HR_Employee_Attrition]" displayFolder="" count="0" memberValueDatatype="20" unbalanced="0"/>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y uniqueName="[Measures].[Sum of EmployeeNumber]" caption="Sum of EmployeeNumber" measure="1" displayFolder="" measureGroup="WA_Fn_UseC__HR_Employee_Attrition"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WA_Fn_UseC__HR_Employee_Attrition"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WA_Fn_UseC__HR_Employee_Attrition" count="0" hidden="1">
      <extLst>
        <ext xmlns:x15="http://schemas.microsoft.com/office/spreadsheetml/2010/11/main" uri="{B97F6D7D-B522-45F9-BDA1-12C45D357490}">
          <x15:cacheHierarchy aggregatedColumn="18"/>
        </ext>
      </extLst>
    </cacheHierarchy>
    <cacheHierarchy uniqueName="[Measures].[Sum of JobSatisfaction]" caption="Sum of JobSatisfaction" measure="1" displayFolder="" measureGroup="WA_Fn_UseC__HR_Employee_Attrition" count="0" hidden="1">
      <extLst>
        <ext xmlns:x15="http://schemas.microsoft.com/office/spreadsheetml/2010/11/main" uri="{B97F6D7D-B522-45F9-BDA1-12C45D357490}">
          <x15:cacheHierarchy aggregatedColumn="16"/>
        </ext>
      </extLst>
    </cacheHierarchy>
    <cacheHierarchy uniqueName="[Measures].[Count of JobSatisfaction]" caption="Count of JobSatisfaction" measure="1" displayFolder="" measureGroup="WA_Fn_UseC__HR_Employee_Attrition" count="0" hidden="1">
      <extLst>
        <ext xmlns:x15="http://schemas.microsoft.com/office/spreadsheetml/2010/11/main" uri="{B97F6D7D-B522-45F9-BDA1-12C45D357490}">
          <x15:cacheHierarchy aggregatedColumn="16"/>
        </ext>
      </extLst>
    </cacheHierarchy>
    <cacheHierarchy uniqueName="[Measures].[Sum of EmployeeCount]" caption="Sum of EmployeeCount" measure="1" displayFolder="" measureGroup="WA_Fn_UseC__HR_Employee_Attrition"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WA_Fn_UseC__HR_Employee_Attrition"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EnvironmentSatisfaction]" caption="Sum of EnvironmentSatisfaction" measure="1" displayFolder="" measureGroup="WA_Fn_UseC__HR_Employee_Attrition" count="0" hidden="1">
      <extLst>
        <ext xmlns:x15="http://schemas.microsoft.com/office/spreadsheetml/2010/11/main" uri="{B97F6D7D-B522-45F9-BDA1-12C45D357490}">
          <x15:cacheHierarchy aggregatedColumn="10"/>
        </ext>
      </extLst>
    </cacheHierarchy>
    <cacheHierarchy uniqueName="[Measures].[Sum of YearsSinceLastPromotion]" caption="Sum of YearsSinceLastPromotion" measure="1" displayFolder="" measureGroup="WA_Fn_UseC__HR_Employee_Attrition" count="0" hidden="1">
      <extLst>
        <ext xmlns:x15="http://schemas.microsoft.com/office/spreadsheetml/2010/11/main" uri="{B97F6D7D-B522-45F9-BDA1-12C45D357490}">
          <x15:cacheHierarchy aggregatedColumn="33"/>
        </ext>
      </extLst>
    </cacheHierarchy>
    <cacheHierarchy uniqueName="[Measures].[Count of EmployeeNumber]" caption="Count of EmployeeNumber" measure="1" displayFolder="" measureGroup="WA_Fn_UseC__HR_Employee_Attrition" count="0" hidden="1">
      <extLst>
        <ext xmlns:x15="http://schemas.microsoft.com/office/spreadsheetml/2010/11/main" uri="{B97F6D7D-B522-45F9-BDA1-12C45D357490}">
          <x15:cacheHierarchy aggregatedColumn="9"/>
        </ext>
      </extLst>
    </cacheHierarchy>
    <cacheHierarchy uniqueName="[Measures].[Sum of AttritionFlag]" caption="Sum of AttritionFlag" measure="1" displayFolder="" measureGroup="WA_Fn_UseC__HR_Employee_Attrition" count="0" hidden="1">
      <extLst>
        <ext xmlns:x15="http://schemas.microsoft.com/office/spreadsheetml/2010/11/main" uri="{B97F6D7D-B522-45F9-BDA1-12C45D357490}">
          <x15:cacheHierarchy aggregatedColumn="37"/>
        </ext>
      </extLst>
    </cacheHierarchy>
    <cacheHierarchy uniqueName="[Measures].[Average of AttritionFlag]" caption="Average of AttritionFlag" measure="1" displayFolder="" measureGroup="WA_Fn_UseC__HR_Employee_Attrition" count="0" hidden="1">
      <extLst>
        <ext xmlns:x15="http://schemas.microsoft.com/office/spreadsheetml/2010/11/main" uri="{B97F6D7D-B522-45F9-BDA1-12C45D357490}">
          <x15:cacheHierarchy aggregatedColumn="37"/>
        </ext>
      </extLst>
    </cacheHierarchy>
  </cacheHierarchies>
  <kpis count="0"/>
  <dimensions count="2">
    <dimension measure="1" name="Measures" uniqueName="[Measures]" caption="Measures"/>
    <dimension name="WA_Fn_UseC__HR_Employee_Attrition" uniqueName="[WA_Fn_UseC__HR_Employee_Attrition]" caption="WA_Fn_UseC__HR_Employee_Attrition"/>
  </dimensions>
  <measureGroups count="1">
    <measureGroup name="WA_Fn_UseC__HR_Employee_Attrition" caption="WA_Fn_UseC__HR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somawanshi" refreshedDate="46239.580135648146" backgroundQuery="1" createdVersion="8" refreshedVersion="8" minRefreshableVersion="3" recordCount="0" supportSubquery="1" supportAdvancedDrill="1" xr:uid="{B1B00481-D850-487E-95F6-00209AC345F3}">
  <cacheSource type="external" connectionId="2"/>
  <cacheFields count="4">
    <cacheField name="[WA_Fn_UseC__HR_Employee_Attrition].[TenureYear].[TenureYear]" caption="TenureYear" numFmtId="0" hierarchy="35" level="1">
      <sharedItems count="7">
        <s v="0-2"/>
        <s v="3-5"/>
        <s v="6-10"/>
        <s v="11-15"/>
        <s v="15-20"/>
        <s v="20-30"/>
        <s v="30-40"/>
      </sharedItems>
    </cacheField>
    <cacheField name="[WA_Fn_UseC__HR_Employee_Attrition].[Attrition].[Attrition]" caption="Attrition" numFmtId="0" hierarchy="1" level="1">
      <sharedItems count="2">
        <s v="No"/>
        <s v="Yes"/>
      </sharedItems>
    </cacheField>
    <cacheField name="[WA_Fn_UseC__HR_Employee_Attrition].[JobSatisfaction].[JobSatisfaction]" caption="JobSatisfaction" numFmtId="0" hierarchy="16"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WA_Fn_UseC__HR_Employee_Attrition].[JobSatisfaction].&amp;[1]"/>
            <x15:cachedUniqueName index="1" name="[WA_Fn_UseC__HR_Employee_Attrition].[JobSatisfaction].&amp;[2]"/>
            <x15:cachedUniqueName index="2" name="[WA_Fn_UseC__HR_Employee_Attrition].[JobSatisfaction].&amp;[3]"/>
            <x15:cachedUniqueName index="3" name="[WA_Fn_UseC__HR_Employee_Attrition].[JobSatisfaction].&amp;[4]"/>
          </x15:cachedUniqueNames>
        </ext>
      </extLst>
    </cacheField>
    <cacheField name="[Measures].[Count of EmployeeCount]" caption="Count of EmployeeCount" numFmtId="0" hierarchy="46" level="32767"/>
  </cacheFields>
  <cacheHierarchies count="52">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2" memberValueDatatype="130" unbalanced="0">
      <fieldsUsage count="2">
        <fieldUsage x="-1"/>
        <fieldUsage x="1"/>
      </fieldsUsage>
    </cacheHierarchy>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0" memberValueDatatype="130" unbalanced="0"/>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0" memberValueDatatype="130" unbalanced="0"/>
    <cacheHierarchy uniqueName="[WA_Fn_UseC__HR_Employee_Attrition].[EmployeeCount]" caption="EmployeeCount" attribute="1" defaultMemberUniqueName="[WA_Fn_UseC__HR_Employee_Attrition].[EmployeeCount].[All]" allUniqueName="[WA_Fn_UseC__HR_Employee_Attrition].[EmployeeCount].[All]" dimensionUniqueName="[WA_Fn_UseC__HR_Employee_Attrition]" displayFolder="" count="0" memberValueDatatype="20" unbalanced="0"/>
    <cacheHierarchy uniqueName="[WA_Fn_UseC__HR_Employee_Attrition].[EmployeeNumber]" caption="EmployeeNumber" attribute="1" defaultMemberUniqueName="[WA_Fn_UseC__HR_Employee_Attrition].[EmployeeNumber].[All]" allUniqueName="[WA_Fn_UseC__HR_Employee_Attrition].[EmployeeNumber].[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0" memberValueDatatype="13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2" memberValueDatatype="20" unbalanced="0">
      <fieldsUsage count="2">
        <fieldUsage x="-1"/>
        <fieldUsage x="2"/>
      </fieldsUsage>
    </cacheHierarchy>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0" memberValueDatatype="13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Over18]" caption="Over18" attribute="1" defaultMemberUniqueName="[WA_Fn_UseC__HR_Employee_Attrition].[Over18].[All]" allUniqueName="[WA_Fn_UseC__HR_Employee_Attrition].[Over18].[All]" dimensionUniqueName="[WA_Fn_UseC__HR_Employee_Attrition]" displayFolder="" count="0" memberValueDatatype="13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StandardHours]" caption="StandardHours" attribute="1" defaultMemberUniqueName="[WA_Fn_UseC__HR_Employee_Attrition].[StandardHours].[All]" allUniqueName="[WA_Fn_UseC__HR_Employee_Attrition].[StandardHours].[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WA_Fn_UseC__HR_Employee_Attrition].[TenureYear]" caption="TenureYear" attribute="1" defaultMemberUniqueName="[WA_Fn_UseC__HR_Employee_Attrition].[TenureYear].[All]" allUniqueName="[WA_Fn_UseC__HR_Employee_Attrition].[TenureYear].[All]" dimensionUniqueName="[WA_Fn_UseC__HR_Employee_Attrition]" displayFolder="" count="2" memberValueDatatype="130" unbalanced="0">
      <fieldsUsage count="2">
        <fieldUsage x="-1"/>
        <fieldUsage x="0"/>
      </fieldsUsage>
    </cacheHierarchy>
    <cacheHierarchy uniqueName="[WA_Fn_UseC__HR_Employee_Attrition].[PromotionBand]" caption="PromotionBand" attribute="1" defaultMemberUniqueName="[WA_Fn_UseC__HR_Employee_Attrition].[PromotionBand].[All]" allUniqueName="[WA_Fn_UseC__HR_Employee_Attrition].[PromotionBand].[All]" dimensionUniqueName="[WA_Fn_UseC__HR_Employee_Attrition]" displayFolder="" count="0" memberValueDatatype="130" unbalanced="0"/>
    <cacheHierarchy uniqueName="[WA_Fn_UseC__HR_Employee_Attrition].[AttritionFlag]" caption="AttritionFlag" attribute="1" defaultMemberUniqueName="[WA_Fn_UseC__HR_Employee_Attrition].[AttritionFlag].[All]" allUniqueName="[WA_Fn_UseC__HR_Employee_Attrition].[AttritionFlag].[All]" dimensionUniqueName="[WA_Fn_UseC__HR_Employee_Attrition]" displayFolder="" count="0" memberValueDatatype="20" unbalanced="0"/>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y uniqueName="[Measures].[Sum of EmployeeNumber]" caption="Sum of EmployeeNumber" measure="1" displayFolder="" measureGroup="WA_Fn_UseC__HR_Employee_Attrition"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WA_Fn_UseC__HR_Employee_Attrition"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WA_Fn_UseC__HR_Employee_Attrition" count="0" hidden="1">
      <extLst>
        <ext xmlns:x15="http://schemas.microsoft.com/office/spreadsheetml/2010/11/main" uri="{B97F6D7D-B522-45F9-BDA1-12C45D357490}">
          <x15:cacheHierarchy aggregatedColumn="18"/>
        </ext>
      </extLst>
    </cacheHierarchy>
    <cacheHierarchy uniqueName="[Measures].[Sum of JobSatisfaction]" caption="Sum of JobSatisfaction" measure="1" displayFolder="" measureGroup="WA_Fn_UseC__HR_Employee_Attrition" count="0" hidden="1">
      <extLst>
        <ext xmlns:x15="http://schemas.microsoft.com/office/spreadsheetml/2010/11/main" uri="{B97F6D7D-B522-45F9-BDA1-12C45D357490}">
          <x15:cacheHierarchy aggregatedColumn="16"/>
        </ext>
      </extLst>
    </cacheHierarchy>
    <cacheHierarchy uniqueName="[Measures].[Count of JobSatisfaction]" caption="Count of JobSatisfaction" measure="1" displayFolder="" measureGroup="WA_Fn_UseC__HR_Employee_Attrition" count="0" hidden="1">
      <extLst>
        <ext xmlns:x15="http://schemas.microsoft.com/office/spreadsheetml/2010/11/main" uri="{B97F6D7D-B522-45F9-BDA1-12C45D357490}">
          <x15:cacheHierarchy aggregatedColumn="16"/>
        </ext>
      </extLst>
    </cacheHierarchy>
    <cacheHierarchy uniqueName="[Measures].[Sum of EmployeeCount]" caption="Sum of EmployeeCount" measure="1" displayFolder="" measureGroup="WA_Fn_UseC__HR_Employee_Attrition"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WA_Fn_UseC__HR_Employee_Attrition"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EnvironmentSatisfaction]" caption="Sum of EnvironmentSatisfaction" measure="1" displayFolder="" measureGroup="WA_Fn_UseC__HR_Employee_Attrition" count="0" hidden="1">
      <extLst>
        <ext xmlns:x15="http://schemas.microsoft.com/office/spreadsheetml/2010/11/main" uri="{B97F6D7D-B522-45F9-BDA1-12C45D357490}">
          <x15:cacheHierarchy aggregatedColumn="10"/>
        </ext>
      </extLst>
    </cacheHierarchy>
    <cacheHierarchy uniqueName="[Measures].[Sum of YearsSinceLastPromotion]" caption="Sum of YearsSinceLastPromotion" measure="1" displayFolder="" measureGroup="WA_Fn_UseC__HR_Employee_Attrition" count="0" hidden="1">
      <extLst>
        <ext xmlns:x15="http://schemas.microsoft.com/office/spreadsheetml/2010/11/main" uri="{B97F6D7D-B522-45F9-BDA1-12C45D357490}">
          <x15:cacheHierarchy aggregatedColumn="33"/>
        </ext>
      </extLst>
    </cacheHierarchy>
    <cacheHierarchy uniqueName="[Measures].[Count of EmployeeNumber]" caption="Count of EmployeeNumber" measure="1" displayFolder="" measureGroup="WA_Fn_UseC__HR_Employee_Attrition" count="0" hidden="1">
      <extLst>
        <ext xmlns:x15="http://schemas.microsoft.com/office/spreadsheetml/2010/11/main" uri="{B97F6D7D-B522-45F9-BDA1-12C45D357490}">
          <x15:cacheHierarchy aggregatedColumn="9"/>
        </ext>
      </extLst>
    </cacheHierarchy>
    <cacheHierarchy uniqueName="[Measures].[Sum of AttritionFlag]" caption="Sum of AttritionFlag" measure="1" displayFolder="" measureGroup="WA_Fn_UseC__HR_Employee_Attrition" count="0" hidden="1">
      <extLst>
        <ext xmlns:x15="http://schemas.microsoft.com/office/spreadsheetml/2010/11/main" uri="{B97F6D7D-B522-45F9-BDA1-12C45D357490}">
          <x15:cacheHierarchy aggregatedColumn="37"/>
        </ext>
      </extLst>
    </cacheHierarchy>
    <cacheHierarchy uniqueName="[Measures].[Average of AttritionFlag]" caption="Average of AttritionFlag" measure="1" displayFolder="" measureGroup="WA_Fn_UseC__HR_Employee_Attrition" count="0" hidden="1">
      <extLst>
        <ext xmlns:x15="http://schemas.microsoft.com/office/spreadsheetml/2010/11/main" uri="{B97F6D7D-B522-45F9-BDA1-12C45D357490}">
          <x15:cacheHierarchy aggregatedColumn="37"/>
        </ext>
      </extLst>
    </cacheHierarchy>
  </cacheHierarchies>
  <kpis count="0"/>
  <dimensions count="2">
    <dimension measure="1" name="Measures" uniqueName="[Measures]" caption="Measures"/>
    <dimension name="WA_Fn_UseC__HR_Employee_Attrition" uniqueName="[WA_Fn_UseC__HR_Employee_Attrition]" caption="WA_Fn_UseC__HR_Employee_Attrition"/>
  </dimensions>
  <measureGroups count="1">
    <measureGroup name="WA_Fn_UseC__HR_Employee_Attrition" caption="WA_Fn_UseC__HR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somawanshi" refreshedDate="46239.580136574077" backgroundQuery="1" createdVersion="8" refreshedVersion="8" minRefreshableVersion="3" recordCount="0" supportSubquery="1" supportAdvancedDrill="1" xr:uid="{697FF46F-A0AF-4D6E-A843-4A3C6A43F296}">
  <cacheSource type="external" connectionId="2"/>
  <cacheFields count="4">
    <cacheField name="[WA_Fn_UseC__HR_Employee_Attrition].[TenureYear].[TenureYear]" caption="TenureYear" numFmtId="0" hierarchy="35" level="1">
      <sharedItems count="7">
        <s v="0-2"/>
        <s v="3-5"/>
        <s v="6-10"/>
        <s v="11-15"/>
        <s v="15-20"/>
        <s v="20-30"/>
        <s v="30-40"/>
      </sharedItems>
    </cacheField>
    <cacheField name="[WA_Fn_UseC__HR_Employee_Attrition].[JobRole].[JobRole]" caption="JobRole" numFmtId="0" hierarchy="15" level="1">
      <sharedItems count="9">
        <s v="Healthcare Representative"/>
        <s v="Human Resources"/>
        <s v="Laboratory Technician"/>
        <s v="Manager"/>
        <s v="Manufacturing Director"/>
        <s v="Research Director"/>
        <s v="Research Scientist"/>
        <s v="Sales Executive"/>
        <s v="Sales Representative"/>
      </sharedItems>
    </cacheField>
    <cacheField name="[WA_Fn_UseC__HR_Employee_Attrition].[Attrition].[Attrition]" caption="Attrition" numFmtId="0" hierarchy="1" level="1">
      <sharedItems count="2">
        <s v="No"/>
        <s v="Yes"/>
      </sharedItems>
    </cacheField>
    <cacheField name="[Measures].[Average of MonthlyIncome]" caption="Average of MonthlyIncome" numFmtId="0" hierarchy="42" level="32767"/>
  </cacheFields>
  <cacheHierarchies count="52">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2" memberValueDatatype="130" unbalanced="0">
      <fieldsUsage count="2">
        <fieldUsage x="-1"/>
        <fieldUsage x="2"/>
      </fieldsUsage>
    </cacheHierarchy>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0" memberValueDatatype="130" unbalanced="0"/>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0" memberValueDatatype="130" unbalanced="0"/>
    <cacheHierarchy uniqueName="[WA_Fn_UseC__HR_Employee_Attrition].[EmployeeCount]" caption="EmployeeCount" attribute="1" defaultMemberUniqueName="[WA_Fn_UseC__HR_Employee_Attrition].[EmployeeCount].[All]" allUniqueName="[WA_Fn_UseC__HR_Employee_Attrition].[EmployeeCount].[All]" dimensionUniqueName="[WA_Fn_UseC__HR_Employee_Attrition]" displayFolder="" count="0" memberValueDatatype="20" unbalanced="0"/>
    <cacheHierarchy uniqueName="[WA_Fn_UseC__HR_Employee_Attrition].[EmployeeNumber]" caption="EmployeeNumber" attribute="1" defaultMemberUniqueName="[WA_Fn_UseC__HR_Employee_Attrition].[EmployeeNumber].[All]" allUniqueName="[WA_Fn_UseC__HR_Employee_Attrition].[EmployeeNumber].[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fieldsUsage count="2">
        <fieldUsage x="-1"/>
        <fieldUsage x="1"/>
      </fieldsUsage>
    </cacheHierarchy>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0" memberValueDatatype="13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Over18]" caption="Over18" attribute="1" defaultMemberUniqueName="[WA_Fn_UseC__HR_Employee_Attrition].[Over18].[All]" allUniqueName="[WA_Fn_UseC__HR_Employee_Attrition].[Over18].[All]" dimensionUniqueName="[WA_Fn_UseC__HR_Employee_Attrition]" displayFolder="" count="0" memberValueDatatype="13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StandardHours]" caption="StandardHours" attribute="1" defaultMemberUniqueName="[WA_Fn_UseC__HR_Employee_Attrition].[StandardHours].[All]" allUniqueName="[WA_Fn_UseC__HR_Employee_Attrition].[StandardHours].[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WA_Fn_UseC__HR_Employee_Attrition].[TenureYear]" caption="TenureYear" attribute="1" defaultMemberUniqueName="[WA_Fn_UseC__HR_Employee_Attrition].[TenureYear].[All]" allUniqueName="[WA_Fn_UseC__HR_Employee_Attrition].[TenureYear].[All]" dimensionUniqueName="[WA_Fn_UseC__HR_Employee_Attrition]" displayFolder="" count="2" memberValueDatatype="130" unbalanced="0">
      <fieldsUsage count="2">
        <fieldUsage x="-1"/>
        <fieldUsage x="0"/>
      </fieldsUsage>
    </cacheHierarchy>
    <cacheHierarchy uniqueName="[WA_Fn_UseC__HR_Employee_Attrition].[PromotionBand]" caption="PromotionBand" attribute="1" defaultMemberUniqueName="[WA_Fn_UseC__HR_Employee_Attrition].[PromotionBand].[All]" allUniqueName="[WA_Fn_UseC__HR_Employee_Attrition].[PromotionBand].[All]" dimensionUniqueName="[WA_Fn_UseC__HR_Employee_Attrition]" displayFolder="" count="0" memberValueDatatype="130" unbalanced="0"/>
    <cacheHierarchy uniqueName="[WA_Fn_UseC__HR_Employee_Attrition].[AttritionFlag]" caption="AttritionFlag" attribute="1" defaultMemberUniqueName="[WA_Fn_UseC__HR_Employee_Attrition].[AttritionFlag].[All]" allUniqueName="[WA_Fn_UseC__HR_Employee_Attrition].[AttritionFlag].[All]" dimensionUniqueName="[WA_Fn_UseC__HR_Employee_Attrition]" displayFolder="" count="0" memberValueDatatype="20" unbalanced="0"/>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y uniqueName="[Measures].[Sum of EmployeeNumber]" caption="Sum of EmployeeNumber" measure="1" displayFolder="" measureGroup="WA_Fn_UseC__HR_Employee_Attrition"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WA_Fn_UseC__HR_Employee_Attrition"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WA_Fn_UseC__HR_Employee_Attrition"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JobSatisfaction]" caption="Sum of JobSatisfaction" measure="1" displayFolder="" measureGroup="WA_Fn_UseC__HR_Employee_Attrition" count="0" hidden="1">
      <extLst>
        <ext xmlns:x15="http://schemas.microsoft.com/office/spreadsheetml/2010/11/main" uri="{B97F6D7D-B522-45F9-BDA1-12C45D357490}">
          <x15:cacheHierarchy aggregatedColumn="16"/>
        </ext>
      </extLst>
    </cacheHierarchy>
    <cacheHierarchy uniqueName="[Measures].[Count of JobSatisfaction]" caption="Count of JobSatisfaction" measure="1" displayFolder="" measureGroup="WA_Fn_UseC__HR_Employee_Attrition" count="0" hidden="1">
      <extLst>
        <ext xmlns:x15="http://schemas.microsoft.com/office/spreadsheetml/2010/11/main" uri="{B97F6D7D-B522-45F9-BDA1-12C45D357490}">
          <x15:cacheHierarchy aggregatedColumn="16"/>
        </ext>
      </extLst>
    </cacheHierarchy>
    <cacheHierarchy uniqueName="[Measures].[Sum of EmployeeCount]" caption="Sum of EmployeeCount" measure="1" displayFolder="" measureGroup="WA_Fn_UseC__HR_Employee_Attrition"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WA_Fn_UseC__HR_Employee_Attrition" count="0" hidden="1">
      <extLst>
        <ext xmlns:x15="http://schemas.microsoft.com/office/spreadsheetml/2010/11/main" uri="{B97F6D7D-B522-45F9-BDA1-12C45D357490}">
          <x15:cacheHierarchy aggregatedColumn="8"/>
        </ext>
      </extLst>
    </cacheHierarchy>
    <cacheHierarchy uniqueName="[Measures].[Sum of EnvironmentSatisfaction]" caption="Sum of EnvironmentSatisfaction" measure="1" displayFolder="" measureGroup="WA_Fn_UseC__HR_Employee_Attrition" count="0" hidden="1">
      <extLst>
        <ext xmlns:x15="http://schemas.microsoft.com/office/spreadsheetml/2010/11/main" uri="{B97F6D7D-B522-45F9-BDA1-12C45D357490}">
          <x15:cacheHierarchy aggregatedColumn="10"/>
        </ext>
      </extLst>
    </cacheHierarchy>
    <cacheHierarchy uniqueName="[Measures].[Sum of YearsSinceLastPromotion]" caption="Sum of YearsSinceLastPromotion" measure="1" displayFolder="" measureGroup="WA_Fn_UseC__HR_Employee_Attrition" count="0" hidden="1">
      <extLst>
        <ext xmlns:x15="http://schemas.microsoft.com/office/spreadsheetml/2010/11/main" uri="{B97F6D7D-B522-45F9-BDA1-12C45D357490}">
          <x15:cacheHierarchy aggregatedColumn="33"/>
        </ext>
      </extLst>
    </cacheHierarchy>
    <cacheHierarchy uniqueName="[Measures].[Count of EmployeeNumber]" caption="Count of EmployeeNumber" measure="1" displayFolder="" measureGroup="WA_Fn_UseC__HR_Employee_Attrition" count="0" hidden="1">
      <extLst>
        <ext xmlns:x15="http://schemas.microsoft.com/office/spreadsheetml/2010/11/main" uri="{B97F6D7D-B522-45F9-BDA1-12C45D357490}">
          <x15:cacheHierarchy aggregatedColumn="9"/>
        </ext>
      </extLst>
    </cacheHierarchy>
    <cacheHierarchy uniqueName="[Measures].[Sum of AttritionFlag]" caption="Sum of AttritionFlag" measure="1" displayFolder="" measureGroup="WA_Fn_UseC__HR_Employee_Attrition" count="0" hidden="1">
      <extLst>
        <ext xmlns:x15="http://schemas.microsoft.com/office/spreadsheetml/2010/11/main" uri="{B97F6D7D-B522-45F9-BDA1-12C45D357490}">
          <x15:cacheHierarchy aggregatedColumn="37"/>
        </ext>
      </extLst>
    </cacheHierarchy>
    <cacheHierarchy uniqueName="[Measures].[Average of AttritionFlag]" caption="Average of AttritionFlag" measure="1" displayFolder="" measureGroup="WA_Fn_UseC__HR_Employee_Attrition" count="0" hidden="1">
      <extLst>
        <ext xmlns:x15="http://schemas.microsoft.com/office/spreadsheetml/2010/11/main" uri="{B97F6D7D-B522-45F9-BDA1-12C45D357490}">
          <x15:cacheHierarchy aggregatedColumn="37"/>
        </ext>
      </extLst>
    </cacheHierarchy>
  </cacheHierarchies>
  <kpis count="0"/>
  <dimensions count="2">
    <dimension measure="1" name="Measures" uniqueName="[Measures]" caption="Measures"/>
    <dimension name="WA_Fn_UseC__HR_Employee_Attrition" uniqueName="[WA_Fn_UseC__HR_Employee_Attrition]" caption="WA_Fn_UseC__HR_Employee_Attrition"/>
  </dimensions>
  <measureGroups count="1">
    <measureGroup name="WA_Fn_UseC__HR_Employee_Attrition" caption="WA_Fn_UseC__HR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somawanshi" refreshedDate="46239.580138541663" backgroundQuery="1" createdVersion="8" refreshedVersion="8" minRefreshableVersion="3" recordCount="0" supportSubquery="1" supportAdvancedDrill="1" xr:uid="{6972DEFF-F002-4511-9FE5-DEA5129B877A}">
  <cacheSource type="external" connectionId="2"/>
  <cacheFields count="4">
    <cacheField name="[WA_Fn_UseC__HR_Employee_Attrition].[TenureYear].[TenureYear]" caption="TenureYear" numFmtId="0" hierarchy="35" level="1">
      <sharedItems count="7">
        <s v="0-2"/>
        <s v="3-5"/>
        <s v="6-10"/>
        <s v="11-15"/>
        <s v="15-20"/>
        <s v="20-30"/>
        <s v="30-40"/>
      </sharedItems>
    </cacheField>
    <cacheField name="[WA_Fn_UseC__HR_Employee_Attrition].[JobRole].[JobRole]" caption="JobRole" numFmtId="0" hierarchy="15" level="1">
      <sharedItems count="9">
        <s v="Healthcare Representative"/>
        <s v="Human Resources"/>
        <s v="Laboratory Technician"/>
        <s v="Manager"/>
        <s v="Manufacturing Director"/>
        <s v="Research Director"/>
        <s v="Research Scientist"/>
        <s v="Sales Executive"/>
        <s v="Sales Representative"/>
      </sharedItems>
    </cacheField>
    <cacheField name="[WA_Fn_UseC__HR_Employee_Attrition].[Attrition].[Attrition]" caption="Attrition" numFmtId="0" hierarchy="1" level="1">
      <sharedItems count="2">
        <s v="No"/>
        <s v="Yes"/>
      </sharedItems>
    </cacheField>
    <cacheField name="[Measures].[Average of MonthlyIncome]" caption="Average of MonthlyIncome" numFmtId="0" hierarchy="42" level="32767"/>
  </cacheFields>
  <cacheHierarchies count="52">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2" memberValueDatatype="130" unbalanced="0">
      <fieldsUsage count="2">
        <fieldUsage x="-1"/>
        <fieldUsage x="2"/>
      </fieldsUsage>
    </cacheHierarchy>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0" memberValueDatatype="130" unbalanced="0"/>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0" memberValueDatatype="130" unbalanced="0"/>
    <cacheHierarchy uniqueName="[WA_Fn_UseC__HR_Employee_Attrition].[EmployeeCount]" caption="EmployeeCount" attribute="1" defaultMemberUniqueName="[WA_Fn_UseC__HR_Employee_Attrition].[EmployeeCount].[All]" allUniqueName="[WA_Fn_UseC__HR_Employee_Attrition].[EmployeeCount].[All]" dimensionUniqueName="[WA_Fn_UseC__HR_Employee_Attrition]" displayFolder="" count="0" memberValueDatatype="20" unbalanced="0"/>
    <cacheHierarchy uniqueName="[WA_Fn_UseC__HR_Employee_Attrition].[EmployeeNumber]" caption="EmployeeNumber" attribute="1" defaultMemberUniqueName="[WA_Fn_UseC__HR_Employee_Attrition].[EmployeeNumber].[All]" allUniqueName="[WA_Fn_UseC__HR_Employee_Attrition].[EmployeeNumber].[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2" memberValueDatatype="130" unbalanced="0">
      <fieldsUsage count="2">
        <fieldUsage x="-1"/>
        <fieldUsage x="1"/>
      </fieldsUsage>
    </cacheHierarchy>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0" memberValueDatatype="13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Over18]" caption="Over18" attribute="1" defaultMemberUniqueName="[WA_Fn_UseC__HR_Employee_Attrition].[Over18].[All]" allUniqueName="[WA_Fn_UseC__HR_Employee_Attrition].[Over18].[All]" dimensionUniqueName="[WA_Fn_UseC__HR_Employee_Attrition]" displayFolder="" count="0" memberValueDatatype="13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StandardHours]" caption="StandardHours" attribute="1" defaultMemberUniqueName="[WA_Fn_UseC__HR_Employee_Attrition].[StandardHours].[All]" allUniqueName="[WA_Fn_UseC__HR_Employee_Attrition].[StandardHours].[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WA_Fn_UseC__HR_Employee_Attrition].[TenureYear]" caption="TenureYear" attribute="1" defaultMemberUniqueName="[WA_Fn_UseC__HR_Employee_Attrition].[TenureYear].[All]" allUniqueName="[WA_Fn_UseC__HR_Employee_Attrition].[TenureYear].[All]" dimensionUniqueName="[WA_Fn_UseC__HR_Employee_Attrition]" displayFolder="" count="2" memberValueDatatype="130" unbalanced="0">
      <fieldsUsage count="2">
        <fieldUsage x="-1"/>
        <fieldUsage x="0"/>
      </fieldsUsage>
    </cacheHierarchy>
    <cacheHierarchy uniqueName="[WA_Fn_UseC__HR_Employee_Attrition].[PromotionBand]" caption="PromotionBand" attribute="1" defaultMemberUniqueName="[WA_Fn_UseC__HR_Employee_Attrition].[PromotionBand].[All]" allUniqueName="[WA_Fn_UseC__HR_Employee_Attrition].[PromotionBand].[All]" dimensionUniqueName="[WA_Fn_UseC__HR_Employee_Attrition]" displayFolder="" count="0" memberValueDatatype="130" unbalanced="0"/>
    <cacheHierarchy uniqueName="[WA_Fn_UseC__HR_Employee_Attrition].[AttritionFlag]" caption="AttritionFlag" attribute="1" defaultMemberUniqueName="[WA_Fn_UseC__HR_Employee_Attrition].[AttritionFlag].[All]" allUniqueName="[WA_Fn_UseC__HR_Employee_Attrition].[AttritionFlag].[All]" dimensionUniqueName="[WA_Fn_UseC__HR_Employee_Attrition]" displayFolder="" count="0" memberValueDatatype="20" unbalanced="0"/>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y uniqueName="[Measures].[Sum of EmployeeNumber]" caption="Sum of EmployeeNumber" measure="1" displayFolder="" measureGroup="WA_Fn_UseC__HR_Employee_Attrition"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WA_Fn_UseC__HR_Employee_Attrition"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WA_Fn_UseC__HR_Employee_Attrition"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JobSatisfaction]" caption="Sum of JobSatisfaction" measure="1" displayFolder="" measureGroup="WA_Fn_UseC__HR_Employee_Attrition" count="0" hidden="1">
      <extLst>
        <ext xmlns:x15="http://schemas.microsoft.com/office/spreadsheetml/2010/11/main" uri="{B97F6D7D-B522-45F9-BDA1-12C45D357490}">
          <x15:cacheHierarchy aggregatedColumn="16"/>
        </ext>
      </extLst>
    </cacheHierarchy>
    <cacheHierarchy uniqueName="[Measures].[Count of JobSatisfaction]" caption="Count of JobSatisfaction" measure="1" displayFolder="" measureGroup="WA_Fn_UseC__HR_Employee_Attrition" count="0" hidden="1">
      <extLst>
        <ext xmlns:x15="http://schemas.microsoft.com/office/spreadsheetml/2010/11/main" uri="{B97F6D7D-B522-45F9-BDA1-12C45D357490}">
          <x15:cacheHierarchy aggregatedColumn="16"/>
        </ext>
      </extLst>
    </cacheHierarchy>
    <cacheHierarchy uniqueName="[Measures].[Sum of EmployeeCount]" caption="Sum of EmployeeCount" measure="1" displayFolder="" measureGroup="WA_Fn_UseC__HR_Employee_Attrition"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WA_Fn_UseC__HR_Employee_Attrition" count="0" hidden="1">
      <extLst>
        <ext xmlns:x15="http://schemas.microsoft.com/office/spreadsheetml/2010/11/main" uri="{B97F6D7D-B522-45F9-BDA1-12C45D357490}">
          <x15:cacheHierarchy aggregatedColumn="8"/>
        </ext>
      </extLst>
    </cacheHierarchy>
    <cacheHierarchy uniqueName="[Measures].[Sum of EnvironmentSatisfaction]" caption="Sum of EnvironmentSatisfaction" measure="1" displayFolder="" measureGroup="WA_Fn_UseC__HR_Employee_Attrition" count="0" hidden="1">
      <extLst>
        <ext xmlns:x15="http://schemas.microsoft.com/office/spreadsheetml/2010/11/main" uri="{B97F6D7D-B522-45F9-BDA1-12C45D357490}">
          <x15:cacheHierarchy aggregatedColumn="10"/>
        </ext>
      </extLst>
    </cacheHierarchy>
    <cacheHierarchy uniqueName="[Measures].[Sum of YearsSinceLastPromotion]" caption="Sum of YearsSinceLastPromotion" measure="1" displayFolder="" measureGroup="WA_Fn_UseC__HR_Employee_Attrition" count="0" hidden="1">
      <extLst>
        <ext xmlns:x15="http://schemas.microsoft.com/office/spreadsheetml/2010/11/main" uri="{B97F6D7D-B522-45F9-BDA1-12C45D357490}">
          <x15:cacheHierarchy aggregatedColumn="33"/>
        </ext>
      </extLst>
    </cacheHierarchy>
    <cacheHierarchy uniqueName="[Measures].[Count of EmployeeNumber]" caption="Count of EmployeeNumber" measure="1" displayFolder="" measureGroup="WA_Fn_UseC__HR_Employee_Attrition" count="0" hidden="1">
      <extLst>
        <ext xmlns:x15="http://schemas.microsoft.com/office/spreadsheetml/2010/11/main" uri="{B97F6D7D-B522-45F9-BDA1-12C45D357490}">
          <x15:cacheHierarchy aggregatedColumn="9"/>
        </ext>
      </extLst>
    </cacheHierarchy>
    <cacheHierarchy uniqueName="[Measures].[Sum of AttritionFlag]" caption="Sum of AttritionFlag" measure="1" displayFolder="" measureGroup="WA_Fn_UseC__HR_Employee_Attrition" count="0" hidden="1">
      <extLst>
        <ext xmlns:x15="http://schemas.microsoft.com/office/spreadsheetml/2010/11/main" uri="{B97F6D7D-B522-45F9-BDA1-12C45D357490}">
          <x15:cacheHierarchy aggregatedColumn="37"/>
        </ext>
      </extLst>
    </cacheHierarchy>
    <cacheHierarchy uniqueName="[Measures].[Average of AttritionFlag]" caption="Average of AttritionFlag" measure="1" displayFolder="" measureGroup="WA_Fn_UseC__HR_Employee_Attrition" count="0" hidden="1">
      <extLst>
        <ext xmlns:x15="http://schemas.microsoft.com/office/spreadsheetml/2010/11/main" uri="{B97F6D7D-B522-45F9-BDA1-12C45D357490}">
          <x15:cacheHierarchy aggregatedColumn="37"/>
        </ext>
      </extLst>
    </cacheHierarchy>
  </cacheHierarchies>
  <kpis count="0"/>
  <dimensions count="2">
    <dimension measure="1" name="Measures" uniqueName="[Measures]" caption="Measures"/>
    <dimension name="WA_Fn_UseC__HR_Employee_Attrition" uniqueName="[WA_Fn_UseC__HR_Employee_Attrition]" caption="WA_Fn_UseC__HR_Employee_Attrition"/>
  </dimensions>
  <measureGroups count="1">
    <measureGroup name="WA_Fn_UseC__HR_Employee_Attrition" caption="WA_Fn_UseC__HR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somawanshi" refreshedDate="46239.580139467595" backgroundQuery="1" createdVersion="8" refreshedVersion="8" minRefreshableVersion="3" recordCount="0" supportSubquery="1" supportAdvancedDrill="1" xr:uid="{11CA8292-D777-440B-9239-6E97C1AFAE27}">
  <cacheSource type="external" connectionId="2"/>
  <cacheFields count="4">
    <cacheField name="[WA_Fn_UseC__HR_Employee_Attrition].[TenureYear].[TenureYear]" caption="TenureYear" numFmtId="0" hierarchy="35" level="1">
      <sharedItems count="7">
        <s v="0-2"/>
        <s v="3-5"/>
        <s v="6-10"/>
        <s v="11-15"/>
        <s v="15-20"/>
        <s v="20-30"/>
        <s v="30-40"/>
      </sharedItems>
    </cacheField>
    <cacheField name="[WA_Fn_UseC__HR_Employee_Attrition].[Attrition].[Attrition]" caption="Attrition" numFmtId="0" hierarchy="1" level="1">
      <sharedItems count="2">
        <s v="No"/>
        <s v="Yes"/>
      </sharedItems>
    </cacheField>
    <cacheField name="[WA_Fn_UseC__HR_Employee_Attrition].[JobSatisfaction].[JobSatisfaction]" caption="JobSatisfaction" numFmtId="0" hierarchy="16"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WA_Fn_UseC__HR_Employee_Attrition].[JobSatisfaction].&amp;[1]"/>
            <x15:cachedUniqueName index="1" name="[WA_Fn_UseC__HR_Employee_Attrition].[JobSatisfaction].&amp;[2]"/>
            <x15:cachedUniqueName index="2" name="[WA_Fn_UseC__HR_Employee_Attrition].[JobSatisfaction].&amp;[3]"/>
            <x15:cachedUniqueName index="3" name="[WA_Fn_UseC__HR_Employee_Attrition].[JobSatisfaction].&amp;[4]"/>
          </x15:cachedUniqueNames>
        </ext>
      </extLst>
    </cacheField>
    <cacheField name="[Measures].[Count of EmployeeCount]" caption="Count of EmployeeCount" numFmtId="0" hierarchy="46" level="32767"/>
  </cacheFields>
  <cacheHierarchies count="52">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2" memberValueDatatype="130" unbalanced="0">
      <fieldsUsage count="2">
        <fieldUsage x="-1"/>
        <fieldUsage x="1"/>
      </fieldsUsage>
    </cacheHierarchy>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0" memberValueDatatype="130" unbalanced="0"/>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0" memberValueDatatype="130" unbalanced="0"/>
    <cacheHierarchy uniqueName="[WA_Fn_UseC__HR_Employee_Attrition].[EmployeeCount]" caption="EmployeeCount" attribute="1" defaultMemberUniqueName="[WA_Fn_UseC__HR_Employee_Attrition].[EmployeeCount].[All]" allUniqueName="[WA_Fn_UseC__HR_Employee_Attrition].[EmployeeCount].[All]" dimensionUniqueName="[WA_Fn_UseC__HR_Employee_Attrition]" displayFolder="" count="0" memberValueDatatype="20" unbalanced="0"/>
    <cacheHierarchy uniqueName="[WA_Fn_UseC__HR_Employee_Attrition].[EmployeeNumber]" caption="EmployeeNumber" attribute="1" defaultMemberUniqueName="[WA_Fn_UseC__HR_Employee_Attrition].[EmployeeNumber].[All]" allUniqueName="[WA_Fn_UseC__HR_Employee_Attrition].[EmployeeNumber].[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0" memberValueDatatype="13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2" memberValueDatatype="20" unbalanced="0">
      <fieldsUsage count="2">
        <fieldUsage x="-1"/>
        <fieldUsage x="2"/>
      </fieldsUsage>
    </cacheHierarchy>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0" memberValueDatatype="13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Over18]" caption="Over18" attribute="1" defaultMemberUniqueName="[WA_Fn_UseC__HR_Employee_Attrition].[Over18].[All]" allUniqueName="[WA_Fn_UseC__HR_Employee_Attrition].[Over18].[All]" dimensionUniqueName="[WA_Fn_UseC__HR_Employee_Attrition]" displayFolder="" count="0" memberValueDatatype="13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StandardHours]" caption="StandardHours" attribute="1" defaultMemberUniqueName="[WA_Fn_UseC__HR_Employee_Attrition].[StandardHours].[All]" allUniqueName="[WA_Fn_UseC__HR_Employee_Attrition].[StandardHours].[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WA_Fn_UseC__HR_Employee_Attrition].[TenureYear]" caption="TenureYear" attribute="1" defaultMemberUniqueName="[WA_Fn_UseC__HR_Employee_Attrition].[TenureYear].[All]" allUniqueName="[WA_Fn_UseC__HR_Employee_Attrition].[TenureYear].[All]" dimensionUniqueName="[WA_Fn_UseC__HR_Employee_Attrition]" displayFolder="" count="2" memberValueDatatype="130" unbalanced="0">
      <fieldsUsage count="2">
        <fieldUsage x="-1"/>
        <fieldUsage x="0"/>
      </fieldsUsage>
    </cacheHierarchy>
    <cacheHierarchy uniqueName="[WA_Fn_UseC__HR_Employee_Attrition].[PromotionBand]" caption="PromotionBand" attribute="1" defaultMemberUniqueName="[WA_Fn_UseC__HR_Employee_Attrition].[PromotionBand].[All]" allUniqueName="[WA_Fn_UseC__HR_Employee_Attrition].[PromotionBand].[All]" dimensionUniqueName="[WA_Fn_UseC__HR_Employee_Attrition]" displayFolder="" count="0" memberValueDatatype="130" unbalanced="0"/>
    <cacheHierarchy uniqueName="[WA_Fn_UseC__HR_Employee_Attrition].[AttritionFlag]" caption="AttritionFlag" attribute="1" defaultMemberUniqueName="[WA_Fn_UseC__HR_Employee_Attrition].[AttritionFlag].[All]" allUniqueName="[WA_Fn_UseC__HR_Employee_Attrition].[AttritionFlag].[All]" dimensionUniqueName="[WA_Fn_UseC__HR_Employee_Attrition]" displayFolder="" count="0" memberValueDatatype="20" unbalanced="0"/>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y uniqueName="[Measures].[Sum of EmployeeNumber]" caption="Sum of EmployeeNumber" measure="1" displayFolder="" measureGroup="WA_Fn_UseC__HR_Employee_Attrition"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WA_Fn_UseC__HR_Employee_Attrition"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WA_Fn_UseC__HR_Employee_Attrition" count="0" hidden="1">
      <extLst>
        <ext xmlns:x15="http://schemas.microsoft.com/office/spreadsheetml/2010/11/main" uri="{B97F6D7D-B522-45F9-BDA1-12C45D357490}">
          <x15:cacheHierarchy aggregatedColumn="18"/>
        </ext>
      </extLst>
    </cacheHierarchy>
    <cacheHierarchy uniqueName="[Measures].[Sum of JobSatisfaction]" caption="Sum of JobSatisfaction" measure="1" displayFolder="" measureGroup="WA_Fn_UseC__HR_Employee_Attrition" count="0" hidden="1">
      <extLst>
        <ext xmlns:x15="http://schemas.microsoft.com/office/spreadsheetml/2010/11/main" uri="{B97F6D7D-B522-45F9-BDA1-12C45D357490}">
          <x15:cacheHierarchy aggregatedColumn="16"/>
        </ext>
      </extLst>
    </cacheHierarchy>
    <cacheHierarchy uniqueName="[Measures].[Count of JobSatisfaction]" caption="Count of JobSatisfaction" measure="1" displayFolder="" measureGroup="WA_Fn_UseC__HR_Employee_Attrition" count="0" hidden="1">
      <extLst>
        <ext xmlns:x15="http://schemas.microsoft.com/office/spreadsheetml/2010/11/main" uri="{B97F6D7D-B522-45F9-BDA1-12C45D357490}">
          <x15:cacheHierarchy aggregatedColumn="16"/>
        </ext>
      </extLst>
    </cacheHierarchy>
    <cacheHierarchy uniqueName="[Measures].[Sum of EmployeeCount]" caption="Sum of EmployeeCount" measure="1" displayFolder="" measureGroup="WA_Fn_UseC__HR_Employee_Attrition"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WA_Fn_UseC__HR_Employee_Attrition"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EnvironmentSatisfaction]" caption="Sum of EnvironmentSatisfaction" measure="1" displayFolder="" measureGroup="WA_Fn_UseC__HR_Employee_Attrition" count="0" hidden="1">
      <extLst>
        <ext xmlns:x15="http://schemas.microsoft.com/office/spreadsheetml/2010/11/main" uri="{B97F6D7D-B522-45F9-BDA1-12C45D357490}">
          <x15:cacheHierarchy aggregatedColumn="10"/>
        </ext>
      </extLst>
    </cacheHierarchy>
    <cacheHierarchy uniqueName="[Measures].[Sum of YearsSinceLastPromotion]" caption="Sum of YearsSinceLastPromotion" measure="1" displayFolder="" measureGroup="WA_Fn_UseC__HR_Employee_Attrition" count="0" hidden="1">
      <extLst>
        <ext xmlns:x15="http://schemas.microsoft.com/office/spreadsheetml/2010/11/main" uri="{B97F6D7D-B522-45F9-BDA1-12C45D357490}">
          <x15:cacheHierarchy aggregatedColumn="33"/>
        </ext>
      </extLst>
    </cacheHierarchy>
    <cacheHierarchy uniqueName="[Measures].[Count of EmployeeNumber]" caption="Count of EmployeeNumber" measure="1" displayFolder="" measureGroup="WA_Fn_UseC__HR_Employee_Attrition" count="0" hidden="1">
      <extLst>
        <ext xmlns:x15="http://schemas.microsoft.com/office/spreadsheetml/2010/11/main" uri="{B97F6D7D-B522-45F9-BDA1-12C45D357490}">
          <x15:cacheHierarchy aggregatedColumn="9"/>
        </ext>
      </extLst>
    </cacheHierarchy>
    <cacheHierarchy uniqueName="[Measures].[Sum of AttritionFlag]" caption="Sum of AttritionFlag" measure="1" displayFolder="" measureGroup="WA_Fn_UseC__HR_Employee_Attrition" count="0" hidden="1">
      <extLst>
        <ext xmlns:x15="http://schemas.microsoft.com/office/spreadsheetml/2010/11/main" uri="{B97F6D7D-B522-45F9-BDA1-12C45D357490}">
          <x15:cacheHierarchy aggregatedColumn="37"/>
        </ext>
      </extLst>
    </cacheHierarchy>
    <cacheHierarchy uniqueName="[Measures].[Average of AttritionFlag]" caption="Average of AttritionFlag" measure="1" displayFolder="" measureGroup="WA_Fn_UseC__HR_Employee_Attrition" count="0" hidden="1">
      <extLst>
        <ext xmlns:x15="http://schemas.microsoft.com/office/spreadsheetml/2010/11/main" uri="{B97F6D7D-B522-45F9-BDA1-12C45D357490}">
          <x15:cacheHierarchy aggregatedColumn="37"/>
        </ext>
      </extLst>
    </cacheHierarchy>
  </cacheHierarchies>
  <kpis count="0"/>
  <dimensions count="2">
    <dimension measure="1" name="Measures" uniqueName="[Measures]" caption="Measures"/>
    <dimension name="WA_Fn_UseC__HR_Employee_Attrition" uniqueName="[WA_Fn_UseC__HR_Employee_Attrition]" caption="WA_Fn_UseC__HR_Employee_Attrition"/>
  </dimensions>
  <measureGroups count="1">
    <measureGroup name="WA_Fn_UseC__HR_Employee_Attrition" caption="WA_Fn_UseC__HR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somawanshi" refreshedDate="46239.580140393518" backgroundQuery="1" createdVersion="8" refreshedVersion="8" minRefreshableVersion="3" recordCount="0" supportSubquery="1" supportAdvancedDrill="1" xr:uid="{E624C817-B809-43B2-8B5B-010C93A49C7F}">
  <cacheSource type="external" connectionId="2"/>
  <cacheFields count="4">
    <cacheField name="[WA_Fn_UseC__HR_Employee_Attrition].[TenureYear].[TenureYear]" caption="TenureYear" numFmtId="0" hierarchy="35" level="1">
      <sharedItems count="7">
        <s v="0-2"/>
        <s v="3-5"/>
        <s v="6-10"/>
        <s v="11-15"/>
        <s v="15-20"/>
        <s v="20-30"/>
        <s v="30-40"/>
      </sharedItems>
    </cacheField>
    <cacheField name="[WA_Fn_UseC__HR_Employee_Attrition].[Attrition].[Attrition]" caption="Attrition" numFmtId="0" hierarchy="1" level="1">
      <sharedItems count="2">
        <s v="No"/>
        <s v="Yes"/>
      </sharedItems>
    </cacheField>
    <cacheField name="[Measures].[Count of EmployeeCount]" caption="Count of EmployeeCount" numFmtId="0" hierarchy="46" level="32767"/>
    <cacheField name="[WA_Fn_UseC__HR_Employee_Attrition].[EnvironmentSatisfaction].[EnvironmentSatisfaction]" caption="EnvironmentSatisfaction" numFmtId="0" hierarchy="10"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WA_Fn_UseC__HR_Employee_Attrition].[EnvironmentSatisfaction].&amp;[1]"/>
            <x15:cachedUniqueName index="1" name="[WA_Fn_UseC__HR_Employee_Attrition].[EnvironmentSatisfaction].&amp;[2]"/>
            <x15:cachedUniqueName index="2" name="[WA_Fn_UseC__HR_Employee_Attrition].[EnvironmentSatisfaction].&amp;[3]"/>
            <x15:cachedUniqueName index="3" name="[WA_Fn_UseC__HR_Employee_Attrition].[EnvironmentSatisfaction].&amp;[4]"/>
          </x15:cachedUniqueNames>
        </ext>
      </extLst>
    </cacheField>
  </cacheFields>
  <cacheHierarchies count="52">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2" memberValueDatatype="130" unbalanced="0">
      <fieldsUsage count="2">
        <fieldUsage x="-1"/>
        <fieldUsage x="1"/>
      </fieldsUsage>
    </cacheHierarchy>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0" memberValueDatatype="130" unbalanced="0"/>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0" memberValueDatatype="130" unbalanced="0"/>
    <cacheHierarchy uniqueName="[WA_Fn_UseC__HR_Employee_Attrition].[EmployeeCount]" caption="EmployeeCount" attribute="1" defaultMemberUniqueName="[WA_Fn_UseC__HR_Employee_Attrition].[EmployeeCount].[All]" allUniqueName="[WA_Fn_UseC__HR_Employee_Attrition].[EmployeeCount].[All]" dimensionUniqueName="[WA_Fn_UseC__HR_Employee_Attrition]" displayFolder="" count="0" memberValueDatatype="20" unbalanced="0"/>
    <cacheHierarchy uniqueName="[WA_Fn_UseC__HR_Employee_Attrition].[EmployeeNumber]" caption="EmployeeNumber" attribute="1" defaultMemberUniqueName="[WA_Fn_UseC__HR_Employee_Attrition].[EmployeeNumber].[All]" allUniqueName="[WA_Fn_UseC__HR_Employee_Attrition].[EmployeeNumber].[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2" memberValueDatatype="20" unbalanced="0">
      <fieldsUsage count="2">
        <fieldUsage x="-1"/>
        <fieldUsage x="3"/>
      </fieldsUsage>
    </cacheHierarchy>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0" memberValueDatatype="13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0" memberValueDatatype="13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Over18]" caption="Over18" attribute="1" defaultMemberUniqueName="[WA_Fn_UseC__HR_Employee_Attrition].[Over18].[All]" allUniqueName="[WA_Fn_UseC__HR_Employee_Attrition].[Over18].[All]" dimensionUniqueName="[WA_Fn_UseC__HR_Employee_Attrition]" displayFolder="" count="0" memberValueDatatype="13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StandardHours]" caption="StandardHours" attribute="1" defaultMemberUniqueName="[WA_Fn_UseC__HR_Employee_Attrition].[StandardHours].[All]" allUniqueName="[WA_Fn_UseC__HR_Employee_Attrition].[StandardHours].[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WA_Fn_UseC__HR_Employee_Attrition].[TenureYear]" caption="TenureYear" attribute="1" defaultMemberUniqueName="[WA_Fn_UseC__HR_Employee_Attrition].[TenureYear].[All]" allUniqueName="[WA_Fn_UseC__HR_Employee_Attrition].[TenureYear].[All]" dimensionUniqueName="[WA_Fn_UseC__HR_Employee_Attrition]" displayFolder="" count="2" memberValueDatatype="130" unbalanced="0">
      <fieldsUsage count="2">
        <fieldUsage x="-1"/>
        <fieldUsage x="0"/>
      </fieldsUsage>
    </cacheHierarchy>
    <cacheHierarchy uniqueName="[WA_Fn_UseC__HR_Employee_Attrition].[PromotionBand]" caption="PromotionBand" attribute="1" defaultMemberUniqueName="[WA_Fn_UseC__HR_Employee_Attrition].[PromotionBand].[All]" allUniqueName="[WA_Fn_UseC__HR_Employee_Attrition].[PromotionBand].[All]" dimensionUniqueName="[WA_Fn_UseC__HR_Employee_Attrition]" displayFolder="" count="0" memberValueDatatype="130" unbalanced="0"/>
    <cacheHierarchy uniqueName="[WA_Fn_UseC__HR_Employee_Attrition].[AttritionFlag]" caption="AttritionFlag" attribute="1" defaultMemberUniqueName="[WA_Fn_UseC__HR_Employee_Attrition].[AttritionFlag].[All]" allUniqueName="[WA_Fn_UseC__HR_Employee_Attrition].[AttritionFlag].[All]" dimensionUniqueName="[WA_Fn_UseC__HR_Employee_Attrition]" displayFolder="" count="0" memberValueDatatype="20" unbalanced="0"/>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y uniqueName="[Measures].[Sum of EmployeeNumber]" caption="Sum of EmployeeNumber" measure="1" displayFolder="" measureGroup="WA_Fn_UseC__HR_Employee_Attrition"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WA_Fn_UseC__HR_Employee_Attrition"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WA_Fn_UseC__HR_Employee_Attrition" count="0" hidden="1">
      <extLst>
        <ext xmlns:x15="http://schemas.microsoft.com/office/spreadsheetml/2010/11/main" uri="{B97F6D7D-B522-45F9-BDA1-12C45D357490}">
          <x15:cacheHierarchy aggregatedColumn="18"/>
        </ext>
      </extLst>
    </cacheHierarchy>
    <cacheHierarchy uniqueName="[Measures].[Sum of JobSatisfaction]" caption="Sum of JobSatisfaction" measure="1" displayFolder="" measureGroup="WA_Fn_UseC__HR_Employee_Attrition" count="0" hidden="1">
      <extLst>
        <ext xmlns:x15="http://schemas.microsoft.com/office/spreadsheetml/2010/11/main" uri="{B97F6D7D-B522-45F9-BDA1-12C45D357490}">
          <x15:cacheHierarchy aggregatedColumn="16"/>
        </ext>
      </extLst>
    </cacheHierarchy>
    <cacheHierarchy uniqueName="[Measures].[Count of JobSatisfaction]" caption="Count of JobSatisfaction" measure="1" displayFolder="" measureGroup="WA_Fn_UseC__HR_Employee_Attrition" count="0" hidden="1">
      <extLst>
        <ext xmlns:x15="http://schemas.microsoft.com/office/spreadsheetml/2010/11/main" uri="{B97F6D7D-B522-45F9-BDA1-12C45D357490}">
          <x15:cacheHierarchy aggregatedColumn="16"/>
        </ext>
      </extLst>
    </cacheHierarchy>
    <cacheHierarchy uniqueName="[Measures].[Sum of EmployeeCount]" caption="Sum of EmployeeCount" measure="1" displayFolder="" measureGroup="WA_Fn_UseC__HR_Employee_Attrition"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WA_Fn_UseC__HR_Employee_Attrition"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EnvironmentSatisfaction]" caption="Sum of EnvironmentSatisfaction" measure="1" displayFolder="" measureGroup="WA_Fn_UseC__HR_Employee_Attrition" count="0" hidden="1">
      <extLst>
        <ext xmlns:x15="http://schemas.microsoft.com/office/spreadsheetml/2010/11/main" uri="{B97F6D7D-B522-45F9-BDA1-12C45D357490}">
          <x15:cacheHierarchy aggregatedColumn="10"/>
        </ext>
      </extLst>
    </cacheHierarchy>
    <cacheHierarchy uniqueName="[Measures].[Sum of YearsSinceLastPromotion]" caption="Sum of YearsSinceLastPromotion" measure="1" displayFolder="" measureGroup="WA_Fn_UseC__HR_Employee_Attrition" count="0" hidden="1">
      <extLst>
        <ext xmlns:x15="http://schemas.microsoft.com/office/spreadsheetml/2010/11/main" uri="{B97F6D7D-B522-45F9-BDA1-12C45D357490}">
          <x15:cacheHierarchy aggregatedColumn="33"/>
        </ext>
      </extLst>
    </cacheHierarchy>
    <cacheHierarchy uniqueName="[Measures].[Count of EmployeeNumber]" caption="Count of EmployeeNumber" measure="1" displayFolder="" measureGroup="WA_Fn_UseC__HR_Employee_Attrition" count="0" hidden="1">
      <extLst>
        <ext xmlns:x15="http://schemas.microsoft.com/office/spreadsheetml/2010/11/main" uri="{B97F6D7D-B522-45F9-BDA1-12C45D357490}">
          <x15:cacheHierarchy aggregatedColumn="9"/>
        </ext>
      </extLst>
    </cacheHierarchy>
    <cacheHierarchy uniqueName="[Measures].[Sum of AttritionFlag]" caption="Sum of AttritionFlag" measure="1" displayFolder="" measureGroup="WA_Fn_UseC__HR_Employee_Attrition" count="0" hidden="1">
      <extLst>
        <ext xmlns:x15="http://schemas.microsoft.com/office/spreadsheetml/2010/11/main" uri="{B97F6D7D-B522-45F9-BDA1-12C45D357490}">
          <x15:cacheHierarchy aggregatedColumn="37"/>
        </ext>
      </extLst>
    </cacheHierarchy>
    <cacheHierarchy uniqueName="[Measures].[Average of AttritionFlag]" caption="Average of AttritionFlag" measure="1" displayFolder="" measureGroup="WA_Fn_UseC__HR_Employee_Attrition" count="0" hidden="1">
      <extLst>
        <ext xmlns:x15="http://schemas.microsoft.com/office/spreadsheetml/2010/11/main" uri="{B97F6D7D-B522-45F9-BDA1-12C45D357490}">
          <x15:cacheHierarchy aggregatedColumn="37"/>
        </ext>
      </extLst>
    </cacheHierarchy>
  </cacheHierarchies>
  <kpis count="0"/>
  <dimensions count="2">
    <dimension measure="1" name="Measures" uniqueName="[Measures]" caption="Measures"/>
    <dimension name="WA_Fn_UseC__HR_Employee_Attrition" uniqueName="[WA_Fn_UseC__HR_Employee_Attrition]" caption="WA_Fn_UseC__HR_Employee_Attrition"/>
  </dimensions>
  <measureGroups count="1">
    <measureGroup name="WA_Fn_UseC__HR_Employee_Attrition" caption="WA_Fn_UseC__HR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somawanshi" refreshedDate="46239.580141319442" backgroundQuery="1" createdVersion="8" refreshedVersion="8" minRefreshableVersion="3" recordCount="0" supportSubquery="1" supportAdvancedDrill="1" xr:uid="{2E02C389-2D51-4CE0-8CF5-CFFB96CE74E3}">
  <cacheSource type="external" connectionId="2"/>
  <cacheFields count="4">
    <cacheField name="[WA_Fn_UseC__HR_Employee_Attrition].[TenureYear].[TenureYear]" caption="TenureYear" numFmtId="0" hierarchy="35" level="1">
      <sharedItems count="7">
        <s v="0-2"/>
        <s v="3-5"/>
        <s v="6-10"/>
        <s v="11-15"/>
        <s v="15-20"/>
        <s v="20-30"/>
        <s v="30-40"/>
      </sharedItems>
    </cacheField>
    <cacheField name="[WA_Fn_UseC__HR_Employee_Attrition].[Attrition].[Attrition]" caption="Attrition" numFmtId="0" hierarchy="1" level="1">
      <sharedItems count="2">
        <s v="No"/>
        <s v="Yes"/>
      </sharedItems>
    </cacheField>
    <cacheField name="[WA_Fn_UseC__HR_Employee_Attrition].[YearsSinceLastPromotion].[YearsSinceLastPromotion]" caption="YearsSinceLastPromotion" numFmtId="0" hierarchy="33" level="1">
      <sharedItems containsSemiMixedTypes="0" containsString="0" containsNumber="1" containsInteger="1" minValue="0" maxValue="15" count="16">
        <n v="0"/>
        <n v="1"/>
        <n v="2"/>
        <n v="3"/>
        <n v="4"/>
        <n v="5"/>
        <n v="6"/>
        <n v="7"/>
        <n v="8"/>
        <n v="9"/>
        <n v="10"/>
        <n v="11"/>
        <n v="12"/>
        <n v="13"/>
        <n v="14"/>
        <n v="15"/>
      </sharedItems>
      <extLst>
        <ext xmlns:x15="http://schemas.microsoft.com/office/spreadsheetml/2010/11/main" uri="{4F2E5C28-24EA-4eb8-9CBF-B6C8F9C3D259}">
          <x15:cachedUniqueNames>
            <x15:cachedUniqueName index="0" name="[WA_Fn_UseC__HR_Employee_Attrition].[YearsSinceLastPromotion].&amp;[0]"/>
            <x15:cachedUniqueName index="1" name="[WA_Fn_UseC__HR_Employee_Attrition].[YearsSinceLastPromotion].&amp;[1]"/>
            <x15:cachedUniqueName index="2" name="[WA_Fn_UseC__HR_Employee_Attrition].[YearsSinceLastPromotion].&amp;[2]"/>
            <x15:cachedUniqueName index="3" name="[WA_Fn_UseC__HR_Employee_Attrition].[YearsSinceLastPromotion].&amp;[3]"/>
            <x15:cachedUniqueName index="4" name="[WA_Fn_UseC__HR_Employee_Attrition].[YearsSinceLastPromotion].&amp;[4]"/>
            <x15:cachedUniqueName index="5" name="[WA_Fn_UseC__HR_Employee_Attrition].[YearsSinceLastPromotion].&amp;[5]"/>
            <x15:cachedUniqueName index="6" name="[WA_Fn_UseC__HR_Employee_Attrition].[YearsSinceLastPromotion].&amp;[6]"/>
            <x15:cachedUniqueName index="7" name="[WA_Fn_UseC__HR_Employee_Attrition].[YearsSinceLastPromotion].&amp;[7]"/>
            <x15:cachedUniqueName index="8" name="[WA_Fn_UseC__HR_Employee_Attrition].[YearsSinceLastPromotion].&amp;[8]"/>
            <x15:cachedUniqueName index="9" name="[WA_Fn_UseC__HR_Employee_Attrition].[YearsSinceLastPromotion].&amp;[9]"/>
            <x15:cachedUniqueName index="10" name="[WA_Fn_UseC__HR_Employee_Attrition].[YearsSinceLastPromotion].&amp;[10]"/>
            <x15:cachedUniqueName index="11" name="[WA_Fn_UseC__HR_Employee_Attrition].[YearsSinceLastPromotion].&amp;[11]"/>
            <x15:cachedUniqueName index="12" name="[WA_Fn_UseC__HR_Employee_Attrition].[YearsSinceLastPromotion].&amp;[12]"/>
            <x15:cachedUniqueName index="13" name="[WA_Fn_UseC__HR_Employee_Attrition].[YearsSinceLastPromotion].&amp;[13]"/>
            <x15:cachedUniqueName index="14" name="[WA_Fn_UseC__HR_Employee_Attrition].[YearsSinceLastPromotion].&amp;[14]"/>
            <x15:cachedUniqueName index="15" name="[WA_Fn_UseC__HR_Employee_Attrition].[YearsSinceLastPromotion].&amp;[15]"/>
          </x15:cachedUniqueNames>
        </ext>
      </extLst>
    </cacheField>
    <cacheField name="[Measures].[Count of EmployeeCount]" caption="Count of EmployeeCount" numFmtId="0" hierarchy="46" level="32767"/>
  </cacheFields>
  <cacheHierarchies count="52">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2" memberValueDatatype="130" unbalanced="0">
      <fieldsUsage count="2">
        <fieldUsage x="-1"/>
        <fieldUsage x="1"/>
      </fieldsUsage>
    </cacheHierarchy>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0" memberValueDatatype="130" unbalanced="0"/>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0" memberValueDatatype="130" unbalanced="0"/>
    <cacheHierarchy uniqueName="[WA_Fn_UseC__HR_Employee_Attrition].[EmployeeCount]" caption="EmployeeCount" attribute="1" defaultMemberUniqueName="[WA_Fn_UseC__HR_Employee_Attrition].[EmployeeCount].[All]" allUniqueName="[WA_Fn_UseC__HR_Employee_Attrition].[EmployeeCount].[All]" dimensionUniqueName="[WA_Fn_UseC__HR_Employee_Attrition]" displayFolder="" count="0" memberValueDatatype="20" unbalanced="0"/>
    <cacheHierarchy uniqueName="[WA_Fn_UseC__HR_Employee_Attrition].[EmployeeNumber]" caption="EmployeeNumber" attribute="1" defaultMemberUniqueName="[WA_Fn_UseC__HR_Employee_Attrition].[EmployeeNumber].[All]" allUniqueName="[WA_Fn_UseC__HR_Employee_Attrition].[EmployeeNumber].[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0" memberValueDatatype="13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0" memberValueDatatype="13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Over18]" caption="Over18" attribute="1" defaultMemberUniqueName="[WA_Fn_UseC__HR_Employee_Attrition].[Over18].[All]" allUniqueName="[WA_Fn_UseC__HR_Employee_Attrition].[Over18].[All]" dimensionUniqueName="[WA_Fn_UseC__HR_Employee_Attrition]" displayFolder="" count="0" memberValueDatatype="13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StandardHours]" caption="StandardHours" attribute="1" defaultMemberUniqueName="[WA_Fn_UseC__HR_Employee_Attrition].[StandardHours].[All]" allUniqueName="[WA_Fn_UseC__HR_Employee_Attrition].[StandardHours].[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2" memberValueDatatype="20" unbalanced="0">
      <fieldsUsage count="2">
        <fieldUsage x="-1"/>
        <fieldUsage x="2"/>
      </fieldsUsage>
    </cacheHierarchy>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WA_Fn_UseC__HR_Employee_Attrition].[TenureYear]" caption="TenureYear" attribute="1" defaultMemberUniqueName="[WA_Fn_UseC__HR_Employee_Attrition].[TenureYear].[All]" allUniqueName="[WA_Fn_UseC__HR_Employee_Attrition].[TenureYear].[All]" dimensionUniqueName="[WA_Fn_UseC__HR_Employee_Attrition]" displayFolder="" count="2" memberValueDatatype="130" unbalanced="0">
      <fieldsUsage count="2">
        <fieldUsage x="-1"/>
        <fieldUsage x="0"/>
      </fieldsUsage>
    </cacheHierarchy>
    <cacheHierarchy uniqueName="[WA_Fn_UseC__HR_Employee_Attrition].[PromotionBand]" caption="PromotionBand" attribute="1" defaultMemberUniqueName="[WA_Fn_UseC__HR_Employee_Attrition].[PromotionBand].[All]" allUniqueName="[WA_Fn_UseC__HR_Employee_Attrition].[PromotionBand].[All]" dimensionUniqueName="[WA_Fn_UseC__HR_Employee_Attrition]" displayFolder="" count="0" memberValueDatatype="130" unbalanced="0"/>
    <cacheHierarchy uniqueName="[WA_Fn_UseC__HR_Employee_Attrition].[AttritionFlag]" caption="AttritionFlag" attribute="1" defaultMemberUniqueName="[WA_Fn_UseC__HR_Employee_Attrition].[AttritionFlag].[All]" allUniqueName="[WA_Fn_UseC__HR_Employee_Attrition].[AttritionFlag].[All]" dimensionUniqueName="[WA_Fn_UseC__HR_Employee_Attrition]" displayFolder="" count="0" memberValueDatatype="20" unbalanced="0"/>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y uniqueName="[Measures].[Sum of EmployeeNumber]" caption="Sum of EmployeeNumber" measure="1" displayFolder="" measureGroup="WA_Fn_UseC__HR_Employee_Attrition"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WA_Fn_UseC__HR_Employee_Attrition"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WA_Fn_UseC__HR_Employee_Attrition" count="0" hidden="1">
      <extLst>
        <ext xmlns:x15="http://schemas.microsoft.com/office/spreadsheetml/2010/11/main" uri="{B97F6D7D-B522-45F9-BDA1-12C45D357490}">
          <x15:cacheHierarchy aggregatedColumn="18"/>
        </ext>
      </extLst>
    </cacheHierarchy>
    <cacheHierarchy uniqueName="[Measures].[Sum of JobSatisfaction]" caption="Sum of JobSatisfaction" measure="1" displayFolder="" measureGroup="WA_Fn_UseC__HR_Employee_Attrition" count="0" hidden="1">
      <extLst>
        <ext xmlns:x15="http://schemas.microsoft.com/office/spreadsheetml/2010/11/main" uri="{B97F6D7D-B522-45F9-BDA1-12C45D357490}">
          <x15:cacheHierarchy aggregatedColumn="16"/>
        </ext>
      </extLst>
    </cacheHierarchy>
    <cacheHierarchy uniqueName="[Measures].[Count of JobSatisfaction]" caption="Count of JobSatisfaction" measure="1" displayFolder="" measureGroup="WA_Fn_UseC__HR_Employee_Attrition" count="0" hidden="1">
      <extLst>
        <ext xmlns:x15="http://schemas.microsoft.com/office/spreadsheetml/2010/11/main" uri="{B97F6D7D-B522-45F9-BDA1-12C45D357490}">
          <x15:cacheHierarchy aggregatedColumn="16"/>
        </ext>
      </extLst>
    </cacheHierarchy>
    <cacheHierarchy uniqueName="[Measures].[Sum of EmployeeCount]" caption="Sum of EmployeeCount" measure="1" displayFolder="" measureGroup="WA_Fn_UseC__HR_Employee_Attrition"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WA_Fn_UseC__HR_Employee_Attrition"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EnvironmentSatisfaction]" caption="Sum of EnvironmentSatisfaction" measure="1" displayFolder="" measureGroup="WA_Fn_UseC__HR_Employee_Attrition" count="0" hidden="1">
      <extLst>
        <ext xmlns:x15="http://schemas.microsoft.com/office/spreadsheetml/2010/11/main" uri="{B97F6D7D-B522-45F9-BDA1-12C45D357490}">
          <x15:cacheHierarchy aggregatedColumn="10"/>
        </ext>
      </extLst>
    </cacheHierarchy>
    <cacheHierarchy uniqueName="[Measures].[Sum of YearsSinceLastPromotion]" caption="Sum of YearsSinceLastPromotion" measure="1" displayFolder="" measureGroup="WA_Fn_UseC__HR_Employee_Attrition" count="0" hidden="1">
      <extLst>
        <ext xmlns:x15="http://schemas.microsoft.com/office/spreadsheetml/2010/11/main" uri="{B97F6D7D-B522-45F9-BDA1-12C45D357490}">
          <x15:cacheHierarchy aggregatedColumn="33"/>
        </ext>
      </extLst>
    </cacheHierarchy>
    <cacheHierarchy uniqueName="[Measures].[Count of EmployeeNumber]" caption="Count of EmployeeNumber" measure="1" displayFolder="" measureGroup="WA_Fn_UseC__HR_Employee_Attrition" count="0" hidden="1">
      <extLst>
        <ext xmlns:x15="http://schemas.microsoft.com/office/spreadsheetml/2010/11/main" uri="{B97F6D7D-B522-45F9-BDA1-12C45D357490}">
          <x15:cacheHierarchy aggregatedColumn="9"/>
        </ext>
      </extLst>
    </cacheHierarchy>
    <cacheHierarchy uniqueName="[Measures].[Sum of AttritionFlag]" caption="Sum of AttritionFlag" measure="1" displayFolder="" measureGroup="WA_Fn_UseC__HR_Employee_Attrition" count="0" hidden="1">
      <extLst>
        <ext xmlns:x15="http://schemas.microsoft.com/office/spreadsheetml/2010/11/main" uri="{B97F6D7D-B522-45F9-BDA1-12C45D357490}">
          <x15:cacheHierarchy aggregatedColumn="37"/>
        </ext>
      </extLst>
    </cacheHierarchy>
    <cacheHierarchy uniqueName="[Measures].[Average of AttritionFlag]" caption="Average of AttritionFlag" measure="1" displayFolder="" measureGroup="WA_Fn_UseC__HR_Employee_Attrition" count="0" hidden="1">
      <extLst>
        <ext xmlns:x15="http://schemas.microsoft.com/office/spreadsheetml/2010/11/main" uri="{B97F6D7D-B522-45F9-BDA1-12C45D357490}">
          <x15:cacheHierarchy aggregatedColumn="37"/>
        </ext>
      </extLst>
    </cacheHierarchy>
  </cacheHierarchies>
  <kpis count="0"/>
  <dimensions count="2">
    <dimension measure="1" name="Measures" uniqueName="[Measures]" caption="Measures"/>
    <dimension name="WA_Fn_UseC__HR_Employee_Attrition" uniqueName="[WA_Fn_UseC__HR_Employee_Attrition]" caption="WA_Fn_UseC__HR_Employee_Attrition"/>
  </dimensions>
  <measureGroups count="1">
    <measureGroup name="WA_Fn_UseC__HR_Employee_Attrition" caption="WA_Fn_UseC__HR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somawanshi" refreshedDate="46239.580142245373" backgroundQuery="1" createdVersion="8" refreshedVersion="8" minRefreshableVersion="3" recordCount="0" supportSubquery="1" supportAdvancedDrill="1" xr:uid="{08819C66-F6FB-40E5-B99F-2BDDFFEA9C9E}">
  <cacheSource type="external" connectionId="2"/>
  <cacheFields count="3">
    <cacheField name="[WA_Fn_UseC__HR_Employee_Attrition].[Attrition].[Attrition]" caption="Attrition" numFmtId="0" hierarchy="1" level="1">
      <sharedItems count="2">
        <s v="No"/>
        <s v="Yes"/>
      </sharedItems>
    </cacheField>
    <cacheField name="[WA_Fn_UseC__HR_Employee_Attrition].[PromotionBand].[PromotionBand]" caption="PromotionBand" numFmtId="0" hierarchy="36" level="1">
      <sharedItems count="5">
        <s v="0 yrs(just promoted)"/>
        <s v="11-15 yrs"/>
        <s v="1-2y rs"/>
        <s v="3-5 yrs"/>
        <s v="6-10 yrs"/>
      </sharedItems>
    </cacheField>
    <cacheField name="[Measures].[Count of EmployeeNumber]" caption="Count of EmployeeNumber" numFmtId="0" hierarchy="49" level="32767"/>
  </cacheFields>
  <cacheHierarchies count="52">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2" memberValueDatatype="130" unbalanced="0">
      <fieldsUsage count="2">
        <fieldUsage x="-1"/>
        <fieldUsage x="0"/>
      </fieldsUsage>
    </cacheHierarchy>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0" memberValueDatatype="130" unbalanced="0"/>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0" memberValueDatatype="130" unbalanced="0"/>
    <cacheHierarchy uniqueName="[WA_Fn_UseC__HR_Employee_Attrition].[EmployeeCount]" caption="EmployeeCount" attribute="1" defaultMemberUniqueName="[WA_Fn_UseC__HR_Employee_Attrition].[EmployeeCount].[All]" allUniqueName="[WA_Fn_UseC__HR_Employee_Attrition].[EmployeeCount].[All]" dimensionUniqueName="[WA_Fn_UseC__HR_Employee_Attrition]" displayFolder="" count="0" memberValueDatatype="20" unbalanced="0"/>
    <cacheHierarchy uniqueName="[WA_Fn_UseC__HR_Employee_Attrition].[EmployeeNumber]" caption="EmployeeNumber" attribute="1" defaultMemberUniqueName="[WA_Fn_UseC__HR_Employee_Attrition].[EmployeeNumber].[All]" allUniqueName="[WA_Fn_UseC__HR_Employee_Attrition].[EmployeeNumber].[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0" memberValueDatatype="13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0" memberValueDatatype="13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Over18]" caption="Over18" attribute="1" defaultMemberUniqueName="[WA_Fn_UseC__HR_Employee_Attrition].[Over18].[All]" allUniqueName="[WA_Fn_UseC__HR_Employee_Attrition].[Over18].[All]" dimensionUniqueName="[WA_Fn_UseC__HR_Employee_Attrition]" displayFolder="" count="0" memberValueDatatype="13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StandardHours]" caption="StandardHours" attribute="1" defaultMemberUniqueName="[WA_Fn_UseC__HR_Employee_Attrition].[StandardHours].[All]" allUniqueName="[WA_Fn_UseC__HR_Employee_Attrition].[StandardHours].[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WA_Fn_UseC__HR_Employee_Attrition].[TenureYear]" caption="TenureYear" attribute="1" defaultMemberUniqueName="[WA_Fn_UseC__HR_Employee_Attrition].[TenureYear].[All]" allUniqueName="[WA_Fn_UseC__HR_Employee_Attrition].[TenureYear].[All]" dimensionUniqueName="[WA_Fn_UseC__HR_Employee_Attrition]" displayFolder="" count="0" memberValueDatatype="130" unbalanced="0"/>
    <cacheHierarchy uniqueName="[WA_Fn_UseC__HR_Employee_Attrition].[PromotionBand]" caption="PromotionBand" attribute="1" defaultMemberUniqueName="[WA_Fn_UseC__HR_Employee_Attrition].[PromotionBand].[All]" allUniqueName="[WA_Fn_UseC__HR_Employee_Attrition].[PromotionBand].[All]" dimensionUniqueName="[WA_Fn_UseC__HR_Employee_Attrition]" displayFolder="" count="2" memberValueDatatype="130" unbalanced="0">
      <fieldsUsage count="2">
        <fieldUsage x="-1"/>
        <fieldUsage x="1"/>
      </fieldsUsage>
    </cacheHierarchy>
    <cacheHierarchy uniqueName="[WA_Fn_UseC__HR_Employee_Attrition].[AttritionFlag]" caption="AttritionFlag" attribute="1" defaultMemberUniqueName="[WA_Fn_UseC__HR_Employee_Attrition].[AttritionFlag].[All]" allUniqueName="[WA_Fn_UseC__HR_Employee_Attrition].[AttritionFlag].[All]" dimensionUniqueName="[WA_Fn_UseC__HR_Employee_Attrition]" displayFolder="" count="0" memberValueDatatype="20" unbalanced="0"/>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y uniqueName="[Measures].[Sum of EmployeeNumber]" caption="Sum of EmployeeNumber" measure="1" displayFolder="" measureGroup="WA_Fn_UseC__HR_Employee_Attrition"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WA_Fn_UseC__HR_Employee_Attrition"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WA_Fn_UseC__HR_Employee_Attrition" count="0" hidden="1">
      <extLst>
        <ext xmlns:x15="http://schemas.microsoft.com/office/spreadsheetml/2010/11/main" uri="{B97F6D7D-B522-45F9-BDA1-12C45D357490}">
          <x15:cacheHierarchy aggregatedColumn="18"/>
        </ext>
      </extLst>
    </cacheHierarchy>
    <cacheHierarchy uniqueName="[Measures].[Sum of JobSatisfaction]" caption="Sum of JobSatisfaction" measure="1" displayFolder="" measureGroup="WA_Fn_UseC__HR_Employee_Attrition" count="0" hidden="1">
      <extLst>
        <ext xmlns:x15="http://schemas.microsoft.com/office/spreadsheetml/2010/11/main" uri="{B97F6D7D-B522-45F9-BDA1-12C45D357490}">
          <x15:cacheHierarchy aggregatedColumn="16"/>
        </ext>
      </extLst>
    </cacheHierarchy>
    <cacheHierarchy uniqueName="[Measures].[Count of JobSatisfaction]" caption="Count of JobSatisfaction" measure="1" displayFolder="" measureGroup="WA_Fn_UseC__HR_Employee_Attrition" count="0" hidden="1">
      <extLst>
        <ext xmlns:x15="http://schemas.microsoft.com/office/spreadsheetml/2010/11/main" uri="{B97F6D7D-B522-45F9-BDA1-12C45D357490}">
          <x15:cacheHierarchy aggregatedColumn="16"/>
        </ext>
      </extLst>
    </cacheHierarchy>
    <cacheHierarchy uniqueName="[Measures].[Sum of EmployeeCount]" caption="Sum of EmployeeCount" measure="1" displayFolder="" measureGroup="WA_Fn_UseC__HR_Employee_Attrition"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WA_Fn_UseC__HR_Employee_Attrition" count="0" hidden="1">
      <extLst>
        <ext xmlns:x15="http://schemas.microsoft.com/office/spreadsheetml/2010/11/main" uri="{B97F6D7D-B522-45F9-BDA1-12C45D357490}">
          <x15:cacheHierarchy aggregatedColumn="8"/>
        </ext>
      </extLst>
    </cacheHierarchy>
    <cacheHierarchy uniqueName="[Measures].[Sum of EnvironmentSatisfaction]" caption="Sum of EnvironmentSatisfaction" measure="1" displayFolder="" measureGroup="WA_Fn_UseC__HR_Employee_Attrition" count="0" hidden="1">
      <extLst>
        <ext xmlns:x15="http://schemas.microsoft.com/office/spreadsheetml/2010/11/main" uri="{B97F6D7D-B522-45F9-BDA1-12C45D357490}">
          <x15:cacheHierarchy aggregatedColumn="10"/>
        </ext>
      </extLst>
    </cacheHierarchy>
    <cacheHierarchy uniqueName="[Measures].[Sum of YearsSinceLastPromotion]" caption="Sum of YearsSinceLastPromotion" measure="1" displayFolder="" measureGroup="WA_Fn_UseC__HR_Employee_Attrition" count="0" hidden="1">
      <extLst>
        <ext xmlns:x15="http://schemas.microsoft.com/office/spreadsheetml/2010/11/main" uri="{B97F6D7D-B522-45F9-BDA1-12C45D357490}">
          <x15:cacheHierarchy aggregatedColumn="33"/>
        </ext>
      </extLst>
    </cacheHierarchy>
    <cacheHierarchy uniqueName="[Measures].[Count of EmployeeNumber]" caption="Count of EmployeeNumber" measure="1" displayFolder="" measureGroup="WA_Fn_UseC__HR_Employee_Attrition"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AttritionFlag]" caption="Sum of AttritionFlag" measure="1" displayFolder="" measureGroup="WA_Fn_UseC__HR_Employee_Attrition" count="0" hidden="1">
      <extLst>
        <ext xmlns:x15="http://schemas.microsoft.com/office/spreadsheetml/2010/11/main" uri="{B97F6D7D-B522-45F9-BDA1-12C45D357490}">
          <x15:cacheHierarchy aggregatedColumn="37"/>
        </ext>
      </extLst>
    </cacheHierarchy>
    <cacheHierarchy uniqueName="[Measures].[Average of AttritionFlag]" caption="Average of AttritionFlag" measure="1" displayFolder="" measureGroup="WA_Fn_UseC__HR_Employee_Attrition" count="0" hidden="1">
      <extLst>
        <ext xmlns:x15="http://schemas.microsoft.com/office/spreadsheetml/2010/11/main" uri="{B97F6D7D-B522-45F9-BDA1-12C45D357490}">
          <x15:cacheHierarchy aggregatedColumn="37"/>
        </ext>
      </extLst>
    </cacheHierarchy>
  </cacheHierarchies>
  <kpis count="0"/>
  <dimensions count="2">
    <dimension measure="1" name="Measures" uniqueName="[Measures]" caption="Measures"/>
    <dimension name="WA_Fn_UseC__HR_Employee_Attrition" uniqueName="[WA_Fn_UseC__HR_Employee_Attrition]" caption="WA_Fn_UseC__HR_Employee_Attrition"/>
  </dimensions>
  <measureGroups count="1">
    <measureGroup name="WA_Fn_UseC__HR_Employee_Attrition" caption="WA_Fn_UseC__HR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somawanshi" refreshedDate="46239.580144791667" createdVersion="8" refreshedVersion="8" minRefreshableVersion="3" recordCount="1470" xr:uid="{3B3A0A37-373B-494A-A103-33F30E934098}">
  <cacheSource type="worksheet">
    <worksheetSource name="WA_Fn_UseC__HR_Employee_Attrition"/>
  </cacheSource>
  <cacheFields count="38">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TenureYear" numFmtId="2">
      <sharedItems count="7">
        <s v="6-10"/>
        <s v="0-2"/>
        <s v="3-5"/>
        <s v="20-30"/>
        <s v="11-15"/>
        <s v="15-20"/>
        <s v="30-40"/>
      </sharedItems>
    </cacheField>
    <cacheField name="PromotionBand" numFmtId="2">
      <sharedItems count="5">
        <s v="0 yrs(just promoted)"/>
        <s v="1-2y rs"/>
        <s v="3-5 yrs"/>
        <s v="6-10 yrs"/>
        <s v="11-15 yrs"/>
      </sharedItems>
    </cacheField>
    <cacheField name="Attrition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81935958"/>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somawanshi" refreshedDate="46239.588178819446" backgroundQuery="1" createdVersion="8" refreshedVersion="8" minRefreshableVersion="3" recordCount="0" supportSubquery="1" supportAdvancedDrill="1" xr:uid="{2D381B98-1C6B-4CB2-85CD-2FC8A16FB7E9}">
  <cacheSource type="external" connectionId="2"/>
  <cacheFields count="3">
    <cacheField name="[WA_Fn_UseC__HR_Employee_Attrition].[TenureYear].[TenureYear]" caption="TenureYear" numFmtId="0" hierarchy="35" level="1">
      <sharedItems count="7">
        <s v="0-2"/>
        <s v="11-15"/>
        <s v="15-20"/>
        <s v="20-30"/>
        <s v="30-40"/>
        <s v="3-5"/>
        <s v="6-10"/>
      </sharedItems>
    </cacheField>
    <cacheField name="[WA_Fn_UseC__HR_Employee_Attrition].[Attrition].[Attrition]" caption="Attrition" numFmtId="0" hierarchy="1" level="1">
      <sharedItems containsSemiMixedTypes="0" containsNonDate="0" containsString="0"/>
    </cacheField>
    <cacheField name="[Measures].[Average of AttritionFlag]" caption="Average of AttritionFlag" numFmtId="0" hierarchy="51" level="32767"/>
  </cacheFields>
  <cacheHierarchies count="52">
    <cacheHierarchy uniqueName="[WA_Fn_UseC__HR_Employee_Attrition].[Age]" caption="Age" attribute="1" defaultMemberUniqueName="[WA_Fn_UseC__HR_Employee_Attrition].[Age].[All]" allUniqueName="[WA_Fn_UseC__HR_Employee_Attrition].[Age].[All]" dimensionUniqueName="[WA_Fn_UseC__HR_Employee_Attrition]" displayFolder="" count="0" memberValueDatatype="20" unbalanced="0"/>
    <cacheHierarchy uniqueName="[WA_Fn_UseC__HR_Employee_Attrition].[Attrition]" caption="Attrition" attribute="1" defaultMemberUniqueName="[WA_Fn_UseC__HR_Employee_Attrition].[Attrition].[All]" allUniqueName="[WA_Fn_UseC__HR_Employee_Attrition].[Attrition].[All]" dimensionUniqueName="[WA_Fn_UseC__HR_Employee_Attrition]" displayFolder="" count="2" memberValueDatatype="130" unbalanced="0">
      <fieldsUsage count="2">
        <fieldUsage x="-1"/>
        <fieldUsage x="1"/>
      </fieldsUsage>
    </cacheHierarchy>
    <cacheHierarchy uniqueName="[WA_Fn_UseC__HR_Employee_Attrition].[BusinessTravel]" caption="BusinessTravel" attribute="1" defaultMemberUniqueName="[WA_Fn_UseC__HR_Employee_Attrition].[BusinessTravel].[All]" allUniqueName="[WA_Fn_UseC__HR_Employee_Attrition].[BusinessTravel].[All]" dimensionUniqueName="[WA_Fn_UseC__HR_Employee_Attrition]" displayFolder="" count="0" memberValueDatatype="130" unbalanced="0"/>
    <cacheHierarchy uniqueName="[WA_Fn_UseC__HR_Employee_Attrition].[DailyRate]" caption="DailyRate" attribute="1" defaultMemberUniqueName="[WA_Fn_UseC__HR_Employee_Attrition].[DailyRate].[All]" allUniqueName="[WA_Fn_UseC__HR_Employee_Attrition].[DailyRate].[All]" dimensionUniqueName="[WA_Fn_UseC__HR_Employee_Attrition]" displayFolder="" count="0" memberValueDatatype="20" unbalanced="0"/>
    <cacheHierarchy uniqueName="[WA_Fn_UseC__HR_Employee_Attrition].[Department]" caption="Department" attribute="1" defaultMemberUniqueName="[WA_Fn_UseC__HR_Employee_Attrition].[Department].[All]" allUniqueName="[WA_Fn_UseC__HR_Employee_Attrition].[Department].[All]" dimensionUniqueName="[WA_Fn_UseC__HR_Employee_Attrition]" displayFolder="" count="0" memberValueDatatype="130" unbalanced="0"/>
    <cacheHierarchy uniqueName="[WA_Fn_UseC__HR_Employee_Attrition].[DistanceFromHome]" caption="DistanceFromHome" attribute="1" defaultMemberUniqueName="[WA_Fn_UseC__HR_Employee_Attrition].[DistanceFromHome].[All]" allUniqueName="[WA_Fn_UseC__HR_Employee_Attrition].[DistanceFromHome].[All]" dimensionUniqueName="[WA_Fn_UseC__HR_Employee_Attrition]" displayFolder="" count="0" memberValueDatatype="20" unbalanced="0"/>
    <cacheHierarchy uniqueName="[WA_Fn_UseC__HR_Employee_Attrition].[Education]" caption="Education" attribute="1" defaultMemberUniqueName="[WA_Fn_UseC__HR_Employee_Attrition].[Education].[All]" allUniqueName="[WA_Fn_UseC__HR_Employee_Attrition].[Education].[All]" dimensionUniqueName="[WA_Fn_UseC__HR_Employee_Attrition]" displayFolder="" count="0" memberValueDatatype="20" unbalanced="0"/>
    <cacheHierarchy uniqueName="[WA_Fn_UseC__HR_Employee_Attrition].[EducationField]" caption="EducationField" attribute="1" defaultMemberUniqueName="[WA_Fn_UseC__HR_Employee_Attrition].[EducationField].[All]" allUniqueName="[WA_Fn_UseC__HR_Employee_Attrition].[EducationField].[All]" dimensionUniqueName="[WA_Fn_UseC__HR_Employee_Attrition]" displayFolder="" count="0" memberValueDatatype="130" unbalanced="0"/>
    <cacheHierarchy uniqueName="[WA_Fn_UseC__HR_Employee_Attrition].[EmployeeCount]" caption="EmployeeCount" attribute="1" defaultMemberUniqueName="[WA_Fn_UseC__HR_Employee_Attrition].[EmployeeCount].[All]" allUniqueName="[WA_Fn_UseC__HR_Employee_Attrition].[EmployeeCount].[All]" dimensionUniqueName="[WA_Fn_UseC__HR_Employee_Attrition]" displayFolder="" count="0" memberValueDatatype="20" unbalanced="0"/>
    <cacheHierarchy uniqueName="[WA_Fn_UseC__HR_Employee_Attrition].[EmployeeNumber]" caption="EmployeeNumber" attribute="1" defaultMemberUniqueName="[WA_Fn_UseC__HR_Employee_Attrition].[EmployeeNumber].[All]" allUniqueName="[WA_Fn_UseC__HR_Employee_Attrition].[EmployeeNumber].[All]" dimensionUniqueName="[WA_Fn_UseC__HR_Employee_Attrition]" displayFolder="" count="0" memberValueDatatype="20" unbalanced="0"/>
    <cacheHierarchy uniqueName="[WA_Fn_UseC__HR_Employee_Attrition].[EnvironmentSatisfaction]" caption="EnvironmentSatisfaction" attribute="1" defaultMemberUniqueName="[WA_Fn_UseC__HR_Employee_Attrition].[EnvironmentSatisfaction].[All]" allUniqueName="[WA_Fn_UseC__HR_Employee_Attrition].[EnvironmentSatisfaction].[All]" dimensionUniqueName="[WA_Fn_UseC__HR_Employee_Attrition]" displayFolder="" count="0" memberValueDatatype="20" unbalanced="0"/>
    <cacheHierarchy uniqueName="[WA_Fn_UseC__HR_Employee_Attrition].[Gender]" caption="Gender" attribute="1" defaultMemberUniqueName="[WA_Fn_UseC__HR_Employee_Attrition].[Gender].[All]" allUniqueName="[WA_Fn_UseC__HR_Employee_Attrition].[Gender].[All]" dimensionUniqueName="[WA_Fn_UseC__HR_Employee_Attrition]" displayFolder="" count="0" memberValueDatatype="130" unbalanced="0"/>
    <cacheHierarchy uniqueName="[WA_Fn_UseC__HR_Employee_Attrition].[HourlyRate]" caption="HourlyRate" attribute="1" defaultMemberUniqueName="[WA_Fn_UseC__HR_Employee_Attrition].[HourlyRate].[All]" allUniqueName="[WA_Fn_UseC__HR_Employee_Attrition].[HourlyRate].[All]" dimensionUniqueName="[WA_Fn_UseC__HR_Employee_Attrition]" displayFolder="" count="0" memberValueDatatype="20" unbalanced="0"/>
    <cacheHierarchy uniqueName="[WA_Fn_UseC__HR_Employee_Attrition].[JobInvolvement]" caption="JobInvolvement" attribute="1" defaultMemberUniqueName="[WA_Fn_UseC__HR_Employee_Attrition].[JobInvolvement].[All]" allUniqueName="[WA_Fn_UseC__HR_Employee_Attrition].[JobInvolvement].[All]" dimensionUniqueName="[WA_Fn_UseC__HR_Employee_Attrition]" displayFolder="" count="0" memberValueDatatype="20" unbalanced="0"/>
    <cacheHierarchy uniqueName="[WA_Fn_UseC__HR_Employee_Attrition].[JobLevel]" caption="JobLevel" attribute="1" defaultMemberUniqueName="[WA_Fn_UseC__HR_Employee_Attrition].[JobLevel].[All]" allUniqueName="[WA_Fn_UseC__HR_Employee_Attrition].[JobLevel].[All]" dimensionUniqueName="[WA_Fn_UseC__HR_Employee_Attrition]" displayFolder="" count="0" memberValueDatatype="20" unbalanced="0"/>
    <cacheHierarchy uniqueName="[WA_Fn_UseC__HR_Employee_Attrition].[JobRole]" caption="JobRole" attribute="1" defaultMemberUniqueName="[WA_Fn_UseC__HR_Employee_Attrition].[JobRole].[All]" allUniqueName="[WA_Fn_UseC__HR_Employee_Attrition].[JobRole].[All]" dimensionUniqueName="[WA_Fn_UseC__HR_Employee_Attrition]" displayFolder="" count="0" memberValueDatatype="130" unbalanced="0"/>
    <cacheHierarchy uniqueName="[WA_Fn_UseC__HR_Employee_Attrition].[JobSatisfaction]" caption="JobSatisfaction" attribute="1" defaultMemberUniqueName="[WA_Fn_UseC__HR_Employee_Attrition].[JobSatisfaction].[All]" allUniqueName="[WA_Fn_UseC__HR_Employee_Attrition].[JobSatisfaction].[All]" dimensionUniqueName="[WA_Fn_UseC__HR_Employee_Attrition]" displayFolder="" count="0" memberValueDatatype="20" unbalanced="0"/>
    <cacheHierarchy uniqueName="[WA_Fn_UseC__HR_Employee_Attrition].[MaritalStatus]" caption="MaritalStatus" attribute="1" defaultMemberUniqueName="[WA_Fn_UseC__HR_Employee_Attrition].[MaritalStatus].[All]" allUniqueName="[WA_Fn_UseC__HR_Employee_Attrition].[MaritalStatus].[All]" dimensionUniqueName="[WA_Fn_UseC__HR_Employee_Attrition]" displayFolder="" count="0" memberValueDatatype="130" unbalanced="0"/>
    <cacheHierarchy uniqueName="[WA_Fn_UseC__HR_Employee_Attrition].[MonthlyIncome]" caption="MonthlyIncome" attribute="1" defaultMemberUniqueName="[WA_Fn_UseC__HR_Employee_Attrition].[MonthlyIncome].[All]" allUniqueName="[WA_Fn_UseC__HR_Employee_Attrition].[MonthlyIncome].[All]" dimensionUniqueName="[WA_Fn_UseC__HR_Employee_Attrition]" displayFolder="" count="0" memberValueDatatype="20" unbalanced="0"/>
    <cacheHierarchy uniqueName="[WA_Fn_UseC__HR_Employee_Attrition].[MonthlyRate]" caption="MonthlyRate" attribute="1" defaultMemberUniqueName="[WA_Fn_UseC__HR_Employee_Attrition].[MonthlyRate].[All]" allUniqueName="[WA_Fn_UseC__HR_Employee_Attrition].[MonthlyRate].[All]" dimensionUniqueName="[WA_Fn_UseC__HR_Employee_Attrition]" displayFolder="" count="0" memberValueDatatype="20" unbalanced="0"/>
    <cacheHierarchy uniqueName="[WA_Fn_UseC__HR_Employee_Attrition].[NumCompaniesWorked]" caption="NumCompaniesWorked" attribute="1" defaultMemberUniqueName="[WA_Fn_UseC__HR_Employee_Attrition].[NumCompaniesWorked].[All]" allUniqueName="[WA_Fn_UseC__HR_Employee_Attrition].[NumCompaniesWorked].[All]" dimensionUniqueName="[WA_Fn_UseC__HR_Employee_Attrition]" displayFolder="" count="0" memberValueDatatype="20" unbalanced="0"/>
    <cacheHierarchy uniqueName="[WA_Fn_UseC__HR_Employee_Attrition].[Over18]" caption="Over18" attribute="1" defaultMemberUniqueName="[WA_Fn_UseC__HR_Employee_Attrition].[Over18].[All]" allUniqueName="[WA_Fn_UseC__HR_Employee_Attrition].[Over18].[All]" dimensionUniqueName="[WA_Fn_UseC__HR_Employee_Attrition]" displayFolder="" count="0" memberValueDatatype="130" unbalanced="0"/>
    <cacheHierarchy uniqueName="[WA_Fn_UseC__HR_Employee_Attrition].[OverTime]" caption="OverTime" attribute="1" defaultMemberUniqueName="[WA_Fn_UseC__HR_Employee_Attrition].[OverTime].[All]" allUniqueName="[WA_Fn_UseC__HR_Employee_Attrition].[OverTime].[All]" dimensionUniqueName="[WA_Fn_UseC__HR_Employee_Attrition]" displayFolder="" count="0" memberValueDatatype="130" unbalanced="0"/>
    <cacheHierarchy uniqueName="[WA_Fn_UseC__HR_Employee_Attrition].[PercentSalaryHike]" caption="PercentSalaryHike" attribute="1" defaultMemberUniqueName="[WA_Fn_UseC__HR_Employee_Attrition].[PercentSalaryHike].[All]" allUniqueName="[WA_Fn_UseC__HR_Employee_Attrition].[PercentSalaryHike].[All]" dimensionUniqueName="[WA_Fn_UseC__HR_Employee_Attrition]" displayFolder="" count="0" memberValueDatatype="20" unbalanced="0"/>
    <cacheHierarchy uniqueName="[WA_Fn_UseC__HR_Employee_Attrition].[PerformanceRating]" caption="PerformanceRating" attribute="1" defaultMemberUniqueName="[WA_Fn_UseC__HR_Employee_Attrition].[PerformanceRating].[All]" allUniqueName="[WA_Fn_UseC__HR_Employee_Attrition].[PerformanceRating].[All]" dimensionUniqueName="[WA_Fn_UseC__HR_Employee_Attrition]" displayFolder="" count="0" memberValueDatatype="20" unbalanced="0"/>
    <cacheHierarchy uniqueName="[WA_Fn_UseC__HR_Employee_Attrition].[RelationshipSatisfaction]" caption="RelationshipSatisfaction" attribute="1" defaultMemberUniqueName="[WA_Fn_UseC__HR_Employee_Attrition].[RelationshipSatisfaction].[All]" allUniqueName="[WA_Fn_UseC__HR_Employee_Attrition].[RelationshipSatisfaction].[All]" dimensionUniqueName="[WA_Fn_UseC__HR_Employee_Attrition]" displayFolder="" count="0" memberValueDatatype="20" unbalanced="0"/>
    <cacheHierarchy uniqueName="[WA_Fn_UseC__HR_Employee_Attrition].[StandardHours]" caption="StandardHours" attribute="1" defaultMemberUniqueName="[WA_Fn_UseC__HR_Employee_Attrition].[StandardHours].[All]" allUniqueName="[WA_Fn_UseC__HR_Employee_Attrition].[StandardHours].[All]" dimensionUniqueName="[WA_Fn_UseC__HR_Employee_Attrition]" displayFolder="" count="0" memberValueDatatype="20" unbalanced="0"/>
    <cacheHierarchy uniqueName="[WA_Fn_UseC__HR_Employee_Attrition].[StockOptionLevel]" caption="StockOptionLevel" attribute="1" defaultMemberUniqueName="[WA_Fn_UseC__HR_Employee_Attrition].[StockOptionLevel].[All]" allUniqueName="[WA_Fn_UseC__HR_Employee_Attrition].[StockOptionLevel].[All]" dimensionUniqueName="[WA_Fn_UseC__HR_Employee_Attrition]" displayFolder="" count="0" memberValueDatatype="20" unbalanced="0"/>
    <cacheHierarchy uniqueName="[WA_Fn_UseC__HR_Employee_Attrition].[TotalWorkingYears]" caption="TotalWorkingYears" attribute="1" defaultMemberUniqueName="[WA_Fn_UseC__HR_Employee_Attrition].[TotalWorkingYears].[All]" allUniqueName="[WA_Fn_UseC__HR_Employee_Attrition].[TotalWorkingYears].[All]" dimensionUniqueName="[WA_Fn_UseC__HR_Employee_Attrition]" displayFolder="" count="0" memberValueDatatype="20" unbalanced="0"/>
    <cacheHierarchy uniqueName="[WA_Fn_UseC__HR_Employee_Attrition].[TrainingTimesLastYear]" caption="TrainingTimesLastYear" attribute="1" defaultMemberUniqueName="[WA_Fn_UseC__HR_Employee_Attrition].[TrainingTimesLastYear].[All]" allUniqueName="[WA_Fn_UseC__HR_Employee_Attrition].[TrainingTimesLastYear].[All]" dimensionUniqueName="[WA_Fn_UseC__HR_Employee_Attrition]" displayFolder="" count="0" memberValueDatatype="20" unbalanced="0"/>
    <cacheHierarchy uniqueName="[WA_Fn_UseC__HR_Employee_Attrition].[WorkLifeBalance]" caption="WorkLifeBalance" attribute="1" defaultMemberUniqueName="[WA_Fn_UseC__HR_Employee_Attrition].[WorkLifeBalance].[All]" allUniqueName="[WA_Fn_UseC__HR_Employee_Attrition].[WorkLifeBalance].[All]" dimensionUniqueName="[WA_Fn_UseC__HR_Employee_Attrition]" displayFolder="" count="0" memberValueDatatype="20" unbalanced="0"/>
    <cacheHierarchy uniqueName="[WA_Fn_UseC__HR_Employee_Attrition].[YearsAtCompany]" caption="YearsAtCompany" attribute="1" defaultMemberUniqueName="[WA_Fn_UseC__HR_Employee_Attrition].[YearsAtCompany].[All]" allUniqueName="[WA_Fn_UseC__HR_Employee_Attrition].[YearsAtCompany].[All]" dimensionUniqueName="[WA_Fn_UseC__HR_Employee_Attrition]" displayFolder="" count="0" memberValueDatatype="20" unbalanced="0"/>
    <cacheHierarchy uniqueName="[WA_Fn_UseC__HR_Employee_Attrition].[YearsInCurrentRole]" caption="YearsInCurrentRole" attribute="1" defaultMemberUniqueName="[WA_Fn_UseC__HR_Employee_Attrition].[YearsInCurrentRole].[All]" allUniqueName="[WA_Fn_UseC__HR_Employee_Attrition].[YearsInCurrentRole].[All]" dimensionUniqueName="[WA_Fn_UseC__HR_Employee_Attrition]" displayFolder="" count="0" memberValueDatatype="20" unbalanced="0"/>
    <cacheHierarchy uniqueName="[WA_Fn_UseC__HR_Employee_Attrition].[YearsSinceLastPromotion]" caption="YearsSinceLastPromotion" attribute="1" defaultMemberUniqueName="[WA_Fn_UseC__HR_Employee_Attrition].[YearsSinceLastPromotion].[All]" allUniqueName="[WA_Fn_UseC__HR_Employee_Attrition].[YearsSinceLastPromotion].[All]" dimensionUniqueName="[WA_Fn_UseC__HR_Employee_Attrition]" displayFolder="" count="0" memberValueDatatype="20" unbalanced="0"/>
    <cacheHierarchy uniqueName="[WA_Fn_UseC__HR_Employee_Attrition].[YearsWithCurrManager]" caption="YearsWithCurrManager" attribute="1" defaultMemberUniqueName="[WA_Fn_UseC__HR_Employee_Attrition].[YearsWithCurrManager].[All]" allUniqueName="[WA_Fn_UseC__HR_Employee_Attrition].[YearsWithCurrManager].[All]" dimensionUniqueName="[WA_Fn_UseC__HR_Employee_Attrition]" displayFolder="" count="0" memberValueDatatype="20" unbalanced="0"/>
    <cacheHierarchy uniqueName="[WA_Fn_UseC__HR_Employee_Attrition].[TenureYear]" caption="TenureYear" attribute="1" defaultMemberUniqueName="[WA_Fn_UseC__HR_Employee_Attrition].[TenureYear].[All]" allUniqueName="[WA_Fn_UseC__HR_Employee_Attrition].[TenureYear].[All]" dimensionUniqueName="[WA_Fn_UseC__HR_Employee_Attrition]" displayFolder="" count="2" memberValueDatatype="130" unbalanced="0">
      <fieldsUsage count="2">
        <fieldUsage x="-1"/>
        <fieldUsage x="0"/>
      </fieldsUsage>
    </cacheHierarchy>
    <cacheHierarchy uniqueName="[WA_Fn_UseC__HR_Employee_Attrition].[PromotionBand]" caption="PromotionBand" attribute="1" defaultMemberUniqueName="[WA_Fn_UseC__HR_Employee_Attrition].[PromotionBand].[All]" allUniqueName="[WA_Fn_UseC__HR_Employee_Attrition].[PromotionBand].[All]" dimensionUniqueName="[WA_Fn_UseC__HR_Employee_Attrition]" displayFolder="" count="0" memberValueDatatype="130" unbalanced="0"/>
    <cacheHierarchy uniqueName="[WA_Fn_UseC__HR_Employee_Attrition].[AttritionFlag]" caption="AttritionFlag" attribute="1" defaultMemberUniqueName="[WA_Fn_UseC__HR_Employee_Attrition].[AttritionFlag].[All]" allUniqueName="[WA_Fn_UseC__HR_Employee_Attrition].[AttritionFlag].[All]" dimensionUniqueName="[WA_Fn_UseC__HR_Employee_Attrition]" displayFolder="" count="0" memberValueDatatype="20" unbalanced="0"/>
    <cacheHierarchy uniqueName="[Measures].[__XL_Count WA_Fn_UseC__HR_Employee_Attrition]" caption="__XL_Count WA_Fn_UseC__HR_Employee_Attrition" measure="1" displayFolder="" measureGroup="WA_Fn_UseC__HR_Employee_Attrition" count="0" hidden="1"/>
    <cacheHierarchy uniqueName="[Measures].[__No measures defined]" caption="__No measures defined" measure="1" displayFolder="" count="0" hidden="1"/>
    <cacheHierarchy uniqueName="[Measures].[Sum of EmployeeNumber]" caption="Sum of EmployeeNumber" measure="1" displayFolder="" measureGroup="WA_Fn_UseC__HR_Employee_Attrition"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WA_Fn_UseC__HR_Employee_Attrition"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WA_Fn_UseC__HR_Employee_Attrition" count="0" hidden="1">
      <extLst>
        <ext xmlns:x15="http://schemas.microsoft.com/office/spreadsheetml/2010/11/main" uri="{B97F6D7D-B522-45F9-BDA1-12C45D357490}">
          <x15:cacheHierarchy aggregatedColumn="18"/>
        </ext>
      </extLst>
    </cacheHierarchy>
    <cacheHierarchy uniqueName="[Measures].[Sum of JobSatisfaction]" caption="Sum of JobSatisfaction" measure="1" displayFolder="" measureGroup="WA_Fn_UseC__HR_Employee_Attrition" count="0" hidden="1">
      <extLst>
        <ext xmlns:x15="http://schemas.microsoft.com/office/spreadsheetml/2010/11/main" uri="{B97F6D7D-B522-45F9-BDA1-12C45D357490}">
          <x15:cacheHierarchy aggregatedColumn="16"/>
        </ext>
      </extLst>
    </cacheHierarchy>
    <cacheHierarchy uniqueName="[Measures].[Count of JobSatisfaction]" caption="Count of JobSatisfaction" measure="1" displayFolder="" measureGroup="WA_Fn_UseC__HR_Employee_Attrition" count="0" hidden="1">
      <extLst>
        <ext xmlns:x15="http://schemas.microsoft.com/office/spreadsheetml/2010/11/main" uri="{B97F6D7D-B522-45F9-BDA1-12C45D357490}">
          <x15:cacheHierarchy aggregatedColumn="16"/>
        </ext>
      </extLst>
    </cacheHierarchy>
    <cacheHierarchy uniqueName="[Measures].[Sum of EmployeeCount]" caption="Sum of EmployeeCount" measure="1" displayFolder="" measureGroup="WA_Fn_UseC__HR_Employee_Attrition"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WA_Fn_UseC__HR_Employee_Attrition" count="0" hidden="1">
      <extLst>
        <ext xmlns:x15="http://schemas.microsoft.com/office/spreadsheetml/2010/11/main" uri="{B97F6D7D-B522-45F9-BDA1-12C45D357490}">
          <x15:cacheHierarchy aggregatedColumn="8"/>
        </ext>
      </extLst>
    </cacheHierarchy>
    <cacheHierarchy uniqueName="[Measures].[Sum of EnvironmentSatisfaction]" caption="Sum of EnvironmentSatisfaction" measure="1" displayFolder="" measureGroup="WA_Fn_UseC__HR_Employee_Attrition" count="0" hidden="1">
      <extLst>
        <ext xmlns:x15="http://schemas.microsoft.com/office/spreadsheetml/2010/11/main" uri="{B97F6D7D-B522-45F9-BDA1-12C45D357490}">
          <x15:cacheHierarchy aggregatedColumn="10"/>
        </ext>
      </extLst>
    </cacheHierarchy>
    <cacheHierarchy uniqueName="[Measures].[Sum of YearsSinceLastPromotion]" caption="Sum of YearsSinceLastPromotion" measure="1" displayFolder="" measureGroup="WA_Fn_UseC__HR_Employee_Attrition" count="0" hidden="1">
      <extLst>
        <ext xmlns:x15="http://schemas.microsoft.com/office/spreadsheetml/2010/11/main" uri="{B97F6D7D-B522-45F9-BDA1-12C45D357490}">
          <x15:cacheHierarchy aggregatedColumn="33"/>
        </ext>
      </extLst>
    </cacheHierarchy>
    <cacheHierarchy uniqueName="[Measures].[Count of EmployeeNumber]" caption="Count of EmployeeNumber" measure="1" displayFolder="" measureGroup="WA_Fn_UseC__HR_Employee_Attrition" count="0" hidden="1">
      <extLst>
        <ext xmlns:x15="http://schemas.microsoft.com/office/spreadsheetml/2010/11/main" uri="{B97F6D7D-B522-45F9-BDA1-12C45D357490}">
          <x15:cacheHierarchy aggregatedColumn="9"/>
        </ext>
      </extLst>
    </cacheHierarchy>
    <cacheHierarchy uniqueName="[Measures].[Sum of AttritionFlag]" caption="Sum of AttritionFlag" measure="1" displayFolder="" measureGroup="WA_Fn_UseC__HR_Employee_Attrition" count="0" hidden="1">
      <extLst>
        <ext xmlns:x15="http://schemas.microsoft.com/office/spreadsheetml/2010/11/main" uri="{B97F6D7D-B522-45F9-BDA1-12C45D357490}">
          <x15:cacheHierarchy aggregatedColumn="37"/>
        </ext>
      </extLst>
    </cacheHierarchy>
    <cacheHierarchy uniqueName="[Measures].[Average of AttritionFlag]" caption="Average of AttritionFlag" measure="1" displayFolder="" measureGroup="WA_Fn_UseC__HR_Employee_Attrition" count="0" oneField="1" hidden="1">
      <fieldsUsage count="1">
        <fieldUsage x="2"/>
      </fieldsUsage>
      <extLst>
        <ext xmlns:x15="http://schemas.microsoft.com/office/spreadsheetml/2010/11/main" uri="{B97F6D7D-B522-45F9-BDA1-12C45D357490}">
          <x15:cacheHierarchy aggregatedColumn="37"/>
        </ext>
      </extLst>
    </cacheHierarchy>
  </cacheHierarchies>
  <kpis count="0"/>
  <dimensions count="2">
    <dimension measure="1" name="Measures" uniqueName="[Measures]" caption="Measures"/>
    <dimension name="WA_Fn_UseC__HR_Employee_Attrition" uniqueName="[WA_Fn_UseC__HR_Employee_Attrition]" caption="WA_Fn_UseC__HR_Employee_Attrition"/>
  </dimensions>
  <measureGroups count="1">
    <measureGroup name="WA_Fn_UseC__HR_Employee_Attrition" caption="WA_Fn_UseC__HR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s v="Travel_Rarely"/>
    <n v="1102"/>
    <x v="0"/>
    <n v="1"/>
    <n v="2"/>
    <s v="Life Sciences"/>
    <n v="1"/>
    <n v="1"/>
    <n v="2"/>
    <x v="0"/>
    <n v="94"/>
    <n v="3"/>
    <n v="2"/>
    <x v="0"/>
    <n v="4"/>
    <s v="Single"/>
    <n v="5993"/>
    <n v="19479"/>
    <n v="8"/>
    <s v="Y"/>
    <x v="0"/>
    <n v="11"/>
    <n v="3"/>
    <n v="1"/>
    <n v="80"/>
    <n v="0"/>
    <n v="8"/>
    <n v="0"/>
    <n v="1"/>
    <n v="6"/>
    <n v="4"/>
    <n v="0"/>
    <n v="5"/>
    <x v="0"/>
    <x v="0"/>
    <n v="1"/>
  </r>
  <r>
    <x v="1"/>
    <x v="1"/>
    <s v="Travel_Frequently"/>
    <n v="279"/>
    <x v="1"/>
    <n v="8"/>
    <n v="1"/>
    <s v="Life Sciences"/>
    <n v="1"/>
    <n v="2"/>
    <n v="3"/>
    <x v="1"/>
    <n v="61"/>
    <n v="2"/>
    <n v="2"/>
    <x v="1"/>
    <n v="2"/>
    <s v="Married"/>
    <n v="5130"/>
    <n v="24907"/>
    <n v="1"/>
    <s v="Y"/>
    <x v="1"/>
    <n v="23"/>
    <n v="4"/>
    <n v="4"/>
    <n v="80"/>
    <n v="1"/>
    <n v="10"/>
    <n v="3"/>
    <n v="3"/>
    <n v="10"/>
    <n v="7"/>
    <n v="1"/>
    <n v="7"/>
    <x v="0"/>
    <x v="1"/>
    <n v="0"/>
  </r>
  <r>
    <x v="2"/>
    <x v="0"/>
    <s v="Travel_Rarely"/>
    <n v="1373"/>
    <x v="1"/>
    <n v="2"/>
    <n v="2"/>
    <s v="Other"/>
    <n v="1"/>
    <n v="4"/>
    <n v="4"/>
    <x v="1"/>
    <n v="92"/>
    <n v="2"/>
    <n v="1"/>
    <x v="2"/>
    <n v="3"/>
    <s v="Single"/>
    <n v="2090"/>
    <n v="2396"/>
    <n v="6"/>
    <s v="Y"/>
    <x v="0"/>
    <n v="15"/>
    <n v="3"/>
    <n v="2"/>
    <n v="80"/>
    <n v="0"/>
    <n v="7"/>
    <n v="3"/>
    <n v="3"/>
    <n v="0"/>
    <n v="0"/>
    <n v="0"/>
    <n v="0"/>
    <x v="1"/>
    <x v="0"/>
    <n v="1"/>
  </r>
  <r>
    <x v="3"/>
    <x v="1"/>
    <s v="Travel_Frequently"/>
    <n v="1392"/>
    <x v="1"/>
    <n v="3"/>
    <n v="4"/>
    <s v="Life Sciences"/>
    <n v="1"/>
    <n v="5"/>
    <n v="4"/>
    <x v="0"/>
    <n v="56"/>
    <n v="3"/>
    <n v="1"/>
    <x v="1"/>
    <n v="3"/>
    <s v="Married"/>
    <n v="2909"/>
    <n v="23159"/>
    <n v="1"/>
    <s v="Y"/>
    <x v="0"/>
    <n v="11"/>
    <n v="3"/>
    <n v="3"/>
    <n v="80"/>
    <n v="0"/>
    <n v="8"/>
    <n v="3"/>
    <n v="3"/>
    <n v="8"/>
    <n v="7"/>
    <n v="3"/>
    <n v="0"/>
    <x v="0"/>
    <x v="2"/>
    <n v="0"/>
  </r>
  <r>
    <x v="4"/>
    <x v="1"/>
    <s v="Travel_Rarely"/>
    <n v="591"/>
    <x v="1"/>
    <n v="2"/>
    <n v="1"/>
    <s v="Medical"/>
    <n v="1"/>
    <n v="7"/>
    <n v="1"/>
    <x v="1"/>
    <n v="40"/>
    <n v="3"/>
    <n v="1"/>
    <x v="2"/>
    <n v="2"/>
    <s v="Married"/>
    <n v="3468"/>
    <n v="16632"/>
    <n v="9"/>
    <s v="Y"/>
    <x v="1"/>
    <n v="12"/>
    <n v="3"/>
    <n v="4"/>
    <n v="80"/>
    <n v="1"/>
    <n v="6"/>
    <n v="3"/>
    <n v="3"/>
    <n v="2"/>
    <n v="2"/>
    <n v="2"/>
    <n v="2"/>
    <x v="1"/>
    <x v="1"/>
    <n v="0"/>
  </r>
  <r>
    <x v="5"/>
    <x v="1"/>
    <s v="Travel_Frequently"/>
    <n v="1005"/>
    <x v="1"/>
    <n v="2"/>
    <n v="2"/>
    <s v="Life Sciences"/>
    <n v="1"/>
    <n v="8"/>
    <n v="4"/>
    <x v="1"/>
    <n v="79"/>
    <n v="3"/>
    <n v="1"/>
    <x v="2"/>
    <n v="4"/>
    <s v="Single"/>
    <n v="3068"/>
    <n v="11864"/>
    <n v="0"/>
    <s v="Y"/>
    <x v="1"/>
    <n v="13"/>
    <n v="3"/>
    <n v="3"/>
    <n v="80"/>
    <n v="0"/>
    <n v="8"/>
    <n v="2"/>
    <n v="2"/>
    <n v="7"/>
    <n v="7"/>
    <n v="3"/>
    <n v="6"/>
    <x v="0"/>
    <x v="2"/>
    <n v="0"/>
  </r>
  <r>
    <x v="6"/>
    <x v="1"/>
    <s v="Travel_Rarely"/>
    <n v="1324"/>
    <x v="1"/>
    <n v="3"/>
    <n v="3"/>
    <s v="Medical"/>
    <n v="1"/>
    <n v="10"/>
    <n v="3"/>
    <x v="0"/>
    <n v="81"/>
    <n v="4"/>
    <n v="1"/>
    <x v="2"/>
    <n v="1"/>
    <s v="Married"/>
    <n v="2670"/>
    <n v="9964"/>
    <n v="4"/>
    <s v="Y"/>
    <x v="0"/>
    <n v="20"/>
    <n v="4"/>
    <n v="1"/>
    <n v="80"/>
    <n v="3"/>
    <n v="12"/>
    <n v="3"/>
    <n v="2"/>
    <n v="1"/>
    <n v="0"/>
    <n v="0"/>
    <n v="0"/>
    <x v="1"/>
    <x v="0"/>
    <n v="0"/>
  </r>
  <r>
    <x v="7"/>
    <x v="1"/>
    <s v="Travel_Rarely"/>
    <n v="1358"/>
    <x v="1"/>
    <n v="24"/>
    <n v="1"/>
    <s v="Life Sciences"/>
    <n v="1"/>
    <n v="11"/>
    <n v="4"/>
    <x v="1"/>
    <n v="67"/>
    <n v="3"/>
    <n v="1"/>
    <x v="2"/>
    <n v="3"/>
    <s v="Divorced"/>
    <n v="2693"/>
    <n v="13335"/>
    <n v="1"/>
    <s v="Y"/>
    <x v="1"/>
    <n v="22"/>
    <n v="4"/>
    <n v="2"/>
    <n v="80"/>
    <n v="1"/>
    <n v="1"/>
    <n v="2"/>
    <n v="3"/>
    <n v="1"/>
    <n v="0"/>
    <n v="0"/>
    <n v="0"/>
    <x v="1"/>
    <x v="0"/>
    <n v="0"/>
  </r>
  <r>
    <x v="8"/>
    <x v="1"/>
    <s v="Travel_Frequently"/>
    <n v="216"/>
    <x v="1"/>
    <n v="23"/>
    <n v="3"/>
    <s v="Life Sciences"/>
    <n v="1"/>
    <n v="12"/>
    <n v="4"/>
    <x v="1"/>
    <n v="44"/>
    <n v="2"/>
    <n v="3"/>
    <x v="3"/>
    <n v="3"/>
    <s v="Single"/>
    <n v="9526"/>
    <n v="8787"/>
    <n v="0"/>
    <s v="Y"/>
    <x v="1"/>
    <n v="21"/>
    <n v="4"/>
    <n v="2"/>
    <n v="80"/>
    <n v="0"/>
    <n v="10"/>
    <n v="2"/>
    <n v="3"/>
    <n v="9"/>
    <n v="7"/>
    <n v="1"/>
    <n v="8"/>
    <x v="0"/>
    <x v="1"/>
    <n v="0"/>
  </r>
  <r>
    <x v="9"/>
    <x v="1"/>
    <s v="Travel_Rarely"/>
    <n v="1299"/>
    <x v="1"/>
    <n v="27"/>
    <n v="3"/>
    <s v="Medical"/>
    <n v="1"/>
    <n v="13"/>
    <n v="3"/>
    <x v="1"/>
    <n v="94"/>
    <n v="3"/>
    <n v="2"/>
    <x v="4"/>
    <n v="3"/>
    <s v="Married"/>
    <n v="5237"/>
    <n v="16577"/>
    <n v="6"/>
    <s v="Y"/>
    <x v="1"/>
    <n v="13"/>
    <n v="3"/>
    <n v="2"/>
    <n v="80"/>
    <n v="2"/>
    <n v="17"/>
    <n v="3"/>
    <n v="2"/>
    <n v="7"/>
    <n v="7"/>
    <n v="7"/>
    <n v="7"/>
    <x v="0"/>
    <x v="3"/>
    <n v="0"/>
  </r>
  <r>
    <x v="10"/>
    <x v="1"/>
    <s v="Travel_Rarely"/>
    <n v="809"/>
    <x v="1"/>
    <n v="16"/>
    <n v="3"/>
    <s v="Medical"/>
    <n v="1"/>
    <n v="14"/>
    <n v="1"/>
    <x v="1"/>
    <n v="84"/>
    <n v="4"/>
    <n v="1"/>
    <x v="2"/>
    <n v="2"/>
    <s v="Married"/>
    <n v="2426"/>
    <n v="16479"/>
    <n v="0"/>
    <s v="Y"/>
    <x v="1"/>
    <n v="13"/>
    <n v="3"/>
    <n v="3"/>
    <n v="80"/>
    <n v="1"/>
    <n v="6"/>
    <n v="5"/>
    <n v="3"/>
    <n v="5"/>
    <n v="4"/>
    <n v="0"/>
    <n v="3"/>
    <x v="2"/>
    <x v="0"/>
    <n v="0"/>
  </r>
  <r>
    <x v="11"/>
    <x v="1"/>
    <s v="Travel_Rarely"/>
    <n v="153"/>
    <x v="1"/>
    <n v="15"/>
    <n v="2"/>
    <s v="Life Sciences"/>
    <n v="1"/>
    <n v="15"/>
    <n v="4"/>
    <x v="0"/>
    <n v="49"/>
    <n v="2"/>
    <n v="2"/>
    <x v="2"/>
    <n v="3"/>
    <s v="Single"/>
    <n v="4193"/>
    <n v="12682"/>
    <n v="0"/>
    <s v="Y"/>
    <x v="0"/>
    <n v="12"/>
    <n v="3"/>
    <n v="4"/>
    <n v="80"/>
    <n v="0"/>
    <n v="10"/>
    <n v="3"/>
    <n v="3"/>
    <n v="9"/>
    <n v="5"/>
    <n v="0"/>
    <n v="8"/>
    <x v="0"/>
    <x v="0"/>
    <n v="0"/>
  </r>
  <r>
    <x v="12"/>
    <x v="1"/>
    <s v="Travel_Rarely"/>
    <n v="670"/>
    <x v="1"/>
    <n v="26"/>
    <n v="1"/>
    <s v="Life Sciences"/>
    <n v="1"/>
    <n v="16"/>
    <n v="1"/>
    <x v="1"/>
    <n v="31"/>
    <n v="3"/>
    <n v="1"/>
    <x v="1"/>
    <n v="3"/>
    <s v="Divorced"/>
    <n v="2911"/>
    <n v="15170"/>
    <n v="1"/>
    <s v="Y"/>
    <x v="1"/>
    <n v="17"/>
    <n v="3"/>
    <n v="4"/>
    <n v="80"/>
    <n v="1"/>
    <n v="5"/>
    <n v="1"/>
    <n v="2"/>
    <n v="5"/>
    <n v="2"/>
    <n v="4"/>
    <n v="3"/>
    <x v="2"/>
    <x v="2"/>
    <n v="0"/>
  </r>
  <r>
    <x v="13"/>
    <x v="1"/>
    <s v="Travel_Rarely"/>
    <n v="1346"/>
    <x v="1"/>
    <n v="19"/>
    <n v="2"/>
    <s v="Medical"/>
    <n v="1"/>
    <n v="18"/>
    <n v="2"/>
    <x v="1"/>
    <n v="93"/>
    <n v="3"/>
    <n v="1"/>
    <x v="2"/>
    <n v="4"/>
    <s v="Divorced"/>
    <n v="2661"/>
    <n v="8758"/>
    <n v="0"/>
    <s v="Y"/>
    <x v="1"/>
    <n v="11"/>
    <n v="3"/>
    <n v="3"/>
    <n v="80"/>
    <n v="1"/>
    <n v="3"/>
    <n v="2"/>
    <n v="3"/>
    <n v="2"/>
    <n v="2"/>
    <n v="1"/>
    <n v="2"/>
    <x v="1"/>
    <x v="1"/>
    <n v="0"/>
  </r>
  <r>
    <x v="14"/>
    <x v="0"/>
    <s v="Travel_Rarely"/>
    <n v="103"/>
    <x v="1"/>
    <n v="24"/>
    <n v="3"/>
    <s v="Life Sciences"/>
    <n v="1"/>
    <n v="19"/>
    <n v="3"/>
    <x v="1"/>
    <n v="50"/>
    <n v="2"/>
    <n v="1"/>
    <x v="2"/>
    <n v="3"/>
    <s v="Single"/>
    <n v="2028"/>
    <n v="12947"/>
    <n v="5"/>
    <s v="Y"/>
    <x v="0"/>
    <n v="14"/>
    <n v="3"/>
    <n v="2"/>
    <n v="80"/>
    <n v="0"/>
    <n v="6"/>
    <n v="4"/>
    <n v="3"/>
    <n v="4"/>
    <n v="2"/>
    <n v="0"/>
    <n v="3"/>
    <x v="2"/>
    <x v="0"/>
    <n v="1"/>
  </r>
  <r>
    <x v="11"/>
    <x v="1"/>
    <s v="Travel_Rarely"/>
    <n v="1389"/>
    <x v="1"/>
    <n v="21"/>
    <n v="4"/>
    <s v="Life Sciences"/>
    <n v="1"/>
    <n v="20"/>
    <n v="2"/>
    <x v="0"/>
    <n v="51"/>
    <n v="4"/>
    <n v="3"/>
    <x v="3"/>
    <n v="1"/>
    <s v="Divorced"/>
    <n v="9980"/>
    <n v="10195"/>
    <n v="1"/>
    <s v="Y"/>
    <x v="1"/>
    <n v="11"/>
    <n v="3"/>
    <n v="3"/>
    <n v="80"/>
    <n v="1"/>
    <n v="10"/>
    <n v="1"/>
    <n v="3"/>
    <n v="10"/>
    <n v="9"/>
    <n v="8"/>
    <n v="8"/>
    <x v="0"/>
    <x v="3"/>
    <n v="0"/>
  </r>
  <r>
    <x v="5"/>
    <x v="1"/>
    <s v="Travel_Rarely"/>
    <n v="334"/>
    <x v="1"/>
    <n v="5"/>
    <n v="2"/>
    <s v="Life Sciences"/>
    <n v="1"/>
    <n v="21"/>
    <n v="1"/>
    <x v="1"/>
    <n v="80"/>
    <n v="4"/>
    <n v="1"/>
    <x v="1"/>
    <n v="2"/>
    <s v="Divorced"/>
    <n v="3298"/>
    <n v="15053"/>
    <n v="0"/>
    <s v="Y"/>
    <x v="0"/>
    <n v="12"/>
    <n v="3"/>
    <n v="4"/>
    <n v="80"/>
    <n v="2"/>
    <n v="7"/>
    <n v="5"/>
    <n v="2"/>
    <n v="6"/>
    <n v="2"/>
    <n v="0"/>
    <n v="5"/>
    <x v="0"/>
    <x v="0"/>
    <n v="0"/>
  </r>
  <r>
    <x v="15"/>
    <x v="1"/>
    <s v="Non-Travel"/>
    <n v="1123"/>
    <x v="1"/>
    <n v="16"/>
    <n v="2"/>
    <s v="Medical"/>
    <n v="1"/>
    <n v="22"/>
    <n v="4"/>
    <x v="1"/>
    <n v="96"/>
    <n v="4"/>
    <n v="1"/>
    <x v="2"/>
    <n v="4"/>
    <s v="Divorced"/>
    <n v="2935"/>
    <n v="7324"/>
    <n v="1"/>
    <s v="Y"/>
    <x v="0"/>
    <n v="13"/>
    <n v="3"/>
    <n v="2"/>
    <n v="80"/>
    <n v="2"/>
    <n v="1"/>
    <n v="2"/>
    <n v="2"/>
    <n v="1"/>
    <n v="0"/>
    <n v="0"/>
    <n v="0"/>
    <x v="1"/>
    <x v="0"/>
    <n v="0"/>
  </r>
  <r>
    <x v="16"/>
    <x v="1"/>
    <s v="Travel_Rarely"/>
    <n v="1219"/>
    <x v="0"/>
    <n v="2"/>
    <n v="4"/>
    <s v="Life Sciences"/>
    <n v="1"/>
    <n v="23"/>
    <n v="1"/>
    <x v="0"/>
    <n v="78"/>
    <n v="2"/>
    <n v="4"/>
    <x v="5"/>
    <n v="4"/>
    <s v="Married"/>
    <n v="15427"/>
    <n v="22021"/>
    <n v="2"/>
    <s v="Y"/>
    <x v="1"/>
    <n v="16"/>
    <n v="3"/>
    <n v="3"/>
    <n v="80"/>
    <n v="0"/>
    <n v="31"/>
    <n v="3"/>
    <n v="3"/>
    <n v="25"/>
    <n v="8"/>
    <n v="3"/>
    <n v="7"/>
    <x v="3"/>
    <x v="2"/>
    <n v="0"/>
  </r>
  <r>
    <x v="8"/>
    <x v="1"/>
    <s v="Travel_Rarely"/>
    <n v="371"/>
    <x v="1"/>
    <n v="2"/>
    <n v="3"/>
    <s v="Life Sciences"/>
    <n v="1"/>
    <n v="24"/>
    <n v="4"/>
    <x v="1"/>
    <n v="45"/>
    <n v="3"/>
    <n v="1"/>
    <x v="1"/>
    <n v="4"/>
    <s v="Single"/>
    <n v="3944"/>
    <n v="4306"/>
    <n v="5"/>
    <s v="Y"/>
    <x v="0"/>
    <n v="11"/>
    <n v="3"/>
    <n v="3"/>
    <n v="80"/>
    <n v="0"/>
    <n v="6"/>
    <n v="3"/>
    <n v="3"/>
    <n v="3"/>
    <n v="2"/>
    <n v="1"/>
    <n v="2"/>
    <x v="2"/>
    <x v="1"/>
    <n v="0"/>
  </r>
  <r>
    <x v="17"/>
    <x v="1"/>
    <s v="Non-Travel"/>
    <n v="673"/>
    <x v="1"/>
    <n v="11"/>
    <n v="2"/>
    <s v="Other"/>
    <n v="1"/>
    <n v="26"/>
    <n v="1"/>
    <x v="0"/>
    <n v="96"/>
    <n v="4"/>
    <n v="2"/>
    <x v="3"/>
    <n v="3"/>
    <s v="Divorced"/>
    <n v="4011"/>
    <n v="8232"/>
    <n v="0"/>
    <s v="Y"/>
    <x v="1"/>
    <n v="18"/>
    <n v="3"/>
    <n v="4"/>
    <n v="80"/>
    <n v="1"/>
    <n v="5"/>
    <n v="5"/>
    <n v="2"/>
    <n v="4"/>
    <n v="2"/>
    <n v="1"/>
    <n v="3"/>
    <x v="2"/>
    <x v="1"/>
    <n v="0"/>
  </r>
  <r>
    <x v="9"/>
    <x v="0"/>
    <s v="Travel_Rarely"/>
    <n v="1218"/>
    <x v="0"/>
    <n v="9"/>
    <n v="4"/>
    <s v="Life Sciences"/>
    <n v="1"/>
    <n v="27"/>
    <n v="3"/>
    <x v="1"/>
    <n v="82"/>
    <n v="2"/>
    <n v="1"/>
    <x v="6"/>
    <n v="1"/>
    <s v="Single"/>
    <n v="3407"/>
    <n v="6986"/>
    <n v="7"/>
    <s v="Y"/>
    <x v="1"/>
    <n v="23"/>
    <n v="4"/>
    <n v="2"/>
    <n v="80"/>
    <n v="0"/>
    <n v="10"/>
    <n v="4"/>
    <n v="3"/>
    <n v="5"/>
    <n v="3"/>
    <n v="0"/>
    <n v="3"/>
    <x v="2"/>
    <x v="0"/>
    <n v="1"/>
  </r>
  <r>
    <x v="13"/>
    <x v="1"/>
    <s v="Travel_Rarely"/>
    <n v="419"/>
    <x v="1"/>
    <n v="7"/>
    <n v="4"/>
    <s v="Life Sciences"/>
    <n v="1"/>
    <n v="28"/>
    <n v="1"/>
    <x v="0"/>
    <n v="53"/>
    <n v="3"/>
    <n v="3"/>
    <x v="7"/>
    <n v="2"/>
    <s v="Single"/>
    <n v="11994"/>
    <n v="21293"/>
    <n v="0"/>
    <s v="Y"/>
    <x v="1"/>
    <n v="11"/>
    <n v="3"/>
    <n v="3"/>
    <n v="80"/>
    <n v="0"/>
    <n v="13"/>
    <n v="4"/>
    <n v="3"/>
    <n v="12"/>
    <n v="6"/>
    <n v="2"/>
    <n v="11"/>
    <x v="4"/>
    <x v="1"/>
    <n v="0"/>
  </r>
  <r>
    <x v="18"/>
    <x v="1"/>
    <s v="Travel_Rarely"/>
    <n v="391"/>
    <x v="1"/>
    <n v="15"/>
    <n v="2"/>
    <s v="Life Sciences"/>
    <n v="1"/>
    <n v="30"/>
    <n v="3"/>
    <x v="1"/>
    <n v="96"/>
    <n v="3"/>
    <n v="1"/>
    <x v="1"/>
    <n v="4"/>
    <s v="Single"/>
    <n v="1232"/>
    <n v="19281"/>
    <n v="1"/>
    <s v="Y"/>
    <x v="1"/>
    <n v="14"/>
    <n v="3"/>
    <n v="4"/>
    <n v="80"/>
    <n v="0"/>
    <n v="0"/>
    <n v="6"/>
    <n v="3"/>
    <n v="0"/>
    <n v="0"/>
    <n v="0"/>
    <n v="0"/>
    <x v="1"/>
    <x v="0"/>
    <n v="0"/>
  </r>
  <r>
    <x v="13"/>
    <x v="0"/>
    <s v="Travel_Rarely"/>
    <n v="699"/>
    <x v="1"/>
    <n v="6"/>
    <n v="1"/>
    <s v="Medical"/>
    <n v="1"/>
    <n v="31"/>
    <n v="2"/>
    <x v="1"/>
    <n v="83"/>
    <n v="3"/>
    <n v="1"/>
    <x v="1"/>
    <n v="1"/>
    <s v="Single"/>
    <n v="2960"/>
    <n v="17102"/>
    <n v="2"/>
    <s v="Y"/>
    <x v="1"/>
    <n v="11"/>
    <n v="3"/>
    <n v="3"/>
    <n v="80"/>
    <n v="0"/>
    <n v="8"/>
    <n v="2"/>
    <n v="3"/>
    <n v="4"/>
    <n v="2"/>
    <n v="1"/>
    <n v="3"/>
    <x v="2"/>
    <x v="1"/>
    <n v="1"/>
  </r>
  <r>
    <x v="16"/>
    <x v="1"/>
    <s v="Travel_Rarely"/>
    <n v="1282"/>
    <x v="1"/>
    <n v="5"/>
    <n v="3"/>
    <s v="Other"/>
    <n v="1"/>
    <n v="32"/>
    <n v="3"/>
    <x v="0"/>
    <n v="58"/>
    <n v="3"/>
    <n v="5"/>
    <x v="5"/>
    <n v="3"/>
    <s v="Divorced"/>
    <n v="19094"/>
    <n v="10735"/>
    <n v="4"/>
    <s v="Y"/>
    <x v="1"/>
    <n v="11"/>
    <n v="3"/>
    <n v="4"/>
    <n v="80"/>
    <n v="1"/>
    <n v="26"/>
    <n v="3"/>
    <n v="2"/>
    <n v="14"/>
    <n v="13"/>
    <n v="4"/>
    <n v="8"/>
    <x v="4"/>
    <x v="2"/>
    <n v="0"/>
  </r>
  <r>
    <x v="5"/>
    <x v="0"/>
    <s v="Travel_Frequently"/>
    <n v="1125"/>
    <x v="1"/>
    <n v="16"/>
    <n v="1"/>
    <s v="Life Sciences"/>
    <n v="1"/>
    <n v="33"/>
    <n v="2"/>
    <x v="0"/>
    <n v="72"/>
    <n v="1"/>
    <n v="1"/>
    <x v="1"/>
    <n v="1"/>
    <s v="Single"/>
    <n v="3919"/>
    <n v="4681"/>
    <n v="1"/>
    <s v="Y"/>
    <x v="0"/>
    <n v="22"/>
    <n v="4"/>
    <n v="2"/>
    <n v="80"/>
    <n v="0"/>
    <n v="10"/>
    <n v="5"/>
    <n v="3"/>
    <n v="10"/>
    <n v="2"/>
    <n v="6"/>
    <n v="7"/>
    <x v="0"/>
    <x v="3"/>
    <n v="1"/>
  </r>
  <r>
    <x v="19"/>
    <x v="1"/>
    <s v="Travel_Rarely"/>
    <n v="691"/>
    <x v="0"/>
    <n v="8"/>
    <n v="4"/>
    <s v="Marketing"/>
    <n v="1"/>
    <n v="35"/>
    <n v="3"/>
    <x v="1"/>
    <n v="48"/>
    <n v="3"/>
    <n v="2"/>
    <x v="0"/>
    <n v="2"/>
    <s v="Married"/>
    <n v="6825"/>
    <n v="21173"/>
    <n v="0"/>
    <s v="Y"/>
    <x v="1"/>
    <n v="11"/>
    <n v="3"/>
    <n v="4"/>
    <n v="80"/>
    <n v="1"/>
    <n v="10"/>
    <n v="2"/>
    <n v="3"/>
    <n v="9"/>
    <n v="7"/>
    <n v="4"/>
    <n v="2"/>
    <x v="0"/>
    <x v="2"/>
    <n v="0"/>
  </r>
  <r>
    <x v="20"/>
    <x v="1"/>
    <s v="Travel_Rarely"/>
    <n v="477"/>
    <x v="1"/>
    <n v="7"/>
    <n v="4"/>
    <s v="Medical"/>
    <n v="1"/>
    <n v="36"/>
    <n v="1"/>
    <x v="0"/>
    <n v="42"/>
    <n v="2"/>
    <n v="3"/>
    <x v="4"/>
    <n v="4"/>
    <s v="Married"/>
    <n v="10248"/>
    <n v="2094"/>
    <n v="3"/>
    <s v="Y"/>
    <x v="1"/>
    <n v="14"/>
    <n v="3"/>
    <n v="4"/>
    <n v="80"/>
    <n v="1"/>
    <n v="24"/>
    <n v="4"/>
    <n v="3"/>
    <n v="22"/>
    <n v="6"/>
    <n v="5"/>
    <n v="17"/>
    <x v="3"/>
    <x v="2"/>
    <n v="0"/>
  </r>
  <r>
    <x v="21"/>
    <x v="1"/>
    <s v="Travel_Rarely"/>
    <n v="705"/>
    <x v="0"/>
    <n v="2"/>
    <n v="4"/>
    <s v="Marketing"/>
    <n v="1"/>
    <n v="38"/>
    <n v="2"/>
    <x v="0"/>
    <n v="83"/>
    <n v="3"/>
    <n v="5"/>
    <x v="5"/>
    <n v="1"/>
    <s v="Single"/>
    <n v="18947"/>
    <n v="22822"/>
    <n v="3"/>
    <s v="Y"/>
    <x v="1"/>
    <n v="12"/>
    <n v="3"/>
    <n v="4"/>
    <n v="80"/>
    <n v="0"/>
    <n v="22"/>
    <n v="2"/>
    <n v="2"/>
    <n v="2"/>
    <n v="2"/>
    <n v="2"/>
    <n v="1"/>
    <x v="1"/>
    <x v="1"/>
    <n v="0"/>
  </r>
  <r>
    <x v="3"/>
    <x v="1"/>
    <s v="Travel_Rarely"/>
    <n v="924"/>
    <x v="1"/>
    <n v="2"/>
    <n v="3"/>
    <s v="Medical"/>
    <n v="1"/>
    <n v="39"/>
    <n v="3"/>
    <x v="1"/>
    <n v="78"/>
    <n v="3"/>
    <n v="1"/>
    <x v="2"/>
    <n v="4"/>
    <s v="Single"/>
    <n v="2496"/>
    <n v="6670"/>
    <n v="4"/>
    <s v="Y"/>
    <x v="1"/>
    <n v="11"/>
    <n v="3"/>
    <n v="4"/>
    <n v="80"/>
    <n v="0"/>
    <n v="7"/>
    <n v="3"/>
    <n v="3"/>
    <n v="1"/>
    <n v="1"/>
    <n v="0"/>
    <n v="0"/>
    <x v="1"/>
    <x v="0"/>
    <n v="0"/>
  </r>
  <r>
    <x v="20"/>
    <x v="1"/>
    <s v="Travel_Rarely"/>
    <n v="1459"/>
    <x v="1"/>
    <n v="10"/>
    <n v="4"/>
    <s v="Other"/>
    <n v="1"/>
    <n v="40"/>
    <n v="4"/>
    <x v="1"/>
    <n v="41"/>
    <n v="3"/>
    <n v="2"/>
    <x v="4"/>
    <n v="4"/>
    <s v="Married"/>
    <n v="6465"/>
    <n v="19121"/>
    <n v="2"/>
    <s v="Y"/>
    <x v="0"/>
    <n v="13"/>
    <n v="3"/>
    <n v="4"/>
    <n v="80"/>
    <n v="0"/>
    <n v="9"/>
    <n v="5"/>
    <n v="4"/>
    <n v="4"/>
    <n v="2"/>
    <n v="1"/>
    <n v="3"/>
    <x v="2"/>
    <x v="1"/>
    <n v="0"/>
  </r>
  <r>
    <x v="7"/>
    <x v="1"/>
    <s v="Travel_Rarely"/>
    <n v="125"/>
    <x v="1"/>
    <n v="9"/>
    <n v="2"/>
    <s v="Medical"/>
    <n v="1"/>
    <n v="41"/>
    <n v="4"/>
    <x v="1"/>
    <n v="83"/>
    <n v="2"/>
    <n v="1"/>
    <x v="2"/>
    <n v="3"/>
    <s v="Single"/>
    <n v="2206"/>
    <n v="16117"/>
    <n v="1"/>
    <s v="Y"/>
    <x v="1"/>
    <n v="13"/>
    <n v="3"/>
    <n v="1"/>
    <n v="80"/>
    <n v="0"/>
    <n v="10"/>
    <n v="5"/>
    <n v="3"/>
    <n v="10"/>
    <n v="0"/>
    <n v="1"/>
    <n v="8"/>
    <x v="0"/>
    <x v="1"/>
    <n v="0"/>
  </r>
  <r>
    <x v="22"/>
    <x v="0"/>
    <s v="Travel_Rarely"/>
    <n v="895"/>
    <x v="0"/>
    <n v="5"/>
    <n v="3"/>
    <s v="Technical Degree"/>
    <n v="1"/>
    <n v="42"/>
    <n v="4"/>
    <x v="1"/>
    <n v="56"/>
    <n v="3"/>
    <n v="2"/>
    <x v="6"/>
    <n v="4"/>
    <s v="Married"/>
    <n v="2086"/>
    <n v="3335"/>
    <n v="3"/>
    <s v="Y"/>
    <x v="1"/>
    <n v="14"/>
    <n v="3"/>
    <n v="3"/>
    <n v="80"/>
    <n v="1"/>
    <n v="19"/>
    <n v="6"/>
    <n v="4"/>
    <n v="1"/>
    <n v="0"/>
    <n v="0"/>
    <n v="0"/>
    <x v="1"/>
    <x v="0"/>
    <n v="1"/>
  </r>
  <r>
    <x v="17"/>
    <x v="0"/>
    <s v="Travel_Rarely"/>
    <n v="813"/>
    <x v="1"/>
    <n v="1"/>
    <n v="3"/>
    <s v="Medical"/>
    <n v="1"/>
    <n v="45"/>
    <n v="2"/>
    <x v="1"/>
    <n v="61"/>
    <n v="3"/>
    <n v="1"/>
    <x v="1"/>
    <n v="4"/>
    <s v="Married"/>
    <n v="2293"/>
    <n v="3020"/>
    <n v="2"/>
    <s v="Y"/>
    <x v="0"/>
    <n v="16"/>
    <n v="3"/>
    <n v="1"/>
    <n v="80"/>
    <n v="1"/>
    <n v="6"/>
    <n v="2"/>
    <n v="2"/>
    <n v="2"/>
    <n v="0"/>
    <n v="2"/>
    <n v="0"/>
    <x v="1"/>
    <x v="1"/>
    <n v="1"/>
  </r>
  <r>
    <x v="23"/>
    <x v="1"/>
    <s v="Travel_Rarely"/>
    <n v="1273"/>
    <x v="1"/>
    <n v="2"/>
    <n v="2"/>
    <s v="Medical"/>
    <n v="1"/>
    <n v="46"/>
    <n v="4"/>
    <x v="0"/>
    <n v="72"/>
    <n v="4"/>
    <n v="1"/>
    <x v="1"/>
    <n v="3"/>
    <s v="Divorced"/>
    <n v="2645"/>
    <n v="21923"/>
    <n v="1"/>
    <s v="Y"/>
    <x v="1"/>
    <n v="12"/>
    <n v="3"/>
    <n v="4"/>
    <n v="80"/>
    <n v="2"/>
    <n v="6"/>
    <n v="3"/>
    <n v="2"/>
    <n v="5"/>
    <n v="3"/>
    <n v="1"/>
    <n v="4"/>
    <x v="2"/>
    <x v="1"/>
    <n v="0"/>
  </r>
  <r>
    <x v="24"/>
    <x v="0"/>
    <s v="Travel_Rarely"/>
    <n v="869"/>
    <x v="0"/>
    <n v="3"/>
    <n v="2"/>
    <s v="Marketing"/>
    <n v="1"/>
    <n v="47"/>
    <n v="1"/>
    <x v="1"/>
    <n v="86"/>
    <n v="2"/>
    <n v="1"/>
    <x v="6"/>
    <n v="3"/>
    <s v="Married"/>
    <n v="2683"/>
    <n v="3810"/>
    <n v="1"/>
    <s v="Y"/>
    <x v="0"/>
    <n v="14"/>
    <n v="3"/>
    <n v="3"/>
    <n v="80"/>
    <n v="0"/>
    <n v="3"/>
    <n v="2"/>
    <n v="3"/>
    <n v="3"/>
    <n v="2"/>
    <n v="0"/>
    <n v="2"/>
    <x v="2"/>
    <x v="0"/>
    <n v="1"/>
  </r>
  <r>
    <x v="10"/>
    <x v="1"/>
    <s v="Travel_Rarely"/>
    <n v="890"/>
    <x v="0"/>
    <n v="2"/>
    <n v="3"/>
    <s v="Marketing"/>
    <n v="1"/>
    <n v="49"/>
    <n v="4"/>
    <x v="0"/>
    <n v="97"/>
    <n v="3"/>
    <n v="1"/>
    <x v="6"/>
    <n v="4"/>
    <s v="Married"/>
    <n v="2014"/>
    <n v="9687"/>
    <n v="1"/>
    <s v="Y"/>
    <x v="1"/>
    <n v="13"/>
    <n v="3"/>
    <n v="1"/>
    <n v="80"/>
    <n v="0"/>
    <n v="2"/>
    <n v="3"/>
    <n v="3"/>
    <n v="2"/>
    <n v="2"/>
    <n v="2"/>
    <n v="2"/>
    <x v="1"/>
    <x v="1"/>
    <n v="0"/>
  </r>
  <r>
    <x v="9"/>
    <x v="1"/>
    <s v="Travel_Rarely"/>
    <n v="852"/>
    <x v="1"/>
    <n v="5"/>
    <n v="4"/>
    <s v="Life Sciences"/>
    <n v="1"/>
    <n v="51"/>
    <n v="2"/>
    <x v="0"/>
    <n v="82"/>
    <n v="2"/>
    <n v="1"/>
    <x v="1"/>
    <n v="1"/>
    <s v="Married"/>
    <n v="3419"/>
    <n v="13072"/>
    <n v="9"/>
    <s v="Y"/>
    <x v="0"/>
    <n v="14"/>
    <n v="3"/>
    <n v="4"/>
    <n v="80"/>
    <n v="1"/>
    <n v="6"/>
    <n v="3"/>
    <n v="4"/>
    <n v="1"/>
    <n v="1"/>
    <n v="0"/>
    <n v="0"/>
    <x v="1"/>
    <x v="0"/>
    <n v="0"/>
  </r>
  <r>
    <x v="3"/>
    <x v="1"/>
    <s v="Travel_Frequently"/>
    <n v="1141"/>
    <x v="0"/>
    <n v="1"/>
    <n v="3"/>
    <s v="Life Sciences"/>
    <n v="1"/>
    <n v="52"/>
    <n v="3"/>
    <x v="0"/>
    <n v="42"/>
    <n v="4"/>
    <n v="2"/>
    <x v="0"/>
    <n v="1"/>
    <s v="Married"/>
    <n v="5376"/>
    <n v="3193"/>
    <n v="2"/>
    <s v="Y"/>
    <x v="1"/>
    <n v="19"/>
    <n v="3"/>
    <n v="1"/>
    <n v="80"/>
    <n v="2"/>
    <n v="10"/>
    <n v="3"/>
    <n v="3"/>
    <n v="5"/>
    <n v="3"/>
    <n v="1"/>
    <n v="3"/>
    <x v="2"/>
    <x v="1"/>
    <n v="0"/>
  </r>
  <r>
    <x v="10"/>
    <x v="1"/>
    <s v="Travel_Rarely"/>
    <n v="464"/>
    <x v="1"/>
    <n v="4"/>
    <n v="2"/>
    <s v="Other"/>
    <n v="1"/>
    <n v="53"/>
    <n v="3"/>
    <x v="1"/>
    <n v="75"/>
    <n v="3"/>
    <n v="1"/>
    <x v="2"/>
    <n v="4"/>
    <s v="Divorced"/>
    <n v="1951"/>
    <n v="10910"/>
    <n v="1"/>
    <s v="Y"/>
    <x v="1"/>
    <n v="12"/>
    <n v="3"/>
    <n v="3"/>
    <n v="80"/>
    <n v="1"/>
    <n v="1"/>
    <n v="3"/>
    <n v="3"/>
    <n v="1"/>
    <n v="0"/>
    <n v="0"/>
    <n v="0"/>
    <x v="1"/>
    <x v="0"/>
    <n v="0"/>
  </r>
  <r>
    <x v="4"/>
    <x v="1"/>
    <s v="Travel_Rarely"/>
    <n v="1240"/>
    <x v="1"/>
    <n v="2"/>
    <n v="4"/>
    <s v="Life Sciences"/>
    <n v="1"/>
    <n v="54"/>
    <n v="4"/>
    <x v="0"/>
    <n v="33"/>
    <n v="3"/>
    <n v="1"/>
    <x v="2"/>
    <n v="1"/>
    <s v="Divorced"/>
    <n v="2341"/>
    <n v="19715"/>
    <n v="1"/>
    <s v="Y"/>
    <x v="1"/>
    <n v="13"/>
    <n v="3"/>
    <n v="4"/>
    <n v="80"/>
    <n v="1"/>
    <n v="1"/>
    <n v="6"/>
    <n v="3"/>
    <n v="1"/>
    <n v="0"/>
    <n v="0"/>
    <n v="0"/>
    <x v="1"/>
    <x v="0"/>
    <n v="0"/>
  </r>
  <r>
    <x v="25"/>
    <x v="0"/>
    <s v="Travel_Rarely"/>
    <n v="1357"/>
    <x v="1"/>
    <n v="25"/>
    <n v="3"/>
    <s v="Life Sciences"/>
    <n v="1"/>
    <n v="55"/>
    <n v="1"/>
    <x v="1"/>
    <n v="48"/>
    <n v="1"/>
    <n v="1"/>
    <x v="2"/>
    <n v="3"/>
    <s v="Single"/>
    <n v="2293"/>
    <n v="10558"/>
    <n v="1"/>
    <s v="Y"/>
    <x v="1"/>
    <n v="12"/>
    <n v="3"/>
    <n v="3"/>
    <n v="80"/>
    <n v="0"/>
    <n v="1"/>
    <n v="2"/>
    <n v="2"/>
    <n v="1"/>
    <n v="0"/>
    <n v="0"/>
    <n v="1"/>
    <x v="1"/>
    <x v="0"/>
    <n v="1"/>
  </r>
  <r>
    <x v="4"/>
    <x v="1"/>
    <s v="Travel_Frequently"/>
    <n v="994"/>
    <x v="0"/>
    <n v="8"/>
    <n v="3"/>
    <s v="Life Sciences"/>
    <n v="1"/>
    <n v="56"/>
    <n v="4"/>
    <x v="1"/>
    <n v="37"/>
    <n v="3"/>
    <n v="3"/>
    <x v="0"/>
    <n v="3"/>
    <s v="Single"/>
    <n v="8726"/>
    <n v="2975"/>
    <n v="1"/>
    <s v="Y"/>
    <x v="1"/>
    <n v="15"/>
    <n v="3"/>
    <n v="4"/>
    <n v="80"/>
    <n v="0"/>
    <n v="9"/>
    <n v="0"/>
    <n v="3"/>
    <n v="9"/>
    <n v="8"/>
    <n v="1"/>
    <n v="7"/>
    <x v="0"/>
    <x v="1"/>
    <n v="0"/>
  </r>
  <r>
    <x v="7"/>
    <x v="1"/>
    <s v="Travel_Frequently"/>
    <n v="721"/>
    <x v="1"/>
    <n v="1"/>
    <n v="2"/>
    <s v="Medical"/>
    <n v="1"/>
    <n v="57"/>
    <n v="3"/>
    <x v="0"/>
    <n v="58"/>
    <n v="3"/>
    <n v="2"/>
    <x v="2"/>
    <n v="4"/>
    <s v="Single"/>
    <n v="4011"/>
    <n v="10781"/>
    <n v="1"/>
    <s v="Y"/>
    <x v="1"/>
    <n v="23"/>
    <n v="4"/>
    <n v="4"/>
    <n v="80"/>
    <n v="0"/>
    <n v="12"/>
    <n v="2"/>
    <n v="3"/>
    <n v="12"/>
    <n v="8"/>
    <n v="3"/>
    <n v="7"/>
    <x v="4"/>
    <x v="2"/>
    <n v="0"/>
  </r>
  <r>
    <x v="0"/>
    <x v="0"/>
    <s v="Travel_Rarely"/>
    <n v="1360"/>
    <x v="1"/>
    <n v="12"/>
    <n v="3"/>
    <s v="Technical Degree"/>
    <n v="1"/>
    <n v="58"/>
    <n v="2"/>
    <x v="0"/>
    <n v="49"/>
    <n v="3"/>
    <n v="5"/>
    <x v="7"/>
    <n v="3"/>
    <s v="Married"/>
    <n v="19545"/>
    <n v="16280"/>
    <n v="1"/>
    <s v="Y"/>
    <x v="1"/>
    <n v="12"/>
    <n v="3"/>
    <n v="4"/>
    <n v="80"/>
    <n v="0"/>
    <n v="23"/>
    <n v="0"/>
    <n v="3"/>
    <n v="22"/>
    <n v="15"/>
    <n v="15"/>
    <n v="8"/>
    <x v="3"/>
    <x v="4"/>
    <n v="1"/>
  </r>
  <r>
    <x v="13"/>
    <x v="1"/>
    <s v="Non-Travel"/>
    <n v="1065"/>
    <x v="0"/>
    <n v="23"/>
    <n v="4"/>
    <s v="Marketing"/>
    <n v="1"/>
    <n v="60"/>
    <n v="2"/>
    <x v="1"/>
    <n v="72"/>
    <n v="3"/>
    <n v="2"/>
    <x v="0"/>
    <n v="3"/>
    <s v="Single"/>
    <n v="4568"/>
    <n v="10034"/>
    <n v="0"/>
    <s v="Y"/>
    <x v="1"/>
    <n v="20"/>
    <n v="4"/>
    <n v="3"/>
    <n v="80"/>
    <n v="0"/>
    <n v="10"/>
    <n v="2"/>
    <n v="3"/>
    <n v="9"/>
    <n v="5"/>
    <n v="8"/>
    <n v="7"/>
    <x v="0"/>
    <x v="3"/>
    <n v="0"/>
  </r>
  <r>
    <x v="2"/>
    <x v="1"/>
    <s v="Travel_Rarely"/>
    <n v="408"/>
    <x v="1"/>
    <n v="19"/>
    <n v="2"/>
    <s v="Life Sciences"/>
    <n v="1"/>
    <n v="61"/>
    <n v="2"/>
    <x v="1"/>
    <n v="73"/>
    <n v="3"/>
    <n v="1"/>
    <x v="1"/>
    <n v="2"/>
    <s v="Married"/>
    <n v="3022"/>
    <n v="10227"/>
    <n v="4"/>
    <s v="Y"/>
    <x v="1"/>
    <n v="21"/>
    <n v="4"/>
    <n v="1"/>
    <n v="80"/>
    <n v="0"/>
    <n v="8"/>
    <n v="1"/>
    <n v="3"/>
    <n v="1"/>
    <n v="0"/>
    <n v="0"/>
    <n v="0"/>
    <x v="1"/>
    <x v="0"/>
    <n v="0"/>
  </r>
  <r>
    <x v="21"/>
    <x v="1"/>
    <s v="Travel_Frequently"/>
    <n v="1211"/>
    <x v="0"/>
    <n v="5"/>
    <n v="4"/>
    <s v="Marketing"/>
    <n v="1"/>
    <n v="62"/>
    <n v="1"/>
    <x v="1"/>
    <n v="98"/>
    <n v="3"/>
    <n v="2"/>
    <x v="0"/>
    <n v="4"/>
    <s v="Single"/>
    <n v="5772"/>
    <n v="20445"/>
    <n v="4"/>
    <s v="Y"/>
    <x v="0"/>
    <n v="21"/>
    <n v="4"/>
    <n v="3"/>
    <n v="80"/>
    <n v="0"/>
    <n v="14"/>
    <n v="4"/>
    <n v="3"/>
    <n v="9"/>
    <n v="6"/>
    <n v="0"/>
    <n v="8"/>
    <x v="0"/>
    <x v="0"/>
    <n v="0"/>
  </r>
  <r>
    <x v="10"/>
    <x v="1"/>
    <s v="Travel_Rarely"/>
    <n v="1229"/>
    <x v="1"/>
    <n v="8"/>
    <n v="1"/>
    <s v="Life Sciences"/>
    <n v="1"/>
    <n v="63"/>
    <n v="4"/>
    <x v="1"/>
    <n v="36"/>
    <n v="4"/>
    <n v="1"/>
    <x v="2"/>
    <n v="4"/>
    <s v="Married"/>
    <n v="2269"/>
    <n v="4892"/>
    <n v="1"/>
    <s v="Y"/>
    <x v="1"/>
    <n v="19"/>
    <n v="3"/>
    <n v="4"/>
    <n v="80"/>
    <n v="0"/>
    <n v="1"/>
    <n v="2"/>
    <n v="3"/>
    <n v="1"/>
    <n v="0"/>
    <n v="0"/>
    <n v="1"/>
    <x v="1"/>
    <x v="0"/>
    <n v="0"/>
  </r>
  <r>
    <x v="26"/>
    <x v="0"/>
    <s v="Travel_Rarely"/>
    <n v="626"/>
    <x v="1"/>
    <n v="1"/>
    <n v="2"/>
    <s v="Life Sciences"/>
    <n v="1"/>
    <n v="64"/>
    <n v="1"/>
    <x v="1"/>
    <n v="98"/>
    <n v="2"/>
    <n v="3"/>
    <x v="2"/>
    <n v="3"/>
    <s v="Single"/>
    <n v="5381"/>
    <n v="19294"/>
    <n v="9"/>
    <s v="Y"/>
    <x v="0"/>
    <n v="13"/>
    <n v="3"/>
    <n v="4"/>
    <n v="80"/>
    <n v="0"/>
    <n v="23"/>
    <n v="2"/>
    <n v="3"/>
    <n v="1"/>
    <n v="0"/>
    <n v="0"/>
    <n v="0"/>
    <x v="1"/>
    <x v="0"/>
    <n v="1"/>
  </r>
  <r>
    <x v="14"/>
    <x v="0"/>
    <s v="Travel_Rarely"/>
    <n v="1434"/>
    <x v="1"/>
    <n v="5"/>
    <n v="4"/>
    <s v="Technical Degree"/>
    <n v="1"/>
    <n v="65"/>
    <n v="3"/>
    <x v="1"/>
    <n v="50"/>
    <n v="3"/>
    <n v="1"/>
    <x v="2"/>
    <n v="3"/>
    <s v="Single"/>
    <n v="3441"/>
    <n v="11179"/>
    <n v="1"/>
    <s v="Y"/>
    <x v="0"/>
    <n v="13"/>
    <n v="3"/>
    <n v="3"/>
    <n v="80"/>
    <n v="0"/>
    <n v="2"/>
    <n v="3"/>
    <n v="2"/>
    <n v="2"/>
    <n v="2"/>
    <n v="2"/>
    <n v="2"/>
    <x v="1"/>
    <x v="1"/>
    <n v="1"/>
  </r>
  <r>
    <x v="20"/>
    <x v="1"/>
    <s v="Travel_Rarely"/>
    <n v="1488"/>
    <x v="0"/>
    <n v="1"/>
    <n v="5"/>
    <s v="Marketing"/>
    <n v="1"/>
    <n v="68"/>
    <n v="2"/>
    <x v="0"/>
    <n v="75"/>
    <n v="3"/>
    <n v="2"/>
    <x v="0"/>
    <n v="1"/>
    <s v="Divorced"/>
    <n v="5454"/>
    <n v="4009"/>
    <n v="5"/>
    <s v="Y"/>
    <x v="0"/>
    <n v="21"/>
    <n v="4"/>
    <n v="3"/>
    <n v="80"/>
    <n v="1"/>
    <n v="9"/>
    <n v="2"/>
    <n v="2"/>
    <n v="4"/>
    <n v="3"/>
    <n v="1"/>
    <n v="3"/>
    <x v="2"/>
    <x v="1"/>
    <n v="0"/>
  </r>
  <r>
    <x v="10"/>
    <x v="1"/>
    <s v="Non-Travel"/>
    <n v="1097"/>
    <x v="1"/>
    <n v="11"/>
    <n v="2"/>
    <s v="Medical"/>
    <n v="1"/>
    <n v="70"/>
    <n v="3"/>
    <x v="1"/>
    <n v="79"/>
    <n v="2"/>
    <n v="3"/>
    <x v="4"/>
    <n v="1"/>
    <s v="Married"/>
    <n v="9884"/>
    <n v="8302"/>
    <n v="2"/>
    <s v="Y"/>
    <x v="0"/>
    <n v="13"/>
    <n v="3"/>
    <n v="3"/>
    <n v="80"/>
    <n v="1"/>
    <n v="10"/>
    <n v="3"/>
    <n v="3"/>
    <n v="4"/>
    <n v="0"/>
    <n v="2"/>
    <n v="3"/>
    <x v="2"/>
    <x v="1"/>
    <n v="0"/>
  </r>
  <r>
    <x v="25"/>
    <x v="1"/>
    <s v="Travel_Rarely"/>
    <n v="1443"/>
    <x v="0"/>
    <n v="23"/>
    <n v="3"/>
    <s v="Marketing"/>
    <n v="1"/>
    <n v="72"/>
    <n v="3"/>
    <x v="0"/>
    <n v="47"/>
    <n v="2"/>
    <n v="2"/>
    <x v="0"/>
    <n v="4"/>
    <s v="Married"/>
    <n v="4157"/>
    <n v="21436"/>
    <n v="7"/>
    <s v="Y"/>
    <x v="0"/>
    <n v="19"/>
    <n v="3"/>
    <n v="3"/>
    <n v="80"/>
    <n v="1"/>
    <n v="5"/>
    <n v="2"/>
    <n v="2"/>
    <n v="2"/>
    <n v="2"/>
    <n v="0"/>
    <n v="0"/>
    <x v="1"/>
    <x v="0"/>
    <n v="0"/>
  </r>
  <r>
    <x v="3"/>
    <x v="1"/>
    <s v="Travel_Frequently"/>
    <n v="515"/>
    <x v="1"/>
    <n v="1"/>
    <n v="2"/>
    <s v="Life Sciences"/>
    <n v="1"/>
    <n v="73"/>
    <n v="1"/>
    <x v="0"/>
    <n v="98"/>
    <n v="3"/>
    <n v="3"/>
    <x v="7"/>
    <n v="4"/>
    <s v="Single"/>
    <n v="13458"/>
    <n v="15146"/>
    <n v="1"/>
    <s v="Y"/>
    <x v="0"/>
    <n v="12"/>
    <n v="3"/>
    <n v="3"/>
    <n v="80"/>
    <n v="0"/>
    <n v="15"/>
    <n v="1"/>
    <n v="3"/>
    <n v="15"/>
    <n v="14"/>
    <n v="8"/>
    <n v="12"/>
    <x v="4"/>
    <x v="3"/>
    <n v="0"/>
  </r>
  <r>
    <x v="10"/>
    <x v="1"/>
    <s v="Travel_Frequently"/>
    <n v="853"/>
    <x v="0"/>
    <n v="18"/>
    <n v="5"/>
    <s v="Life Sciences"/>
    <n v="1"/>
    <n v="74"/>
    <n v="2"/>
    <x v="1"/>
    <n v="71"/>
    <n v="3"/>
    <n v="3"/>
    <x v="0"/>
    <n v="1"/>
    <s v="Married"/>
    <n v="9069"/>
    <n v="11031"/>
    <n v="1"/>
    <s v="Y"/>
    <x v="1"/>
    <n v="22"/>
    <n v="4"/>
    <n v="4"/>
    <n v="80"/>
    <n v="1"/>
    <n v="9"/>
    <n v="3"/>
    <n v="2"/>
    <n v="9"/>
    <n v="8"/>
    <n v="1"/>
    <n v="8"/>
    <x v="0"/>
    <x v="1"/>
    <n v="0"/>
  </r>
  <r>
    <x v="10"/>
    <x v="1"/>
    <s v="Travel_Rarely"/>
    <n v="1142"/>
    <x v="1"/>
    <n v="23"/>
    <n v="4"/>
    <s v="Medical"/>
    <n v="1"/>
    <n v="75"/>
    <n v="3"/>
    <x v="0"/>
    <n v="30"/>
    <n v="3"/>
    <n v="1"/>
    <x v="2"/>
    <n v="1"/>
    <s v="Married"/>
    <n v="4014"/>
    <n v="16002"/>
    <n v="3"/>
    <s v="Y"/>
    <x v="0"/>
    <n v="15"/>
    <n v="3"/>
    <n v="3"/>
    <n v="80"/>
    <n v="1"/>
    <n v="4"/>
    <n v="3"/>
    <n v="3"/>
    <n v="2"/>
    <n v="2"/>
    <n v="2"/>
    <n v="2"/>
    <x v="1"/>
    <x v="1"/>
    <n v="0"/>
  </r>
  <r>
    <x v="12"/>
    <x v="1"/>
    <s v="Travel_Rarely"/>
    <n v="655"/>
    <x v="1"/>
    <n v="7"/>
    <n v="4"/>
    <s v="Life Sciences"/>
    <n v="1"/>
    <n v="76"/>
    <n v="4"/>
    <x v="1"/>
    <n v="48"/>
    <n v="3"/>
    <n v="2"/>
    <x v="2"/>
    <n v="4"/>
    <s v="Divorced"/>
    <n v="5915"/>
    <n v="9528"/>
    <n v="3"/>
    <s v="Y"/>
    <x v="1"/>
    <n v="22"/>
    <n v="4"/>
    <n v="4"/>
    <n v="80"/>
    <n v="1"/>
    <n v="10"/>
    <n v="3"/>
    <n v="2"/>
    <n v="7"/>
    <n v="7"/>
    <n v="1"/>
    <n v="7"/>
    <x v="0"/>
    <x v="1"/>
    <n v="0"/>
  </r>
  <r>
    <x v="2"/>
    <x v="1"/>
    <s v="Travel_Rarely"/>
    <n v="1115"/>
    <x v="1"/>
    <n v="1"/>
    <n v="4"/>
    <s v="Life Sciences"/>
    <n v="1"/>
    <n v="77"/>
    <n v="1"/>
    <x v="1"/>
    <n v="51"/>
    <n v="2"/>
    <n v="2"/>
    <x v="3"/>
    <n v="3"/>
    <s v="Divorced"/>
    <n v="5993"/>
    <n v="2689"/>
    <n v="1"/>
    <s v="Y"/>
    <x v="1"/>
    <n v="18"/>
    <n v="3"/>
    <n v="3"/>
    <n v="80"/>
    <n v="1"/>
    <n v="7"/>
    <n v="2"/>
    <n v="4"/>
    <n v="7"/>
    <n v="5"/>
    <n v="0"/>
    <n v="7"/>
    <x v="0"/>
    <x v="0"/>
    <n v="0"/>
  </r>
  <r>
    <x v="5"/>
    <x v="1"/>
    <s v="Travel_Rarely"/>
    <n v="427"/>
    <x v="1"/>
    <n v="1"/>
    <n v="3"/>
    <s v="Medical"/>
    <n v="1"/>
    <n v="78"/>
    <n v="1"/>
    <x v="1"/>
    <n v="33"/>
    <n v="3"/>
    <n v="2"/>
    <x v="3"/>
    <n v="4"/>
    <s v="Married"/>
    <n v="6162"/>
    <n v="10877"/>
    <n v="1"/>
    <s v="Y"/>
    <x v="0"/>
    <n v="22"/>
    <n v="4"/>
    <n v="2"/>
    <n v="80"/>
    <n v="1"/>
    <n v="9"/>
    <n v="3"/>
    <n v="3"/>
    <n v="9"/>
    <n v="8"/>
    <n v="7"/>
    <n v="8"/>
    <x v="0"/>
    <x v="3"/>
    <n v="0"/>
  </r>
  <r>
    <x v="8"/>
    <x v="1"/>
    <s v="Travel_Frequently"/>
    <n v="653"/>
    <x v="1"/>
    <n v="29"/>
    <n v="5"/>
    <s v="Life Sciences"/>
    <n v="1"/>
    <n v="79"/>
    <n v="4"/>
    <x v="0"/>
    <n v="50"/>
    <n v="3"/>
    <n v="2"/>
    <x v="2"/>
    <n v="4"/>
    <s v="Single"/>
    <n v="2406"/>
    <n v="5456"/>
    <n v="1"/>
    <s v="Y"/>
    <x v="1"/>
    <n v="11"/>
    <n v="3"/>
    <n v="4"/>
    <n v="80"/>
    <n v="0"/>
    <n v="10"/>
    <n v="2"/>
    <n v="3"/>
    <n v="10"/>
    <n v="3"/>
    <n v="9"/>
    <n v="9"/>
    <x v="0"/>
    <x v="3"/>
    <n v="0"/>
  </r>
  <r>
    <x v="24"/>
    <x v="1"/>
    <s v="Travel_Rarely"/>
    <n v="989"/>
    <x v="1"/>
    <n v="7"/>
    <n v="2"/>
    <s v="Medical"/>
    <n v="1"/>
    <n v="80"/>
    <n v="2"/>
    <x v="0"/>
    <n v="43"/>
    <n v="2"/>
    <n v="5"/>
    <x v="7"/>
    <n v="3"/>
    <s v="Divorced"/>
    <n v="18740"/>
    <n v="16701"/>
    <n v="5"/>
    <s v="Y"/>
    <x v="0"/>
    <n v="12"/>
    <n v="3"/>
    <n v="4"/>
    <n v="80"/>
    <n v="1"/>
    <n v="29"/>
    <n v="2"/>
    <n v="2"/>
    <n v="27"/>
    <n v="3"/>
    <n v="13"/>
    <n v="8"/>
    <x v="3"/>
    <x v="4"/>
    <n v="0"/>
  </r>
  <r>
    <x v="6"/>
    <x v="1"/>
    <s v="Travel_Rarely"/>
    <n v="1435"/>
    <x v="0"/>
    <n v="25"/>
    <n v="3"/>
    <s v="Life Sciences"/>
    <n v="1"/>
    <n v="81"/>
    <n v="1"/>
    <x v="0"/>
    <n v="99"/>
    <n v="3"/>
    <n v="3"/>
    <x v="0"/>
    <n v="1"/>
    <s v="Single"/>
    <n v="7637"/>
    <n v="2354"/>
    <n v="7"/>
    <s v="Y"/>
    <x v="1"/>
    <n v="11"/>
    <n v="3"/>
    <n v="4"/>
    <n v="80"/>
    <n v="0"/>
    <n v="28"/>
    <n v="3"/>
    <n v="2"/>
    <n v="21"/>
    <n v="16"/>
    <n v="7"/>
    <n v="9"/>
    <x v="3"/>
    <x v="3"/>
    <n v="0"/>
  </r>
  <r>
    <x v="9"/>
    <x v="1"/>
    <s v="Travel_Rarely"/>
    <n v="1223"/>
    <x v="1"/>
    <n v="8"/>
    <n v="3"/>
    <s v="Technical Degree"/>
    <n v="1"/>
    <n v="83"/>
    <n v="3"/>
    <x v="0"/>
    <n v="59"/>
    <n v="3"/>
    <n v="3"/>
    <x v="4"/>
    <n v="3"/>
    <s v="Divorced"/>
    <n v="10096"/>
    <n v="8202"/>
    <n v="1"/>
    <s v="Y"/>
    <x v="1"/>
    <n v="13"/>
    <n v="3"/>
    <n v="2"/>
    <n v="80"/>
    <n v="3"/>
    <n v="17"/>
    <n v="2"/>
    <n v="3"/>
    <n v="17"/>
    <n v="14"/>
    <n v="12"/>
    <n v="8"/>
    <x v="5"/>
    <x v="4"/>
    <n v="0"/>
  </r>
  <r>
    <x v="27"/>
    <x v="1"/>
    <s v="Travel_Rarely"/>
    <n v="836"/>
    <x v="1"/>
    <n v="8"/>
    <n v="3"/>
    <s v="Medical"/>
    <n v="1"/>
    <n v="84"/>
    <n v="4"/>
    <x v="0"/>
    <n v="33"/>
    <n v="3"/>
    <n v="4"/>
    <x v="5"/>
    <n v="3"/>
    <s v="Divorced"/>
    <n v="14756"/>
    <n v="19730"/>
    <n v="2"/>
    <s v="Y"/>
    <x v="0"/>
    <n v="14"/>
    <n v="3"/>
    <n v="3"/>
    <n v="80"/>
    <n v="3"/>
    <n v="21"/>
    <n v="2"/>
    <n v="3"/>
    <n v="5"/>
    <n v="0"/>
    <n v="0"/>
    <n v="2"/>
    <x v="2"/>
    <x v="0"/>
    <n v="0"/>
  </r>
  <r>
    <x v="9"/>
    <x v="1"/>
    <s v="Travel_Frequently"/>
    <n v="1195"/>
    <x v="1"/>
    <n v="11"/>
    <n v="3"/>
    <s v="Life Sciences"/>
    <n v="1"/>
    <n v="85"/>
    <n v="2"/>
    <x v="1"/>
    <n v="95"/>
    <n v="2"/>
    <n v="2"/>
    <x v="3"/>
    <n v="2"/>
    <s v="Single"/>
    <n v="6499"/>
    <n v="22656"/>
    <n v="1"/>
    <s v="Y"/>
    <x v="1"/>
    <n v="13"/>
    <n v="3"/>
    <n v="3"/>
    <n v="80"/>
    <n v="0"/>
    <n v="6"/>
    <n v="3"/>
    <n v="3"/>
    <n v="6"/>
    <n v="5"/>
    <n v="0"/>
    <n v="3"/>
    <x v="0"/>
    <x v="0"/>
    <n v="0"/>
  </r>
  <r>
    <x v="28"/>
    <x v="1"/>
    <s v="Travel_Rarely"/>
    <n v="1339"/>
    <x v="1"/>
    <n v="7"/>
    <n v="3"/>
    <s v="Life Sciences"/>
    <n v="1"/>
    <n v="86"/>
    <n v="2"/>
    <x v="1"/>
    <n v="59"/>
    <n v="3"/>
    <n v="3"/>
    <x v="1"/>
    <n v="1"/>
    <s v="Divorced"/>
    <n v="9724"/>
    <n v="18787"/>
    <n v="2"/>
    <s v="Y"/>
    <x v="1"/>
    <n v="17"/>
    <n v="3"/>
    <n v="3"/>
    <n v="80"/>
    <n v="1"/>
    <n v="25"/>
    <n v="2"/>
    <n v="3"/>
    <n v="1"/>
    <n v="0"/>
    <n v="0"/>
    <n v="0"/>
    <x v="1"/>
    <x v="0"/>
    <n v="0"/>
  </r>
  <r>
    <x v="10"/>
    <x v="1"/>
    <s v="Travel_Frequently"/>
    <n v="664"/>
    <x v="1"/>
    <n v="1"/>
    <n v="3"/>
    <s v="Medical"/>
    <n v="1"/>
    <n v="88"/>
    <n v="2"/>
    <x v="1"/>
    <n v="79"/>
    <n v="3"/>
    <n v="1"/>
    <x v="1"/>
    <n v="1"/>
    <s v="Married"/>
    <n v="2194"/>
    <n v="5868"/>
    <n v="4"/>
    <s v="Y"/>
    <x v="1"/>
    <n v="13"/>
    <n v="3"/>
    <n v="4"/>
    <n v="80"/>
    <n v="1"/>
    <n v="5"/>
    <n v="2"/>
    <n v="2"/>
    <n v="3"/>
    <n v="2"/>
    <n v="1"/>
    <n v="2"/>
    <x v="2"/>
    <x v="1"/>
    <n v="0"/>
  </r>
  <r>
    <x v="9"/>
    <x v="0"/>
    <s v="Travel_Rarely"/>
    <n v="318"/>
    <x v="1"/>
    <n v="9"/>
    <n v="3"/>
    <s v="Medical"/>
    <n v="1"/>
    <n v="90"/>
    <n v="4"/>
    <x v="1"/>
    <n v="79"/>
    <n v="2"/>
    <n v="1"/>
    <x v="1"/>
    <n v="3"/>
    <s v="Married"/>
    <n v="3388"/>
    <n v="21777"/>
    <n v="0"/>
    <s v="Y"/>
    <x v="0"/>
    <n v="17"/>
    <n v="3"/>
    <n v="1"/>
    <n v="80"/>
    <n v="1"/>
    <n v="2"/>
    <n v="0"/>
    <n v="2"/>
    <n v="1"/>
    <n v="0"/>
    <n v="0"/>
    <n v="0"/>
    <x v="1"/>
    <x v="0"/>
    <n v="1"/>
  </r>
  <r>
    <x v="6"/>
    <x v="1"/>
    <s v="Travel_Frequently"/>
    <n v="1225"/>
    <x v="0"/>
    <n v="1"/>
    <n v="1"/>
    <s v="Life Sciences"/>
    <n v="1"/>
    <n v="91"/>
    <n v="1"/>
    <x v="0"/>
    <n v="57"/>
    <n v="2"/>
    <n v="2"/>
    <x v="0"/>
    <n v="3"/>
    <s v="Single"/>
    <n v="5473"/>
    <n v="24668"/>
    <n v="7"/>
    <s v="Y"/>
    <x v="1"/>
    <n v="11"/>
    <n v="3"/>
    <n v="4"/>
    <n v="80"/>
    <n v="0"/>
    <n v="20"/>
    <n v="2"/>
    <n v="2"/>
    <n v="4"/>
    <n v="3"/>
    <n v="1"/>
    <n v="3"/>
    <x v="2"/>
    <x v="1"/>
    <n v="0"/>
  </r>
  <r>
    <x v="11"/>
    <x v="1"/>
    <s v="Travel_Rarely"/>
    <n v="1328"/>
    <x v="1"/>
    <n v="2"/>
    <n v="3"/>
    <s v="Life Sciences"/>
    <n v="1"/>
    <n v="94"/>
    <n v="3"/>
    <x v="1"/>
    <n v="76"/>
    <n v="3"/>
    <n v="1"/>
    <x v="1"/>
    <n v="2"/>
    <s v="Married"/>
    <n v="2703"/>
    <n v="4956"/>
    <n v="0"/>
    <s v="Y"/>
    <x v="1"/>
    <n v="23"/>
    <n v="4"/>
    <n v="4"/>
    <n v="80"/>
    <n v="1"/>
    <n v="6"/>
    <n v="3"/>
    <n v="3"/>
    <n v="5"/>
    <n v="4"/>
    <n v="0"/>
    <n v="4"/>
    <x v="2"/>
    <x v="0"/>
    <n v="0"/>
  </r>
  <r>
    <x v="12"/>
    <x v="1"/>
    <s v="Travel_Rarely"/>
    <n v="1082"/>
    <x v="1"/>
    <n v="1"/>
    <n v="4"/>
    <s v="Medical"/>
    <n v="1"/>
    <n v="95"/>
    <n v="3"/>
    <x v="1"/>
    <n v="87"/>
    <n v="3"/>
    <n v="1"/>
    <x v="1"/>
    <n v="2"/>
    <s v="Single"/>
    <n v="2501"/>
    <n v="18775"/>
    <n v="1"/>
    <s v="Y"/>
    <x v="1"/>
    <n v="17"/>
    <n v="3"/>
    <n v="2"/>
    <n v="80"/>
    <n v="0"/>
    <n v="1"/>
    <n v="4"/>
    <n v="3"/>
    <n v="1"/>
    <n v="1"/>
    <n v="1"/>
    <n v="0"/>
    <x v="1"/>
    <x v="1"/>
    <n v="0"/>
  </r>
  <r>
    <x v="5"/>
    <x v="1"/>
    <s v="Travel_Rarely"/>
    <n v="548"/>
    <x v="1"/>
    <n v="1"/>
    <n v="3"/>
    <s v="Life Sciences"/>
    <n v="1"/>
    <n v="96"/>
    <n v="2"/>
    <x v="1"/>
    <n v="66"/>
    <n v="3"/>
    <n v="2"/>
    <x v="1"/>
    <n v="2"/>
    <s v="Married"/>
    <n v="6220"/>
    <n v="7346"/>
    <n v="1"/>
    <s v="Y"/>
    <x v="1"/>
    <n v="17"/>
    <n v="3"/>
    <n v="2"/>
    <n v="80"/>
    <n v="2"/>
    <n v="10"/>
    <n v="3"/>
    <n v="3"/>
    <n v="10"/>
    <n v="4"/>
    <n v="0"/>
    <n v="9"/>
    <x v="0"/>
    <x v="0"/>
    <n v="0"/>
  </r>
  <r>
    <x v="9"/>
    <x v="1"/>
    <s v="Travel_Rarely"/>
    <n v="132"/>
    <x v="1"/>
    <n v="6"/>
    <n v="3"/>
    <s v="Life Sciences"/>
    <n v="1"/>
    <n v="97"/>
    <n v="2"/>
    <x v="0"/>
    <n v="55"/>
    <n v="4"/>
    <n v="1"/>
    <x v="2"/>
    <n v="4"/>
    <s v="Married"/>
    <n v="3038"/>
    <n v="22002"/>
    <n v="3"/>
    <s v="Y"/>
    <x v="1"/>
    <n v="12"/>
    <n v="3"/>
    <n v="2"/>
    <n v="80"/>
    <n v="0"/>
    <n v="5"/>
    <n v="3"/>
    <n v="3"/>
    <n v="1"/>
    <n v="0"/>
    <n v="0"/>
    <n v="0"/>
    <x v="1"/>
    <x v="0"/>
    <n v="0"/>
  </r>
  <r>
    <x v="12"/>
    <x v="1"/>
    <s v="Travel_Rarely"/>
    <n v="746"/>
    <x v="1"/>
    <n v="8"/>
    <n v="4"/>
    <s v="Life Sciences"/>
    <n v="1"/>
    <n v="98"/>
    <n v="3"/>
    <x v="0"/>
    <n v="61"/>
    <n v="3"/>
    <n v="2"/>
    <x v="3"/>
    <n v="4"/>
    <s v="Single"/>
    <n v="4424"/>
    <n v="20682"/>
    <n v="1"/>
    <s v="Y"/>
    <x v="1"/>
    <n v="23"/>
    <n v="4"/>
    <n v="4"/>
    <n v="80"/>
    <n v="0"/>
    <n v="11"/>
    <n v="2"/>
    <n v="3"/>
    <n v="11"/>
    <n v="7"/>
    <n v="1"/>
    <n v="8"/>
    <x v="4"/>
    <x v="1"/>
    <n v="0"/>
  </r>
  <r>
    <x v="10"/>
    <x v="1"/>
    <s v="Travel_Rarely"/>
    <n v="776"/>
    <x v="0"/>
    <n v="1"/>
    <n v="4"/>
    <s v="Marketing"/>
    <n v="1"/>
    <n v="100"/>
    <n v="3"/>
    <x v="1"/>
    <n v="32"/>
    <n v="2"/>
    <n v="2"/>
    <x v="0"/>
    <n v="1"/>
    <s v="Single"/>
    <n v="4312"/>
    <n v="23016"/>
    <n v="0"/>
    <s v="Y"/>
    <x v="1"/>
    <n v="14"/>
    <n v="3"/>
    <n v="2"/>
    <n v="80"/>
    <n v="0"/>
    <n v="16"/>
    <n v="2"/>
    <n v="3"/>
    <n v="15"/>
    <n v="13"/>
    <n v="2"/>
    <n v="8"/>
    <x v="4"/>
    <x v="1"/>
    <n v="0"/>
  </r>
  <r>
    <x v="28"/>
    <x v="1"/>
    <s v="Travel_Rarely"/>
    <n v="193"/>
    <x v="1"/>
    <n v="6"/>
    <n v="4"/>
    <s v="Other"/>
    <n v="1"/>
    <n v="101"/>
    <n v="4"/>
    <x v="1"/>
    <n v="52"/>
    <n v="3"/>
    <n v="3"/>
    <x v="7"/>
    <n v="1"/>
    <s v="Married"/>
    <n v="13245"/>
    <n v="15067"/>
    <n v="4"/>
    <s v="Y"/>
    <x v="0"/>
    <n v="14"/>
    <n v="3"/>
    <n v="2"/>
    <n v="80"/>
    <n v="0"/>
    <n v="17"/>
    <n v="3"/>
    <n v="4"/>
    <n v="0"/>
    <n v="0"/>
    <n v="0"/>
    <n v="0"/>
    <x v="1"/>
    <x v="0"/>
    <n v="0"/>
  </r>
  <r>
    <x v="2"/>
    <x v="1"/>
    <s v="Travel_Rarely"/>
    <n v="397"/>
    <x v="1"/>
    <n v="7"/>
    <n v="4"/>
    <s v="Medical"/>
    <n v="1"/>
    <n v="102"/>
    <n v="1"/>
    <x v="1"/>
    <n v="30"/>
    <n v="3"/>
    <n v="3"/>
    <x v="7"/>
    <n v="3"/>
    <s v="Single"/>
    <n v="13664"/>
    <n v="25258"/>
    <n v="4"/>
    <s v="Y"/>
    <x v="1"/>
    <n v="13"/>
    <n v="3"/>
    <n v="1"/>
    <n v="80"/>
    <n v="0"/>
    <n v="16"/>
    <n v="3"/>
    <n v="4"/>
    <n v="5"/>
    <n v="2"/>
    <n v="0"/>
    <n v="2"/>
    <x v="2"/>
    <x v="0"/>
    <n v="0"/>
  </r>
  <r>
    <x v="21"/>
    <x v="1"/>
    <s v="Travel_Rarely"/>
    <n v="945"/>
    <x v="2"/>
    <n v="5"/>
    <n v="2"/>
    <s v="Medical"/>
    <n v="1"/>
    <n v="103"/>
    <n v="2"/>
    <x v="1"/>
    <n v="80"/>
    <n v="3"/>
    <n v="2"/>
    <x v="8"/>
    <n v="2"/>
    <s v="Divorced"/>
    <n v="5021"/>
    <n v="10425"/>
    <n v="8"/>
    <s v="Y"/>
    <x v="0"/>
    <n v="22"/>
    <n v="4"/>
    <n v="4"/>
    <n v="80"/>
    <n v="1"/>
    <n v="16"/>
    <n v="2"/>
    <n v="3"/>
    <n v="4"/>
    <n v="2"/>
    <n v="0"/>
    <n v="2"/>
    <x v="2"/>
    <x v="0"/>
    <n v="0"/>
  </r>
  <r>
    <x v="7"/>
    <x v="1"/>
    <s v="Travel_Rarely"/>
    <n v="852"/>
    <x v="1"/>
    <n v="1"/>
    <n v="1"/>
    <s v="Life Sciences"/>
    <n v="1"/>
    <n v="104"/>
    <n v="4"/>
    <x v="1"/>
    <n v="55"/>
    <n v="2"/>
    <n v="2"/>
    <x v="2"/>
    <n v="4"/>
    <s v="Married"/>
    <n v="5126"/>
    <n v="15998"/>
    <n v="1"/>
    <s v="Y"/>
    <x v="0"/>
    <n v="12"/>
    <n v="3"/>
    <n v="3"/>
    <n v="80"/>
    <n v="2"/>
    <n v="10"/>
    <n v="1"/>
    <n v="2"/>
    <n v="10"/>
    <n v="8"/>
    <n v="3"/>
    <n v="0"/>
    <x v="0"/>
    <x v="2"/>
    <n v="0"/>
  </r>
  <r>
    <x v="10"/>
    <x v="1"/>
    <s v="Travel_Rarely"/>
    <n v="1214"/>
    <x v="1"/>
    <n v="1"/>
    <n v="3"/>
    <s v="Medical"/>
    <n v="1"/>
    <n v="105"/>
    <n v="2"/>
    <x v="1"/>
    <n v="30"/>
    <n v="2"/>
    <n v="1"/>
    <x v="1"/>
    <n v="3"/>
    <s v="Single"/>
    <n v="2859"/>
    <n v="26278"/>
    <n v="1"/>
    <s v="Y"/>
    <x v="1"/>
    <n v="18"/>
    <n v="3"/>
    <n v="1"/>
    <n v="80"/>
    <n v="0"/>
    <n v="6"/>
    <n v="3"/>
    <n v="3"/>
    <n v="6"/>
    <n v="4"/>
    <n v="0"/>
    <n v="4"/>
    <x v="0"/>
    <x v="0"/>
    <n v="0"/>
  </r>
  <r>
    <x v="27"/>
    <x v="1"/>
    <s v="Travel_Rarely"/>
    <n v="111"/>
    <x v="0"/>
    <n v="1"/>
    <n v="2"/>
    <s v="Life Sciences"/>
    <n v="1"/>
    <n v="106"/>
    <n v="1"/>
    <x v="1"/>
    <n v="70"/>
    <n v="3"/>
    <n v="3"/>
    <x v="0"/>
    <n v="4"/>
    <s v="Married"/>
    <n v="10239"/>
    <n v="18092"/>
    <n v="3"/>
    <s v="Y"/>
    <x v="1"/>
    <n v="14"/>
    <n v="3"/>
    <n v="4"/>
    <n v="80"/>
    <n v="1"/>
    <n v="24"/>
    <n v="4"/>
    <n v="3"/>
    <n v="1"/>
    <n v="0"/>
    <n v="1"/>
    <n v="0"/>
    <x v="1"/>
    <x v="1"/>
    <n v="0"/>
  </r>
  <r>
    <x v="8"/>
    <x v="1"/>
    <s v="Non-Travel"/>
    <n v="573"/>
    <x v="1"/>
    <n v="6"/>
    <n v="3"/>
    <s v="Medical"/>
    <n v="1"/>
    <n v="107"/>
    <n v="2"/>
    <x v="0"/>
    <n v="79"/>
    <n v="1"/>
    <n v="2"/>
    <x v="1"/>
    <n v="4"/>
    <s v="Divorced"/>
    <n v="5329"/>
    <n v="15717"/>
    <n v="7"/>
    <s v="Y"/>
    <x v="0"/>
    <n v="12"/>
    <n v="3"/>
    <n v="4"/>
    <n v="80"/>
    <n v="3"/>
    <n v="17"/>
    <n v="3"/>
    <n v="3"/>
    <n v="13"/>
    <n v="11"/>
    <n v="1"/>
    <n v="9"/>
    <x v="4"/>
    <x v="1"/>
    <n v="0"/>
  </r>
  <r>
    <x v="13"/>
    <x v="1"/>
    <s v="Travel_Rarely"/>
    <n v="1153"/>
    <x v="1"/>
    <n v="1"/>
    <n v="2"/>
    <s v="Medical"/>
    <n v="1"/>
    <n v="110"/>
    <n v="1"/>
    <x v="1"/>
    <n v="94"/>
    <n v="3"/>
    <n v="2"/>
    <x v="3"/>
    <n v="2"/>
    <s v="Married"/>
    <n v="4325"/>
    <n v="17736"/>
    <n v="1"/>
    <s v="Y"/>
    <x v="1"/>
    <n v="15"/>
    <n v="3"/>
    <n v="3"/>
    <n v="80"/>
    <n v="0"/>
    <n v="5"/>
    <n v="2"/>
    <n v="3"/>
    <n v="5"/>
    <n v="2"/>
    <n v="1"/>
    <n v="3"/>
    <x v="2"/>
    <x v="1"/>
    <n v="0"/>
  </r>
  <r>
    <x v="29"/>
    <x v="1"/>
    <s v="Travel_Rarely"/>
    <n v="1400"/>
    <x v="1"/>
    <n v="7"/>
    <n v="3"/>
    <s v="Life Sciences"/>
    <n v="1"/>
    <n v="112"/>
    <n v="4"/>
    <x v="1"/>
    <n v="49"/>
    <n v="1"/>
    <n v="3"/>
    <x v="3"/>
    <n v="4"/>
    <s v="Single"/>
    <n v="7260"/>
    <n v="21698"/>
    <n v="4"/>
    <s v="Y"/>
    <x v="1"/>
    <n v="11"/>
    <n v="3"/>
    <n v="1"/>
    <n v="80"/>
    <n v="0"/>
    <n v="37"/>
    <n v="3"/>
    <n v="2"/>
    <n v="6"/>
    <n v="4"/>
    <n v="0"/>
    <n v="2"/>
    <x v="0"/>
    <x v="0"/>
    <n v="0"/>
  </r>
  <r>
    <x v="30"/>
    <x v="1"/>
    <s v="Travel_Rarely"/>
    <n v="541"/>
    <x v="0"/>
    <n v="2"/>
    <n v="1"/>
    <s v="Technical Degree"/>
    <n v="1"/>
    <n v="113"/>
    <n v="3"/>
    <x v="1"/>
    <n v="62"/>
    <n v="3"/>
    <n v="1"/>
    <x v="6"/>
    <n v="1"/>
    <s v="Divorced"/>
    <n v="2322"/>
    <n v="9518"/>
    <n v="3"/>
    <s v="Y"/>
    <x v="1"/>
    <n v="13"/>
    <n v="3"/>
    <n v="3"/>
    <n v="80"/>
    <n v="1"/>
    <n v="3"/>
    <n v="3"/>
    <n v="3"/>
    <n v="0"/>
    <n v="0"/>
    <n v="0"/>
    <n v="0"/>
    <x v="1"/>
    <x v="0"/>
    <n v="0"/>
  </r>
  <r>
    <x v="31"/>
    <x v="1"/>
    <s v="Travel_Rarely"/>
    <n v="432"/>
    <x v="1"/>
    <n v="9"/>
    <n v="4"/>
    <s v="Life Sciences"/>
    <n v="1"/>
    <n v="116"/>
    <n v="4"/>
    <x v="1"/>
    <n v="96"/>
    <n v="3"/>
    <n v="1"/>
    <x v="2"/>
    <n v="4"/>
    <s v="Married"/>
    <n v="2075"/>
    <n v="18725"/>
    <n v="3"/>
    <s v="Y"/>
    <x v="1"/>
    <n v="23"/>
    <n v="4"/>
    <n v="2"/>
    <n v="80"/>
    <n v="2"/>
    <n v="10"/>
    <n v="4"/>
    <n v="3"/>
    <n v="4"/>
    <n v="2"/>
    <n v="0"/>
    <n v="3"/>
    <x v="2"/>
    <x v="0"/>
    <n v="0"/>
  </r>
  <r>
    <x v="7"/>
    <x v="1"/>
    <s v="Travel_Rarely"/>
    <n v="288"/>
    <x v="1"/>
    <n v="2"/>
    <n v="3"/>
    <s v="Life Sciences"/>
    <n v="1"/>
    <n v="117"/>
    <n v="3"/>
    <x v="1"/>
    <n v="99"/>
    <n v="2"/>
    <n v="2"/>
    <x v="4"/>
    <n v="4"/>
    <s v="Married"/>
    <n v="4152"/>
    <n v="15830"/>
    <n v="1"/>
    <s v="Y"/>
    <x v="1"/>
    <n v="19"/>
    <n v="3"/>
    <n v="1"/>
    <n v="80"/>
    <n v="3"/>
    <n v="11"/>
    <n v="3"/>
    <n v="3"/>
    <n v="11"/>
    <n v="10"/>
    <n v="10"/>
    <n v="8"/>
    <x v="4"/>
    <x v="3"/>
    <n v="0"/>
  </r>
  <r>
    <x v="21"/>
    <x v="0"/>
    <s v="Travel_Rarely"/>
    <n v="669"/>
    <x v="0"/>
    <n v="9"/>
    <n v="2"/>
    <s v="Medical"/>
    <n v="1"/>
    <n v="118"/>
    <n v="3"/>
    <x v="1"/>
    <n v="64"/>
    <n v="2"/>
    <n v="3"/>
    <x v="0"/>
    <n v="4"/>
    <s v="Single"/>
    <n v="9619"/>
    <n v="13596"/>
    <n v="1"/>
    <s v="Y"/>
    <x v="1"/>
    <n v="16"/>
    <n v="3"/>
    <n v="4"/>
    <n v="80"/>
    <n v="0"/>
    <n v="9"/>
    <n v="3"/>
    <n v="3"/>
    <n v="9"/>
    <n v="8"/>
    <n v="4"/>
    <n v="7"/>
    <x v="0"/>
    <x v="2"/>
    <n v="1"/>
  </r>
  <r>
    <x v="32"/>
    <x v="1"/>
    <s v="Travel_Frequently"/>
    <n v="530"/>
    <x v="1"/>
    <n v="1"/>
    <n v="4"/>
    <s v="Life Sciences"/>
    <n v="1"/>
    <n v="119"/>
    <n v="3"/>
    <x v="1"/>
    <n v="78"/>
    <n v="2"/>
    <n v="4"/>
    <x v="4"/>
    <n v="2"/>
    <s v="Married"/>
    <n v="13503"/>
    <n v="14115"/>
    <n v="1"/>
    <s v="Y"/>
    <x v="1"/>
    <n v="22"/>
    <n v="4"/>
    <n v="4"/>
    <n v="80"/>
    <n v="1"/>
    <n v="22"/>
    <n v="3"/>
    <n v="2"/>
    <n v="22"/>
    <n v="3"/>
    <n v="11"/>
    <n v="11"/>
    <x v="3"/>
    <x v="4"/>
    <n v="0"/>
  </r>
  <r>
    <x v="31"/>
    <x v="1"/>
    <s v="Travel_Rarely"/>
    <n v="632"/>
    <x v="0"/>
    <n v="21"/>
    <n v="4"/>
    <s v="Marketing"/>
    <n v="1"/>
    <n v="120"/>
    <n v="3"/>
    <x v="1"/>
    <n v="71"/>
    <n v="3"/>
    <n v="2"/>
    <x v="0"/>
    <n v="4"/>
    <s v="Single"/>
    <n v="5441"/>
    <n v="8423"/>
    <n v="0"/>
    <s v="Y"/>
    <x v="0"/>
    <n v="22"/>
    <n v="4"/>
    <n v="4"/>
    <n v="80"/>
    <n v="0"/>
    <n v="11"/>
    <n v="2"/>
    <n v="1"/>
    <n v="10"/>
    <n v="7"/>
    <n v="1"/>
    <n v="0"/>
    <x v="0"/>
    <x v="1"/>
    <n v="0"/>
  </r>
  <r>
    <x v="7"/>
    <x v="1"/>
    <s v="Travel_Rarely"/>
    <n v="1334"/>
    <x v="0"/>
    <n v="4"/>
    <n v="2"/>
    <s v="Medical"/>
    <n v="1"/>
    <n v="121"/>
    <n v="3"/>
    <x v="0"/>
    <n v="63"/>
    <n v="2"/>
    <n v="2"/>
    <x v="0"/>
    <n v="2"/>
    <s v="Divorced"/>
    <n v="5209"/>
    <n v="19760"/>
    <n v="1"/>
    <s v="Y"/>
    <x v="0"/>
    <n v="12"/>
    <n v="3"/>
    <n v="2"/>
    <n v="80"/>
    <n v="3"/>
    <n v="11"/>
    <n v="4"/>
    <n v="2"/>
    <n v="11"/>
    <n v="8"/>
    <n v="2"/>
    <n v="7"/>
    <x v="4"/>
    <x v="1"/>
    <n v="0"/>
  </r>
  <r>
    <x v="21"/>
    <x v="1"/>
    <s v="Travel_Frequently"/>
    <n v="638"/>
    <x v="1"/>
    <n v="1"/>
    <n v="3"/>
    <s v="Medical"/>
    <n v="1"/>
    <n v="124"/>
    <n v="3"/>
    <x v="1"/>
    <n v="40"/>
    <n v="2"/>
    <n v="3"/>
    <x v="4"/>
    <n v="1"/>
    <s v="Married"/>
    <n v="10673"/>
    <n v="3142"/>
    <n v="2"/>
    <s v="Y"/>
    <x v="0"/>
    <n v="13"/>
    <n v="3"/>
    <n v="3"/>
    <n v="80"/>
    <n v="1"/>
    <n v="21"/>
    <n v="5"/>
    <n v="2"/>
    <n v="10"/>
    <n v="9"/>
    <n v="9"/>
    <n v="5"/>
    <x v="0"/>
    <x v="3"/>
    <n v="0"/>
  </r>
  <r>
    <x v="5"/>
    <x v="1"/>
    <s v="Travel_Rarely"/>
    <n v="1093"/>
    <x v="0"/>
    <n v="6"/>
    <n v="4"/>
    <s v="Medical"/>
    <n v="1"/>
    <n v="125"/>
    <n v="2"/>
    <x v="1"/>
    <n v="87"/>
    <n v="3"/>
    <n v="2"/>
    <x v="0"/>
    <n v="3"/>
    <s v="Single"/>
    <n v="5010"/>
    <n v="24301"/>
    <n v="1"/>
    <s v="Y"/>
    <x v="1"/>
    <n v="16"/>
    <n v="3"/>
    <n v="1"/>
    <n v="80"/>
    <n v="0"/>
    <n v="12"/>
    <n v="0"/>
    <n v="3"/>
    <n v="11"/>
    <n v="8"/>
    <n v="5"/>
    <n v="7"/>
    <x v="4"/>
    <x v="2"/>
    <n v="0"/>
  </r>
  <r>
    <x v="33"/>
    <x v="1"/>
    <s v="Travel_Rarely"/>
    <n v="1217"/>
    <x v="1"/>
    <n v="2"/>
    <n v="4"/>
    <s v="Technical Degree"/>
    <n v="1"/>
    <n v="126"/>
    <n v="1"/>
    <x v="0"/>
    <n v="60"/>
    <n v="3"/>
    <n v="3"/>
    <x v="7"/>
    <n v="3"/>
    <s v="Married"/>
    <n v="13549"/>
    <n v="24001"/>
    <n v="9"/>
    <s v="Y"/>
    <x v="1"/>
    <n v="12"/>
    <n v="3"/>
    <n v="1"/>
    <n v="80"/>
    <n v="1"/>
    <n v="16"/>
    <n v="5"/>
    <n v="1"/>
    <n v="4"/>
    <n v="3"/>
    <n v="0"/>
    <n v="3"/>
    <x v="2"/>
    <x v="0"/>
    <n v="0"/>
  </r>
  <r>
    <x v="17"/>
    <x v="1"/>
    <s v="Travel_Rarely"/>
    <n v="1353"/>
    <x v="0"/>
    <n v="3"/>
    <n v="2"/>
    <s v="Other"/>
    <n v="1"/>
    <n v="128"/>
    <n v="1"/>
    <x v="0"/>
    <n v="33"/>
    <n v="3"/>
    <n v="2"/>
    <x v="0"/>
    <n v="3"/>
    <s v="Married"/>
    <n v="4999"/>
    <n v="17519"/>
    <n v="0"/>
    <s v="Y"/>
    <x v="1"/>
    <n v="21"/>
    <n v="4"/>
    <n v="1"/>
    <n v="80"/>
    <n v="1"/>
    <n v="4"/>
    <n v="2"/>
    <n v="2"/>
    <n v="3"/>
    <n v="2"/>
    <n v="0"/>
    <n v="2"/>
    <x v="2"/>
    <x v="0"/>
    <n v="0"/>
  </r>
  <r>
    <x v="14"/>
    <x v="1"/>
    <s v="Non-Travel"/>
    <n v="120"/>
    <x v="0"/>
    <n v="4"/>
    <n v="3"/>
    <s v="Medical"/>
    <n v="1"/>
    <n v="129"/>
    <n v="2"/>
    <x v="1"/>
    <n v="43"/>
    <n v="3"/>
    <n v="2"/>
    <x v="0"/>
    <n v="3"/>
    <s v="Married"/>
    <n v="4221"/>
    <n v="8863"/>
    <n v="1"/>
    <s v="Y"/>
    <x v="1"/>
    <n v="15"/>
    <n v="3"/>
    <n v="2"/>
    <n v="80"/>
    <n v="0"/>
    <n v="5"/>
    <n v="3"/>
    <n v="4"/>
    <n v="5"/>
    <n v="4"/>
    <n v="0"/>
    <n v="4"/>
    <x v="2"/>
    <x v="0"/>
    <n v="0"/>
  </r>
  <r>
    <x v="34"/>
    <x v="1"/>
    <s v="Travel_Rarely"/>
    <n v="682"/>
    <x v="0"/>
    <n v="10"/>
    <n v="4"/>
    <s v="Medical"/>
    <n v="1"/>
    <n v="131"/>
    <n v="4"/>
    <x v="1"/>
    <n v="37"/>
    <n v="3"/>
    <n v="4"/>
    <x v="0"/>
    <n v="3"/>
    <s v="Single"/>
    <n v="13872"/>
    <n v="24409"/>
    <n v="0"/>
    <s v="Y"/>
    <x v="1"/>
    <n v="13"/>
    <n v="3"/>
    <n v="3"/>
    <n v="80"/>
    <n v="0"/>
    <n v="38"/>
    <n v="1"/>
    <n v="2"/>
    <n v="37"/>
    <n v="10"/>
    <n v="1"/>
    <n v="8"/>
    <x v="6"/>
    <x v="1"/>
    <n v="0"/>
  </r>
  <r>
    <x v="20"/>
    <x v="1"/>
    <s v="Non-Travel"/>
    <n v="489"/>
    <x v="1"/>
    <n v="23"/>
    <n v="3"/>
    <s v="Medical"/>
    <n v="1"/>
    <n v="132"/>
    <n v="2"/>
    <x v="1"/>
    <n v="67"/>
    <n v="3"/>
    <n v="2"/>
    <x v="2"/>
    <n v="2"/>
    <s v="Married"/>
    <n v="2042"/>
    <n v="25043"/>
    <n v="4"/>
    <s v="Y"/>
    <x v="1"/>
    <n v="12"/>
    <n v="3"/>
    <n v="3"/>
    <n v="80"/>
    <n v="1"/>
    <n v="17"/>
    <n v="3"/>
    <n v="4"/>
    <n v="3"/>
    <n v="2"/>
    <n v="1"/>
    <n v="2"/>
    <x v="2"/>
    <x v="1"/>
    <n v="0"/>
  </r>
  <r>
    <x v="2"/>
    <x v="0"/>
    <s v="Travel_Rarely"/>
    <n v="807"/>
    <x v="2"/>
    <n v="6"/>
    <n v="4"/>
    <s v="Human Resources"/>
    <n v="1"/>
    <n v="133"/>
    <n v="3"/>
    <x v="1"/>
    <n v="63"/>
    <n v="3"/>
    <n v="1"/>
    <x v="8"/>
    <n v="1"/>
    <s v="Divorced"/>
    <n v="2073"/>
    <n v="23648"/>
    <n v="4"/>
    <s v="Y"/>
    <x v="0"/>
    <n v="22"/>
    <n v="4"/>
    <n v="4"/>
    <n v="80"/>
    <n v="0"/>
    <n v="7"/>
    <n v="3"/>
    <n v="3"/>
    <n v="3"/>
    <n v="2"/>
    <n v="0"/>
    <n v="2"/>
    <x v="2"/>
    <x v="0"/>
    <n v="1"/>
  </r>
  <r>
    <x v="5"/>
    <x v="1"/>
    <s v="Travel_Rarely"/>
    <n v="827"/>
    <x v="1"/>
    <n v="1"/>
    <n v="1"/>
    <s v="Life Sciences"/>
    <n v="1"/>
    <n v="134"/>
    <n v="4"/>
    <x v="1"/>
    <n v="71"/>
    <n v="3"/>
    <n v="1"/>
    <x v="1"/>
    <n v="1"/>
    <s v="Single"/>
    <n v="2956"/>
    <n v="15178"/>
    <n v="1"/>
    <s v="Y"/>
    <x v="1"/>
    <n v="13"/>
    <n v="3"/>
    <n v="4"/>
    <n v="80"/>
    <n v="0"/>
    <n v="1"/>
    <n v="2"/>
    <n v="3"/>
    <n v="1"/>
    <n v="0"/>
    <n v="0"/>
    <n v="0"/>
    <x v="1"/>
    <x v="0"/>
    <n v="0"/>
  </r>
  <r>
    <x v="35"/>
    <x v="0"/>
    <s v="Travel_Frequently"/>
    <n v="871"/>
    <x v="1"/>
    <n v="6"/>
    <n v="3"/>
    <s v="Life Sciences"/>
    <n v="1"/>
    <n v="137"/>
    <n v="4"/>
    <x v="0"/>
    <n v="66"/>
    <n v="2"/>
    <n v="1"/>
    <x v="2"/>
    <n v="4"/>
    <s v="Single"/>
    <n v="2926"/>
    <n v="19783"/>
    <n v="1"/>
    <s v="Y"/>
    <x v="0"/>
    <n v="18"/>
    <n v="3"/>
    <n v="2"/>
    <n v="80"/>
    <n v="0"/>
    <n v="1"/>
    <n v="5"/>
    <n v="3"/>
    <n v="1"/>
    <n v="0"/>
    <n v="1"/>
    <n v="0"/>
    <x v="1"/>
    <x v="1"/>
    <n v="1"/>
  </r>
  <r>
    <x v="13"/>
    <x v="1"/>
    <s v="Travel_Rarely"/>
    <n v="665"/>
    <x v="1"/>
    <n v="6"/>
    <n v="4"/>
    <s v="Other"/>
    <n v="1"/>
    <n v="138"/>
    <n v="1"/>
    <x v="0"/>
    <n v="41"/>
    <n v="3"/>
    <n v="2"/>
    <x v="1"/>
    <n v="3"/>
    <s v="Single"/>
    <n v="4809"/>
    <n v="12482"/>
    <n v="1"/>
    <s v="Y"/>
    <x v="1"/>
    <n v="14"/>
    <n v="3"/>
    <n v="3"/>
    <n v="80"/>
    <n v="0"/>
    <n v="16"/>
    <n v="3"/>
    <n v="3"/>
    <n v="16"/>
    <n v="13"/>
    <n v="2"/>
    <n v="10"/>
    <x v="5"/>
    <x v="1"/>
    <n v="0"/>
  </r>
  <r>
    <x v="2"/>
    <x v="1"/>
    <s v="Non-Travel"/>
    <n v="1040"/>
    <x v="1"/>
    <n v="2"/>
    <n v="2"/>
    <s v="Life Sciences"/>
    <n v="1"/>
    <n v="139"/>
    <n v="3"/>
    <x v="1"/>
    <n v="100"/>
    <n v="2"/>
    <n v="2"/>
    <x v="4"/>
    <n v="4"/>
    <s v="Divorced"/>
    <n v="5163"/>
    <n v="15850"/>
    <n v="5"/>
    <s v="Y"/>
    <x v="1"/>
    <n v="14"/>
    <n v="3"/>
    <n v="4"/>
    <n v="80"/>
    <n v="1"/>
    <n v="17"/>
    <n v="2"/>
    <n v="4"/>
    <n v="1"/>
    <n v="0"/>
    <n v="0"/>
    <n v="0"/>
    <x v="1"/>
    <x v="0"/>
    <n v="0"/>
  </r>
  <r>
    <x v="6"/>
    <x v="1"/>
    <s v="Non-Travel"/>
    <n v="1420"/>
    <x v="2"/>
    <n v="2"/>
    <n v="4"/>
    <s v="Human Resources"/>
    <n v="1"/>
    <n v="140"/>
    <n v="3"/>
    <x v="0"/>
    <n v="32"/>
    <n v="2"/>
    <n v="5"/>
    <x v="5"/>
    <n v="4"/>
    <s v="Married"/>
    <n v="18844"/>
    <n v="21922"/>
    <n v="9"/>
    <s v="Y"/>
    <x v="1"/>
    <n v="21"/>
    <n v="4"/>
    <n v="4"/>
    <n v="80"/>
    <n v="1"/>
    <n v="30"/>
    <n v="3"/>
    <n v="3"/>
    <n v="3"/>
    <n v="2"/>
    <n v="2"/>
    <n v="2"/>
    <x v="2"/>
    <x v="1"/>
    <n v="0"/>
  </r>
  <r>
    <x v="24"/>
    <x v="1"/>
    <s v="Travel_Frequently"/>
    <n v="1115"/>
    <x v="1"/>
    <n v="1"/>
    <n v="3"/>
    <s v="Life Sciences"/>
    <n v="1"/>
    <n v="141"/>
    <n v="1"/>
    <x v="0"/>
    <n v="73"/>
    <n v="3"/>
    <n v="5"/>
    <x v="7"/>
    <n v="2"/>
    <s v="Married"/>
    <n v="18172"/>
    <n v="9755"/>
    <n v="3"/>
    <s v="Y"/>
    <x v="0"/>
    <n v="19"/>
    <n v="3"/>
    <n v="1"/>
    <n v="80"/>
    <n v="0"/>
    <n v="28"/>
    <n v="1"/>
    <n v="2"/>
    <n v="8"/>
    <n v="3"/>
    <n v="0"/>
    <n v="7"/>
    <x v="0"/>
    <x v="0"/>
    <n v="0"/>
  </r>
  <r>
    <x v="36"/>
    <x v="0"/>
    <s v="Travel_Rarely"/>
    <n v="240"/>
    <x v="0"/>
    <n v="5"/>
    <n v="3"/>
    <s v="Marketing"/>
    <n v="1"/>
    <n v="142"/>
    <n v="3"/>
    <x v="1"/>
    <n v="46"/>
    <n v="2"/>
    <n v="2"/>
    <x v="0"/>
    <n v="3"/>
    <s v="Single"/>
    <n v="5744"/>
    <n v="26959"/>
    <n v="1"/>
    <s v="Y"/>
    <x v="0"/>
    <n v="11"/>
    <n v="3"/>
    <n v="4"/>
    <n v="80"/>
    <n v="0"/>
    <n v="6"/>
    <n v="1"/>
    <n v="3"/>
    <n v="6"/>
    <n v="4"/>
    <n v="0"/>
    <n v="3"/>
    <x v="0"/>
    <x v="0"/>
    <n v="1"/>
  </r>
  <r>
    <x v="36"/>
    <x v="1"/>
    <s v="Travel_Rarely"/>
    <n v="1280"/>
    <x v="1"/>
    <n v="7"/>
    <n v="1"/>
    <s v="Medical"/>
    <n v="1"/>
    <n v="143"/>
    <n v="4"/>
    <x v="1"/>
    <n v="64"/>
    <n v="2"/>
    <n v="1"/>
    <x v="1"/>
    <n v="4"/>
    <s v="Married"/>
    <n v="2889"/>
    <n v="26897"/>
    <n v="1"/>
    <s v="Y"/>
    <x v="1"/>
    <n v="11"/>
    <n v="3"/>
    <n v="3"/>
    <n v="80"/>
    <n v="2"/>
    <n v="2"/>
    <n v="2"/>
    <n v="3"/>
    <n v="2"/>
    <n v="2"/>
    <n v="2"/>
    <n v="1"/>
    <x v="1"/>
    <x v="1"/>
    <n v="0"/>
  </r>
  <r>
    <x v="15"/>
    <x v="1"/>
    <s v="Travel_Rarely"/>
    <n v="534"/>
    <x v="1"/>
    <n v="15"/>
    <n v="3"/>
    <s v="Medical"/>
    <n v="1"/>
    <n v="144"/>
    <n v="2"/>
    <x v="0"/>
    <n v="59"/>
    <n v="3"/>
    <n v="1"/>
    <x v="2"/>
    <n v="4"/>
    <s v="Single"/>
    <n v="2871"/>
    <n v="23785"/>
    <n v="1"/>
    <s v="Y"/>
    <x v="1"/>
    <n v="15"/>
    <n v="3"/>
    <n v="3"/>
    <n v="80"/>
    <n v="0"/>
    <n v="1"/>
    <n v="5"/>
    <n v="3"/>
    <n v="0"/>
    <n v="0"/>
    <n v="0"/>
    <n v="0"/>
    <x v="1"/>
    <x v="0"/>
    <n v="0"/>
  </r>
  <r>
    <x v="31"/>
    <x v="1"/>
    <s v="Travel_Frequently"/>
    <n v="1456"/>
    <x v="1"/>
    <n v="1"/>
    <n v="4"/>
    <s v="Medical"/>
    <n v="1"/>
    <n v="145"/>
    <n v="1"/>
    <x v="0"/>
    <n v="30"/>
    <n v="2"/>
    <n v="3"/>
    <x v="4"/>
    <n v="1"/>
    <s v="Single"/>
    <n v="7484"/>
    <n v="25796"/>
    <n v="3"/>
    <s v="Y"/>
    <x v="1"/>
    <n v="20"/>
    <n v="4"/>
    <n v="3"/>
    <n v="80"/>
    <n v="0"/>
    <n v="23"/>
    <n v="1"/>
    <n v="2"/>
    <n v="13"/>
    <n v="12"/>
    <n v="12"/>
    <n v="8"/>
    <x v="4"/>
    <x v="4"/>
    <n v="0"/>
  </r>
  <r>
    <x v="13"/>
    <x v="0"/>
    <s v="Travel_Frequently"/>
    <n v="658"/>
    <x v="1"/>
    <n v="7"/>
    <n v="3"/>
    <s v="Life Sciences"/>
    <n v="1"/>
    <n v="147"/>
    <n v="1"/>
    <x v="1"/>
    <n v="66"/>
    <n v="1"/>
    <n v="2"/>
    <x v="2"/>
    <n v="3"/>
    <s v="Single"/>
    <n v="6074"/>
    <n v="22887"/>
    <n v="1"/>
    <s v="Y"/>
    <x v="0"/>
    <n v="24"/>
    <n v="4"/>
    <n v="4"/>
    <n v="80"/>
    <n v="0"/>
    <n v="9"/>
    <n v="3"/>
    <n v="3"/>
    <n v="9"/>
    <n v="7"/>
    <n v="0"/>
    <n v="6"/>
    <x v="0"/>
    <x v="0"/>
    <n v="1"/>
  </r>
  <r>
    <x v="33"/>
    <x v="1"/>
    <s v="Non-Travel"/>
    <n v="142"/>
    <x v="2"/>
    <n v="26"/>
    <n v="3"/>
    <s v="Human Resources"/>
    <n v="1"/>
    <n v="148"/>
    <n v="4"/>
    <x v="0"/>
    <n v="30"/>
    <n v="4"/>
    <n v="4"/>
    <x v="5"/>
    <n v="4"/>
    <s v="Single"/>
    <n v="17328"/>
    <n v="13871"/>
    <n v="2"/>
    <s v="Y"/>
    <x v="0"/>
    <n v="12"/>
    <n v="3"/>
    <n v="3"/>
    <n v="80"/>
    <n v="0"/>
    <n v="23"/>
    <n v="3"/>
    <n v="3"/>
    <n v="5"/>
    <n v="3"/>
    <n v="4"/>
    <n v="4"/>
    <x v="2"/>
    <x v="2"/>
    <n v="0"/>
  </r>
  <r>
    <x v="17"/>
    <x v="1"/>
    <s v="Travel_Rarely"/>
    <n v="1127"/>
    <x v="1"/>
    <n v="18"/>
    <n v="1"/>
    <s v="Life Sciences"/>
    <n v="1"/>
    <n v="150"/>
    <n v="2"/>
    <x v="1"/>
    <n v="52"/>
    <n v="3"/>
    <n v="1"/>
    <x v="2"/>
    <n v="3"/>
    <s v="Married"/>
    <n v="2774"/>
    <n v="13257"/>
    <n v="0"/>
    <s v="Y"/>
    <x v="1"/>
    <n v="12"/>
    <n v="3"/>
    <n v="3"/>
    <n v="80"/>
    <n v="1"/>
    <n v="6"/>
    <n v="2"/>
    <n v="3"/>
    <n v="5"/>
    <n v="3"/>
    <n v="1"/>
    <n v="2"/>
    <x v="2"/>
    <x v="1"/>
    <n v="0"/>
  </r>
  <r>
    <x v="13"/>
    <x v="1"/>
    <s v="Travel_Rarely"/>
    <n v="1031"/>
    <x v="1"/>
    <n v="6"/>
    <n v="4"/>
    <s v="Life Sciences"/>
    <n v="1"/>
    <n v="151"/>
    <n v="3"/>
    <x v="0"/>
    <n v="45"/>
    <n v="2"/>
    <n v="2"/>
    <x v="1"/>
    <n v="2"/>
    <s v="Divorced"/>
    <n v="4505"/>
    <n v="15000"/>
    <n v="6"/>
    <s v="Y"/>
    <x v="1"/>
    <n v="15"/>
    <n v="3"/>
    <n v="3"/>
    <n v="80"/>
    <n v="1"/>
    <n v="12"/>
    <n v="3"/>
    <n v="3"/>
    <n v="1"/>
    <n v="0"/>
    <n v="0"/>
    <n v="0"/>
    <x v="1"/>
    <x v="0"/>
    <n v="0"/>
  </r>
  <r>
    <x v="2"/>
    <x v="1"/>
    <s v="Travel_Rarely"/>
    <n v="1189"/>
    <x v="0"/>
    <n v="3"/>
    <n v="3"/>
    <s v="Life Sciences"/>
    <n v="1"/>
    <n v="152"/>
    <n v="3"/>
    <x v="1"/>
    <n v="87"/>
    <n v="3"/>
    <n v="3"/>
    <x v="0"/>
    <n v="4"/>
    <s v="Single"/>
    <n v="7428"/>
    <n v="14506"/>
    <n v="2"/>
    <s v="Y"/>
    <x v="1"/>
    <n v="12"/>
    <n v="3"/>
    <n v="1"/>
    <n v="80"/>
    <n v="0"/>
    <n v="12"/>
    <n v="3"/>
    <n v="3"/>
    <n v="5"/>
    <n v="3"/>
    <n v="1"/>
    <n v="3"/>
    <x v="2"/>
    <x v="1"/>
    <n v="0"/>
  </r>
  <r>
    <x v="13"/>
    <x v="1"/>
    <s v="Travel_Rarely"/>
    <n v="1354"/>
    <x v="1"/>
    <n v="5"/>
    <n v="3"/>
    <s v="Medical"/>
    <n v="1"/>
    <n v="153"/>
    <n v="3"/>
    <x v="0"/>
    <n v="45"/>
    <n v="2"/>
    <n v="3"/>
    <x v="5"/>
    <n v="1"/>
    <s v="Single"/>
    <n v="11631"/>
    <n v="5615"/>
    <n v="2"/>
    <s v="Y"/>
    <x v="1"/>
    <n v="12"/>
    <n v="3"/>
    <n v="4"/>
    <n v="80"/>
    <n v="0"/>
    <n v="14"/>
    <n v="6"/>
    <n v="3"/>
    <n v="11"/>
    <n v="10"/>
    <n v="5"/>
    <n v="8"/>
    <x v="4"/>
    <x v="2"/>
    <n v="0"/>
  </r>
  <r>
    <x v="9"/>
    <x v="1"/>
    <s v="Travel_Frequently"/>
    <n v="1467"/>
    <x v="0"/>
    <n v="11"/>
    <n v="2"/>
    <s v="Technical Degree"/>
    <n v="1"/>
    <n v="154"/>
    <n v="2"/>
    <x v="0"/>
    <n v="92"/>
    <n v="3"/>
    <n v="3"/>
    <x v="0"/>
    <n v="4"/>
    <s v="Married"/>
    <n v="9738"/>
    <n v="22952"/>
    <n v="0"/>
    <s v="Y"/>
    <x v="1"/>
    <n v="14"/>
    <n v="3"/>
    <n v="3"/>
    <n v="80"/>
    <n v="1"/>
    <n v="10"/>
    <n v="6"/>
    <n v="3"/>
    <n v="9"/>
    <n v="7"/>
    <n v="2"/>
    <n v="8"/>
    <x v="0"/>
    <x v="1"/>
    <n v="0"/>
  </r>
  <r>
    <x v="9"/>
    <x v="1"/>
    <s v="Travel_Rarely"/>
    <n v="922"/>
    <x v="1"/>
    <n v="3"/>
    <n v="2"/>
    <s v="Life Sciences"/>
    <n v="1"/>
    <n v="155"/>
    <n v="1"/>
    <x v="0"/>
    <n v="39"/>
    <n v="3"/>
    <n v="1"/>
    <x v="2"/>
    <n v="4"/>
    <s v="Divorced"/>
    <n v="2835"/>
    <n v="2561"/>
    <n v="5"/>
    <s v="Y"/>
    <x v="1"/>
    <n v="22"/>
    <n v="4"/>
    <n v="1"/>
    <n v="80"/>
    <n v="1"/>
    <n v="7"/>
    <n v="2"/>
    <n v="3"/>
    <n v="1"/>
    <n v="0"/>
    <n v="0"/>
    <n v="0"/>
    <x v="1"/>
    <x v="0"/>
    <n v="0"/>
  </r>
  <r>
    <x v="23"/>
    <x v="1"/>
    <s v="Travel_Frequently"/>
    <n v="394"/>
    <x v="0"/>
    <n v="26"/>
    <n v="2"/>
    <s v="Life Sciences"/>
    <n v="1"/>
    <n v="158"/>
    <n v="3"/>
    <x v="1"/>
    <n v="92"/>
    <n v="3"/>
    <n v="4"/>
    <x v="5"/>
    <n v="4"/>
    <s v="Married"/>
    <n v="16959"/>
    <n v="19494"/>
    <n v="1"/>
    <s v="Y"/>
    <x v="0"/>
    <n v="12"/>
    <n v="3"/>
    <n v="4"/>
    <n v="80"/>
    <n v="2"/>
    <n v="25"/>
    <n v="3"/>
    <n v="4"/>
    <n v="25"/>
    <n v="12"/>
    <n v="4"/>
    <n v="12"/>
    <x v="3"/>
    <x v="2"/>
    <n v="0"/>
  </r>
  <r>
    <x v="7"/>
    <x v="1"/>
    <s v="Travel_Frequently"/>
    <n v="1312"/>
    <x v="1"/>
    <n v="23"/>
    <n v="3"/>
    <s v="Life Sciences"/>
    <n v="1"/>
    <n v="159"/>
    <n v="1"/>
    <x v="1"/>
    <n v="96"/>
    <n v="1"/>
    <n v="1"/>
    <x v="1"/>
    <n v="3"/>
    <s v="Divorced"/>
    <n v="2613"/>
    <n v="22310"/>
    <n v="1"/>
    <s v="Y"/>
    <x v="1"/>
    <n v="25"/>
    <n v="4"/>
    <n v="3"/>
    <n v="80"/>
    <n v="3"/>
    <n v="10"/>
    <n v="2"/>
    <n v="2"/>
    <n v="10"/>
    <n v="7"/>
    <n v="0"/>
    <n v="9"/>
    <x v="0"/>
    <x v="0"/>
    <n v="0"/>
  </r>
  <r>
    <x v="3"/>
    <x v="1"/>
    <s v="Non-Travel"/>
    <n v="750"/>
    <x v="0"/>
    <n v="22"/>
    <n v="2"/>
    <s v="Marketing"/>
    <n v="1"/>
    <n v="160"/>
    <n v="3"/>
    <x v="1"/>
    <n v="95"/>
    <n v="3"/>
    <n v="2"/>
    <x v="0"/>
    <n v="2"/>
    <s v="Married"/>
    <n v="6146"/>
    <n v="15480"/>
    <n v="0"/>
    <s v="Y"/>
    <x v="1"/>
    <n v="13"/>
    <n v="3"/>
    <n v="1"/>
    <n v="80"/>
    <n v="1"/>
    <n v="8"/>
    <n v="2"/>
    <n v="4"/>
    <n v="7"/>
    <n v="7"/>
    <n v="0"/>
    <n v="7"/>
    <x v="0"/>
    <x v="0"/>
    <n v="0"/>
  </r>
  <r>
    <x v="29"/>
    <x v="0"/>
    <s v="Travel_Rarely"/>
    <n v="441"/>
    <x v="1"/>
    <n v="14"/>
    <n v="4"/>
    <s v="Life Sciences"/>
    <n v="1"/>
    <n v="161"/>
    <n v="2"/>
    <x v="0"/>
    <n v="72"/>
    <n v="3"/>
    <n v="1"/>
    <x v="1"/>
    <n v="2"/>
    <s v="Married"/>
    <n v="4963"/>
    <n v="4510"/>
    <n v="9"/>
    <s v="Y"/>
    <x v="0"/>
    <n v="18"/>
    <n v="3"/>
    <n v="1"/>
    <n v="80"/>
    <n v="3"/>
    <n v="7"/>
    <n v="2"/>
    <n v="3"/>
    <n v="5"/>
    <n v="4"/>
    <n v="4"/>
    <n v="3"/>
    <x v="2"/>
    <x v="2"/>
    <n v="1"/>
  </r>
  <r>
    <x v="31"/>
    <x v="1"/>
    <s v="Travel_Rarely"/>
    <n v="684"/>
    <x v="1"/>
    <n v="6"/>
    <n v="3"/>
    <s v="Life Sciences"/>
    <n v="1"/>
    <n v="162"/>
    <n v="1"/>
    <x v="1"/>
    <n v="51"/>
    <n v="3"/>
    <n v="5"/>
    <x v="7"/>
    <n v="3"/>
    <s v="Single"/>
    <n v="19537"/>
    <n v="6462"/>
    <n v="7"/>
    <s v="Y"/>
    <x v="1"/>
    <n v="13"/>
    <n v="3"/>
    <n v="3"/>
    <n v="80"/>
    <n v="0"/>
    <n v="23"/>
    <n v="5"/>
    <n v="3"/>
    <n v="20"/>
    <n v="18"/>
    <n v="15"/>
    <n v="15"/>
    <x v="5"/>
    <x v="4"/>
    <n v="0"/>
  </r>
  <r>
    <x v="12"/>
    <x v="0"/>
    <s v="Travel_Rarely"/>
    <n v="249"/>
    <x v="0"/>
    <n v="6"/>
    <n v="4"/>
    <s v="Life Sciences"/>
    <n v="1"/>
    <n v="163"/>
    <n v="2"/>
    <x v="1"/>
    <n v="76"/>
    <n v="1"/>
    <n v="2"/>
    <x v="0"/>
    <n v="3"/>
    <s v="Married"/>
    <n v="6172"/>
    <n v="20739"/>
    <n v="4"/>
    <s v="Y"/>
    <x v="0"/>
    <n v="18"/>
    <n v="3"/>
    <n v="2"/>
    <n v="80"/>
    <n v="0"/>
    <n v="12"/>
    <n v="3"/>
    <n v="2"/>
    <n v="7"/>
    <n v="7"/>
    <n v="7"/>
    <n v="7"/>
    <x v="0"/>
    <x v="3"/>
    <n v="1"/>
  </r>
  <r>
    <x v="25"/>
    <x v="1"/>
    <s v="Travel_Rarely"/>
    <n v="841"/>
    <x v="1"/>
    <n v="6"/>
    <n v="3"/>
    <s v="Other"/>
    <n v="1"/>
    <n v="164"/>
    <n v="3"/>
    <x v="0"/>
    <n v="46"/>
    <n v="2"/>
    <n v="1"/>
    <x v="1"/>
    <n v="2"/>
    <s v="Married"/>
    <n v="2368"/>
    <n v="23300"/>
    <n v="1"/>
    <s v="Y"/>
    <x v="1"/>
    <n v="19"/>
    <n v="3"/>
    <n v="3"/>
    <n v="80"/>
    <n v="0"/>
    <n v="5"/>
    <n v="3"/>
    <n v="2"/>
    <n v="5"/>
    <n v="4"/>
    <n v="4"/>
    <n v="3"/>
    <x v="2"/>
    <x v="2"/>
    <n v="0"/>
  </r>
  <r>
    <x v="34"/>
    <x v="0"/>
    <s v="Travel_Rarely"/>
    <n v="147"/>
    <x v="1"/>
    <n v="23"/>
    <n v="4"/>
    <s v="Medical"/>
    <n v="1"/>
    <n v="165"/>
    <n v="4"/>
    <x v="0"/>
    <n v="94"/>
    <n v="3"/>
    <n v="3"/>
    <x v="4"/>
    <n v="4"/>
    <s v="Married"/>
    <n v="10312"/>
    <n v="3465"/>
    <n v="1"/>
    <s v="Y"/>
    <x v="1"/>
    <n v="12"/>
    <n v="3"/>
    <n v="4"/>
    <n v="80"/>
    <n v="1"/>
    <n v="40"/>
    <n v="3"/>
    <n v="2"/>
    <n v="40"/>
    <n v="10"/>
    <n v="15"/>
    <n v="6"/>
    <x v="6"/>
    <x v="4"/>
    <n v="1"/>
  </r>
  <r>
    <x v="37"/>
    <x v="0"/>
    <s v="Travel_Rarely"/>
    <n v="528"/>
    <x v="0"/>
    <n v="22"/>
    <n v="1"/>
    <s v="Marketing"/>
    <n v="1"/>
    <n v="167"/>
    <n v="4"/>
    <x v="1"/>
    <n v="50"/>
    <n v="3"/>
    <n v="1"/>
    <x v="6"/>
    <n v="3"/>
    <s v="Single"/>
    <n v="1675"/>
    <n v="26820"/>
    <n v="1"/>
    <s v="Y"/>
    <x v="0"/>
    <n v="19"/>
    <n v="3"/>
    <n v="4"/>
    <n v="80"/>
    <n v="0"/>
    <n v="0"/>
    <n v="2"/>
    <n v="2"/>
    <n v="0"/>
    <n v="0"/>
    <n v="0"/>
    <n v="0"/>
    <x v="1"/>
    <x v="0"/>
    <n v="1"/>
  </r>
  <r>
    <x v="15"/>
    <x v="1"/>
    <s v="Travel_Rarely"/>
    <n v="594"/>
    <x v="1"/>
    <n v="2"/>
    <n v="1"/>
    <s v="Technical Degree"/>
    <n v="1"/>
    <n v="169"/>
    <n v="3"/>
    <x v="1"/>
    <n v="100"/>
    <n v="3"/>
    <n v="1"/>
    <x v="2"/>
    <n v="4"/>
    <s v="Married"/>
    <n v="2523"/>
    <n v="19299"/>
    <n v="0"/>
    <s v="Y"/>
    <x v="1"/>
    <n v="14"/>
    <n v="3"/>
    <n v="3"/>
    <n v="80"/>
    <n v="1"/>
    <n v="3"/>
    <n v="2"/>
    <n v="3"/>
    <n v="2"/>
    <n v="1"/>
    <n v="2"/>
    <n v="1"/>
    <x v="1"/>
    <x v="1"/>
    <n v="0"/>
  </r>
  <r>
    <x v="1"/>
    <x v="1"/>
    <s v="Travel_Rarely"/>
    <n v="470"/>
    <x v="1"/>
    <n v="20"/>
    <n v="4"/>
    <s v="Medical"/>
    <n v="1"/>
    <n v="170"/>
    <n v="3"/>
    <x v="0"/>
    <n v="96"/>
    <n v="3"/>
    <n v="2"/>
    <x v="3"/>
    <n v="1"/>
    <s v="Married"/>
    <n v="6567"/>
    <n v="5549"/>
    <n v="1"/>
    <s v="Y"/>
    <x v="1"/>
    <n v="14"/>
    <n v="3"/>
    <n v="3"/>
    <n v="80"/>
    <n v="0"/>
    <n v="16"/>
    <n v="2"/>
    <n v="2"/>
    <n v="15"/>
    <n v="11"/>
    <n v="5"/>
    <n v="11"/>
    <x v="4"/>
    <x v="2"/>
    <n v="0"/>
  </r>
  <r>
    <x v="23"/>
    <x v="1"/>
    <s v="Travel_Frequently"/>
    <n v="957"/>
    <x v="1"/>
    <n v="28"/>
    <n v="3"/>
    <s v="Medical"/>
    <n v="1"/>
    <n v="171"/>
    <n v="2"/>
    <x v="0"/>
    <n v="72"/>
    <n v="4"/>
    <n v="1"/>
    <x v="1"/>
    <n v="3"/>
    <s v="Single"/>
    <n v="4739"/>
    <n v="16090"/>
    <n v="4"/>
    <s v="Y"/>
    <x v="1"/>
    <n v="12"/>
    <n v="3"/>
    <n v="4"/>
    <n v="80"/>
    <n v="0"/>
    <n v="18"/>
    <n v="2"/>
    <n v="3"/>
    <n v="3"/>
    <n v="2"/>
    <n v="1"/>
    <n v="2"/>
    <x v="2"/>
    <x v="1"/>
    <n v="0"/>
  </r>
  <r>
    <x v="24"/>
    <x v="1"/>
    <s v="Travel_Frequently"/>
    <n v="809"/>
    <x v="0"/>
    <n v="12"/>
    <n v="3"/>
    <s v="Marketing"/>
    <n v="1"/>
    <n v="174"/>
    <n v="3"/>
    <x v="0"/>
    <n v="77"/>
    <n v="3"/>
    <n v="3"/>
    <x v="0"/>
    <n v="4"/>
    <s v="Single"/>
    <n v="9208"/>
    <n v="6645"/>
    <n v="4"/>
    <s v="Y"/>
    <x v="1"/>
    <n v="11"/>
    <n v="3"/>
    <n v="4"/>
    <n v="80"/>
    <n v="0"/>
    <n v="16"/>
    <n v="3"/>
    <n v="3"/>
    <n v="2"/>
    <n v="2"/>
    <n v="2"/>
    <n v="1"/>
    <x v="1"/>
    <x v="1"/>
    <n v="0"/>
  </r>
  <r>
    <x v="12"/>
    <x v="0"/>
    <s v="Travel_Rarely"/>
    <n v="542"/>
    <x v="0"/>
    <n v="20"/>
    <n v="3"/>
    <s v="Life Sciences"/>
    <n v="1"/>
    <n v="175"/>
    <n v="2"/>
    <x v="0"/>
    <n v="71"/>
    <n v="1"/>
    <n v="2"/>
    <x v="0"/>
    <n v="3"/>
    <s v="Married"/>
    <n v="4559"/>
    <n v="24788"/>
    <n v="3"/>
    <s v="Y"/>
    <x v="0"/>
    <n v="11"/>
    <n v="3"/>
    <n v="3"/>
    <n v="80"/>
    <n v="1"/>
    <n v="4"/>
    <n v="2"/>
    <n v="3"/>
    <n v="2"/>
    <n v="2"/>
    <n v="2"/>
    <n v="2"/>
    <x v="1"/>
    <x v="1"/>
    <n v="1"/>
  </r>
  <r>
    <x v="0"/>
    <x v="1"/>
    <s v="Travel_Rarely"/>
    <n v="802"/>
    <x v="0"/>
    <n v="9"/>
    <n v="1"/>
    <s v="Life Sciences"/>
    <n v="1"/>
    <n v="176"/>
    <n v="3"/>
    <x v="1"/>
    <n v="96"/>
    <n v="3"/>
    <n v="3"/>
    <x v="0"/>
    <n v="3"/>
    <s v="Divorced"/>
    <n v="8189"/>
    <n v="21196"/>
    <n v="3"/>
    <s v="Y"/>
    <x v="0"/>
    <n v="13"/>
    <n v="3"/>
    <n v="3"/>
    <n v="80"/>
    <n v="1"/>
    <n v="12"/>
    <n v="2"/>
    <n v="3"/>
    <n v="9"/>
    <n v="7"/>
    <n v="0"/>
    <n v="7"/>
    <x v="0"/>
    <x v="0"/>
    <n v="0"/>
  </r>
  <r>
    <x v="25"/>
    <x v="1"/>
    <s v="Travel_Rarely"/>
    <n v="1355"/>
    <x v="2"/>
    <n v="25"/>
    <n v="1"/>
    <s v="Life Sciences"/>
    <n v="1"/>
    <n v="177"/>
    <n v="3"/>
    <x v="0"/>
    <n v="61"/>
    <n v="3"/>
    <n v="1"/>
    <x v="8"/>
    <n v="3"/>
    <s v="Married"/>
    <n v="2942"/>
    <n v="8916"/>
    <n v="1"/>
    <s v="Y"/>
    <x v="1"/>
    <n v="23"/>
    <n v="4"/>
    <n v="4"/>
    <n v="80"/>
    <n v="1"/>
    <n v="8"/>
    <n v="3"/>
    <n v="3"/>
    <n v="8"/>
    <n v="7"/>
    <n v="5"/>
    <n v="7"/>
    <x v="0"/>
    <x v="2"/>
    <n v="0"/>
  </r>
  <r>
    <x v="9"/>
    <x v="1"/>
    <s v="Travel_Rarely"/>
    <n v="216"/>
    <x v="1"/>
    <n v="6"/>
    <n v="2"/>
    <s v="Medical"/>
    <n v="1"/>
    <n v="178"/>
    <n v="2"/>
    <x v="1"/>
    <n v="84"/>
    <n v="3"/>
    <n v="2"/>
    <x v="3"/>
    <n v="2"/>
    <s v="Divorced"/>
    <n v="4941"/>
    <n v="2819"/>
    <n v="6"/>
    <s v="Y"/>
    <x v="1"/>
    <n v="20"/>
    <n v="4"/>
    <n v="4"/>
    <n v="80"/>
    <n v="2"/>
    <n v="7"/>
    <n v="0"/>
    <n v="3"/>
    <n v="3"/>
    <n v="2"/>
    <n v="0"/>
    <n v="1"/>
    <x v="2"/>
    <x v="0"/>
    <n v="0"/>
  </r>
  <r>
    <x v="31"/>
    <x v="0"/>
    <s v="Travel_Frequently"/>
    <n v="1150"/>
    <x v="1"/>
    <n v="8"/>
    <n v="4"/>
    <s v="Life Sciences"/>
    <n v="1"/>
    <n v="179"/>
    <n v="1"/>
    <x v="1"/>
    <n v="53"/>
    <n v="1"/>
    <n v="3"/>
    <x v="3"/>
    <n v="4"/>
    <s v="Single"/>
    <n v="10650"/>
    <n v="25150"/>
    <n v="2"/>
    <s v="Y"/>
    <x v="1"/>
    <n v="15"/>
    <n v="3"/>
    <n v="4"/>
    <n v="80"/>
    <n v="0"/>
    <n v="18"/>
    <n v="2"/>
    <n v="3"/>
    <n v="4"/>
    <n v="2"/>
    <n v="0"/>
    <n v="3"/>
    <x v="2"/>
    <x v="0"/>
    <n v="1"/>
  </r>
  <r>
    <x v="22"/>
    <x v="1"/>
    <s v="Travel_Rarely"/>
    <n v="1329"/>
    <x v="0"/>
    <n v="4"/>
    <n v="4"/>
    <s v="Life Sciences"/>
    <n v="1"/>
    <n v="182"/>
    <n v="4"/>
    <x v="0"/>
    <n v="47"/>
    <n v="2"/>
    <n v="2"/>
    <x v="0"/>
    <n v="3"/>
    <s v="Married"/>
    <n v="5902"/>
    <n v="14590"/>
    <n v="4"/>
    <s v="Y"/>
    <x v="1"/>
    <n v="14"/>
    <n v="3"/>
    <n v="3"/>
    <n v="80"/>
    <n v="1"/>
    <n v="17"/>
    <n v="1"/>
    <n v="4"/>
    <n v="15"/>
    <n v="11"/>
    <n v="5"/>
    <n v="9"/>
    <x v="4"/>
    <x v="2"/>
    <n v="0"/>
  </r>
  <r>
    <x v="36"/>
    <x v="1"/>
    <s v="Travel_Rarely"/>
    <n v="959"/>
    <x v="0"/>
    <n v="28"/>
    <n v="3"/>
    <s v="Life Sciences"/>
    <n v="1"/>
    <n v="183"/>
    <n v="1"/>
    <x v="1"/>
    <n v="41"/>
    <n v="2"/>
    <n v="2"/>
    <x v="0"/>
    <n v="3"/>
    <s v="Married"/>
    <n v="8639"/>
    <n v="24835"/>
    <n v="2"/>
    <s v="Y"/>
    <x v="1"/>
    <n v="18"/>
    <n v="3"/>
    <n v="4"/>
    <n v="80"/>
    <n v="0"/>
    <n v="6"/>
    <n v="3"/>
    <n v="3"/>
    <n v="2"/>
    <n v="2"/>
    <n v="2"/>
    <n v="2"/>
    <x v="1"/>
    <x v="1"/>
    <n v="0"/>
  </r>
  <r>
    <x v="7"/>
    <x v="1"/>
    <s v="Travel_Rarely"/>
    <n v="1240"/>
    <x v="2"/>
    <n v="9"/>
    <n v="3"/>
    <s v="Human Resources"/>
    <n v="1"/>
    <n v="184"/>
    <n v="3"/>
    <x v="1"/>
    <n v="48"/>
    <n v="3"/>
    <n v="2"/>
    <x v="8"/>
    <n v="4"/>
    <s v="Married"/>
    <n v="6347"/>
    <n v="13982"/>
    <n v="0"/>
    <s v="Y"/>
    <x v="0"/>
    <n v="19"/>
    <n v="3"/>
    <n v="4"/>
    <n v="80"/>
    <n v="0"/>
    <n v="12"/>
    <n v="2"/>
    <n v="1"/>
    <n v="11"/>
    <n v="9"/>
    <n v="4"/>
    <n v="7"/>
    <x v="4"/>
    <x v="2"/>
    <n v="0"/>
  </r>
  <r>
    <x v="5"/>
    <x v="0"/>
    <s v="Travel_Rarely"/>
    <n v="1033"/>
    <x v="1"/>
    <n v="9"/>
    <n v="3"/>
    <s v="Medical"/>
    <n v="1"/>
    <n v="190"/>
    <n v="1"/>
    <x v="0"/>
    <n v="41"/>
    <n v="3"/>
    <n v="1"/>
    <x v="2"/>
    <n v="1"/>
    <s v="Single"/>
    <n v="4200"/>
    <n v="10224"/>
    <n v="7"/>
    <s v="Y"/>
    <x v="1"/>
    <n v="22"/>
    <n v="4"/>
    <n v="1"/>
    <n v="80"/>
    <n v="0"/>
    <n v="10"/>
    <n v="2"/>
    <n v="4"/>
    <n v="5"/>
    <n v="4"/>
    <n v="0"/>
    <n v="4"/>
    <x v="2"/>
    <x v="0"/>
    <n v="1"/>
  </r>
  <r>
    <x v="28"/>
    <x v="1"/>
    <s v="Travel_Rarely"/>
    <n v="1316"/>
    <x v="1"/>
    <n v="29"/>
    <n v="3"/>
    <s v="Medical"/>
    <n v="1"/>
    <n v="192"/>
    <n v="3"/>
    <x v="1"/>
    <n v="83"/>
    <n v="3"/>
    <n v="1"/>
    <x v="1"/>
    <n v="4"/>
    <s v="Single"/>
    <n v="3452"/>
    <n v="9752"/>
    <n v="5"/>
    <s v="Y"/>
    <x v="1"/>
    <n v="13"/>
    <n v="3"/>
    <n v="2"/>
    <n v="80"/>
    <n v="0"/>
    <n v="9"/>
    <n v="2"/>
    <n v="2"/>
    <n v="6"/>
    <n v="5"/>
    <n v="0"/>
    <n v="3"/>
    <x v="0"/>
    <x v="0"/>
    <n v="0"/>
  </r>
  <r>
    <x v="8"/>
    <x v="1"/>
    <s v="Travel_Rarely"/>
    <n v="364"/>
    <x v="1"/>
    <n v="3"/>
    <n v="5"/>
    <s v="Technical Degree"/>
    <n v="1"/>
    <n v="193"/>
    <n v="4"/>
    <x v="0"/>
    <n v="32"/>
    <n v="3"/>
    <n v="2"/>
    <x v="1"/>
    <n v="3"/>
    <s v="Single"/>
    <n v="4317"/>
    <n v="2302"/>
    <n v="3"/>
    <s v="Y"/>
    <x v="0"/>
    <n v="20"/>
    <n v="4"/>
    <n v="2"/>
    <n v="80"/>
    <n v="0"/>
    <n v="19"/>
    <n v="2"/>
    <n v="3"/>
    <n v="3"/>
    <n v="2"/>
    <n v="2"/>
    <n v="2"/>
    <x v="2"/>
    <x v="1"/>
    <n v="0"/>
  </r>
  <r>
    <x v="7"/>
    <x v="1"/>
    <s v="Travel_Rarely"/>
    <n v="438"/>
    <x v="1"/>
    <n v="18"/>
    <n v="3"/>
    <s v="Life Sciences"/>
    <n v="1"/>
    <n v="194"/>
    <n v="1"/>
    <x v="0"/>
    <n v="75"/>
    <n v="3"/>
    <n v="1"/>
    <x v="1"/>
    <n v="3"/>
    <s v="Single"/>
    <n v="2632"/>
    <n v="23910"/>
    <n v="1"/>
    <s v="Y"/>
    <x v="1"/>
    <n v="14"/>
    <n v="3"/>
    <n v="3"/>
    <n v="80"/>
    <n v="0"/>
    <n v="5"/>
    <n v="4"/>
    <n v="2"/>
    <n v="5"/>
    <n v="4"/>
    <n v="0"/>
    <n v="4"/>
    <x v="2"/>
    <x v="0"/>
    <n v="0"/>
  </r>
  <r>
    <x v="5"/>
    <x v="1"/>
    <s v="Travel_Frequently"/>
    <n v="689"/>
    <x v="0"/>
    <n v="9"/>
    <n v="2"/>
    <s v="Medical"/>
    <n v="1"/>
    <n v="195"/>
    <n v="4"/>
    <x v="1"/>
    <n v="35"/>
    <n v="1"/>
    <n v="2"/>
    <x v="0"/>
    <n v="4"/>
    <s v="Divorced"/>
    <n v="4668"/>
    <n v="22812"/>
    <n v="0"/>
    <s v="Y"/>
    <x v="1"/>
    <n v="17"/>
    <n v="3"/>
    <n v="4"/>
    <n v="80"/>
    <n v="3"/>
    <n v="9"/>
    <n v="2"/>
    <n v="4"/>
    <n v="8"/>
    <n v="7"/>
    <n v="0"/>
    <n v="7"/>
    <x v="0"/>
    <x v="0"/>
    <n v="0"/>
  </r>
  <r>
    <x v="7"/>
    <x v="1"/>
    <s v="Travel_Rarely"/>
    <n v="201"/>
    <x v="1"/>
    <n v="5"/>
    <n v="3"/>
    <s v="Technical Degree"/>
    <n v="1"/>
    <n v="197"/>
    <n v="4"/>
    <x v="0"/>
    <n v="84"/>
    <n v="3"/>
    <n v="1"/>
    <x v="1"/>
    <n v="1"/>
    <s v="Divorced"/>
    <n v="3204"/>
    <n v="10415"/>
    <n v="5"/>
    <s v="Y"/>
    <x v="1"/>
    <n v="14"/>
    <n v="3"/>
    <n v="4"/>
    <n v="80"/>
    <n v="1"/>
    <n v="8"/>
    <n v="3"/>
    <n v="3"/>
    <n v="3"/>
    <n v="2"/>
    <n v="2"/>
    <n v="2"/>
    <x v="2"/>
    <x v="1"/>
    <n v="0"/>
  </r>
  <r>
    <x v="7"/>
    <x v="1"/>
    <s v="Travel_Rarely"/>
    <n v="1427"/>
    <x v="1"/>
    <n v="2"/>
    <n v="1"/>
    <s v="Medical"/>
    <n v="1"/>
    <n v="198"/>
    <n v="2"/>
    <x v="1"/>
    <n v="35"/>
    <n v="2"/>
    <n v="1"/>
    <x v="2"/>
    <n v="4"/>
    <s v="Single"/>
    <n v="2720"/>
    <n v="11162"/>
    <n v="0"/>
    <s v="Y"/>
    <x v="1"/>
    <n v="13"/>
    <n v="3"/>
    <n v="4"/>
    <n v="80"/>
    <n v="0"/>
    <n v="6"/>
    <n v="3"/>
    <n v="3"/>
    <n v="5"/>
    <n v="3"/>
    <n v="1"/>
    <n v="2"/>
    <x v="2"/>
    <x v="1"/>
    <n v="0"/>
  </r>
  <r>
    <x v="0"/>
    <x v="1"/>
    <s v="Travel_Frequently"/>
    <n v="857"/>
    <x v="1"/>
    <n v="10"/>
    <n v="3"/>
    <s v="Life Sciences"/>
    <n v="1"/>
    <n v="199"/>
    <n v="4"/>
    <x v="1"/>
    <n v="91"/>
    <n v="2"/>
    <n v="4"/>
    <x v="5"/>
    <n v="1"/>
    <s v="Divorced"/>
    <n v="17181"/>
    <n v="12888"/>
    <n v="4"/>
    <s v="Y"/>
    <x v="1"/>
    <n v="13"/>
    <n v="3"/>
    <n v="2"/>
    <n v="80"/>
    <n v="1"/>
    <n v="21"/>
    <n v="2"/>
    <n v="2"/>
    <n v="7"/>
    <n v="6"/>
    <n v="7"/>
    <n v="7"/>
    <x v="0"/>
    <x v="3"/>
    <n v="0"/>
  </r>
  <r>
    <x v="0"/>
    <x v="1"/>
    <s v="Travel_Rarely"/>
    <n v="933"/>
    <x v="1"/>
    <n v="9"/>
    <n v="4"/>
    <s v="Life Sciences"/>
    <n v="1"/>
    <n v="200"/>
    <n v="3"/>
    <x v="1"/>
    <n v="94"/>
    <n v="3"/>
    <n v="1"/>
    <x v="2"/>
    <n v="1"/>
    <s v="Married"/>
    <n v="2238"/>
    <n v="6961"/>
    <n v="2"/>
    <s v="Y"/>
    <x v="1"/>
    <n v="21"/>
    <n v="4"/>
    <n v="4"/>
    <n v="80"/>
    <n v="1"/>
    <n v="7"/>
    <n v="2"/>
    <n v="3"/>
    <n v="5"/>
    <n v="0"/>
    <n v="1"/>
    <n v="4"/>
    <x v="2"/>
    <x v="1"/>
    <n v="0"/>
  </r>
  <r>
    <x v="37"/>
    <x v="1"/>
    <s v="Travel_Rarely"/>
    <n v="1181"/>
    <x v="1"/>
    <n v="3"/>
    <n v="1"/>
    <s v="Medical"/>
    <n v="1"/>
    <n v="201"/>
    <n v="2"/>
    <x v="0"/>
    <n v="79"/>
    <n v="3"/>
    <n v="1"/>
    <x v="2"/>
    <n v="2"/>
    <s v="Single"/>
    <n v="1483"/>
    <n v="16102"/>
    <n v="1"/>
    <s v="Y"/>
    <x v="1"/>
    <n v="14"/>
    <n v="3"/>
    <n v="4"/>
    <n v="80"/>
    <n v="0"/>
    <n v="1"/>
    <n v="3"/>
    <n v="3"/>
    <n v="1"/>
    <n v="0"/>
    <n v="0"/>
    <n v="0"/>
    <x v="1"/>
    <x v="0"/>
    <n v="0"/>
  </r>
  <r>
    <x v="32"/>
    <x v="1"/>
    <s v="Travel_Frequently"/>
    <n v="1395"/>
    <x v="1"/>
    <n v="26"/>
    <n v="3"/>
    <s v="Medical"/>
    <n v="1"/>
    <n v="202"/>
    <n v="2"/>
    <x v="0"/>
    <n v="54"/>
    <n v="3"/>
    <n v="2"/>
    <x v="1"/>
    <n v="2"/>
    <s v="Divorced"/>
    <n v="5605"/>
    <n v="8504"/>
    <n v="1"/>
    <s v="Y"/>
    <x v="1"/>
    <n v="11"/>
    <n v="3"/>
    <n v="1"/>
    <n v="80"/>
    <n v="1"/>
    <n v="20"/>
    <n v="2"/>
    <n v="3"/>
    <n v="20"/>
    <n v="7"/>
    <n v="2"/>
    <n v="13"/>
    <x v="5"/>
    <x v="1"/>
    <n v="0"/>
  </r>
  <r>
    <x v="10"/>
    <x v="1"/>
    <s v="Travel_Rarely"/>
    <n v="662"/>
    <x v="0"/>
    <n v="1"/>
    <n v="5"/>
    <s v="Marketing"/>
    <n v="1"/>
    <n v="204"/>
    <n v="3"/>
    <x v="1"/>
    <n v="94"/>
    <n v="3"/>
    <n v="3"/>
    <x v="0"/>
    <n v="2"/>
    <s v="Married"/>
    <n v="7295"/>
    <n v="11439"/>
    <n v="1"/>
    <s v="Y"/>
    <x v="1"/>
    <n v="13"/>
    <n v="3"/>
    <n v="1"/>
    <n v="80"/>
    <n v="2"/>
    <n v="10"/>
    <n v="3"/>
    <n v="3"/>
    <n v="10"/>
    <n v="8"/>
    <n v="0"/>
    <n v="6"/>
    <x v="0"/>
    <x v="0"/>
    <n v="0"/>
  </r>
  <r>
    <x v="16"/>
    <x v="1"/>
    <s v="Travel_Rarely"/>
    <n v="1436"/>
    <x v="0"/>
    <n v="6"/>
    <n v="2"/>
    <s v="Marketing"/>
    <n v="1"/>
    <n v="205"/>
    <n v="2"/>
    <x v="1"/>
    <n v="34"/>
    <n v="3"/>
    <n v="2"/>
    <x v="6"/>
    <n v="3"/>
    <s v="Married"/>
    <n v="2306"/>
    <n v="16047"/>
    <n v="2"/>
    <s v="Y"/>
    <x v="0"/>
    <n v="20"/>
    <n v="4"/>
    <n v="4"/>
    <n v="80"/>
    <n v="1"/>
    <n v="13"/>
    <n v="3"/>
    <n v="1"/>
    <n v="7"/>
    <n v="7"/>
    <n v="4"/>
    <n v="5"/>
    <x v="0"/>
    <x v="2"/>
    <n v="0"/>
  </r>
  <r>
    <x v="28"/>
    <x v="1"/>
    <s v="Travel_Rarely"/>
    <n v="194"/>
    <x v="1"/>
    <n v="9"/>
    <n v="3"/>
    <s v="Life Sciences"/>
    <n v="1"/>
    <n v="206"/>
    <n v="2"/>
    <x v="1"/>
    <n v="60"/>
    <n v="3"/>
    <n v="2"/>
    <x v="2"/>
    <n v="2"/>
    <s v="Divorced"/>
    <n v="2348"/>
    <n v="10901"/>
    <n v="8"/>
    <s v="Y"/>
    <x v="1"/>
    <n v="18"/>
    <n v="3"/>
    <n v="3"/>
    <n v="80"/>
    <n v="1"/>
    <n v="20"/>
    <n v="2"/>
    <n v="1"/>
    <n v="17"/>
    <n v="9"/>
    <n v="0"/>
    <n v="15"/>
    <x v="5"/>
    <x v="0"/>
    <n v="0"/>
  </r>
  <r>
    <x v="5"/>
    <x v="1"/>
    <s v="Travel_Frequently"/>
    <n v="967"/>
    <x v="0"/>
    <n v="8"/>
    <n v="3"/>
    <s v="Marketing"/>
    <n v="1"/>
    <n v="207"/>
    <n v="2"/>
    <x v="0"/>
    <n v="43"/>
    <n v="3"/>
    <n v="3"/>
    <x v="0"/>
    <n v="4"/>
    <s v="Single"/>
    <n v="8998"/>
    <n v="15589"/>
    <n v="1"/>
    <s v="Y"/>
    <x v="1"/>
    <n v="14"/>
    <n v="3"/>
    <n v="4"/>
    <n v="80"/>
    <n v="0"/>
    <n v="9"/>
    <n v="2"/>
    <n v="3"/>
    <n v="9"/>
    <n v="8"/>
    <n v="3"/>
    <n v="7"/>
    <x v="0"/>
    <x v="2"/>
    <n v="0"/>
  </r>
  <r>
    <x v="11"/>
    <x v="1"/>
    <s v="Non-Travel"/>
    <n v="1496"/>
    <x v="1"/>
    <n v="1"/>
    <n v="1"/>
    <s v="Technical Degree"/>
    <n v="1"/>
    <n v="208"/>
    <n v="4"/>
    <x v="1"/>
    <n v="41"/>
    <n v="3"/>
    <n v="2"/>
    <x v="3"/>
    <n v="3"/>
    <s v="Married"/>
    <n v="4319"/>
    <n v="26283"/>
    <n v="1"/>
    <s v="Y"/>
    <x v="1"/>
    <n v="13"/>
    <n v="3"/>
    <n v="1"/>
    <n v="80"/>
    <n v="1"/>
    <n v="10"/>
    <n v="1"/>
    <n v="3"/>
    <n v="10"/>
    <n v="7"/>
    <n v="0"/>
    <n v="9"/>
    <x v="0"/>
    <x v="0"/>
    <n v="0"/>
  </r>
  <r>
    <x v="31"/>
    <x v="1"/>
    <s v="Travel_Rarely"/>
    <n v="1169"/>
    <x v="1"/>
    <n v="7"/>
    <n v="4"/>
    <s v="Medical"/>
    <n v="1"/>
    <n v="211"/>
    <n v="2"/>
    <x v="1"/>
    <n v="34"/>
    <n v="2"/>
    <n v="2"/>
    <x v="3"/>
    <n v="3"/>
    <s v="Married"/>
    <n v="6132"/>
    <n v="13983"/>
    <n v="2"/>
    <s v="Y"/>
    <x v="1"/>
    <n v="17"/>
    <n v="3"/>
    <n v="3"/>
    <n v="80"/>
    <n v="0"/>
    <n v="10"/>
    <n v="2"/>
    <n v="3"/>
    <n v="1"/>
    <n v="0"/>
    <n v="0"/>
    <n v="0"/>
    <x v="1"/>
    <x v="0"/>
    <n v="0"/>
  </r>
  <r>
    <x v="34"/>
    <x v="1"/>
    <s v="Travel_Rarely"/>
    <n v="1145"/>
    <x v="1"/>
    <n v="9"/>
    <n v="3"/>
    <s v="Medical"/>
    <n v="1"/>
    <n v="214"/>
    <n v="2"/>
    <x v="0"/>
    <n v="75"/>
    <n v="2"/>
    <n v="1"/>
    <x v="1"/>
    <n v="2"/>
    <s v="Married"/>
    <n v="3346"/>
    <n v="11873"/>
    <n v="4"/>
    <s v="Y"/>
    <x v="0"/>
    <n v="20"/>
    <n v="4"/>
    <n v="2"/>
    <n v="80"/>
    <n v="1"/>
    <n v="9"/>
    <n v="3"/>
    <n v="2"/>
    <n v="1"/>
    <n v="0"/>
    <n v="0"/>
    <n v="0"/>
    <x v="1"/>
    <x v="0"/>
    <n v="0"/>
  </r>
  <r>
    <x v="32"/>
    <x v="1"/>
    <s v="Travel_Rarely"/>
    <n v="630"/>
    <x v="0"/>
    <n v="4"/>
    <n v="4"/>
    <s v="Marketing"/>
    <n v="1"/>
    <n v="215"/>
    <n v="3"/>
    <x v="1"/>
    <n v="67"/>
    <n v="2"/>
    <n v="3"/>
    <x v="0"/>
    <n v="4"/>
    <s v="Married"/>
    <n v="10855"/>
    <n v="8552"/>
    <n v="7"/>
    <s v="Y"/>
    <x v="1"/>
    <n v="11"/>
    <n v="3"/>
    <n v="1"/>
    <n v="80"/>
    <n v="1"/>
    <n v="15"/>
    <n v="2"/>
    <n v="2"/>
    <n v="12"/>
    <n v="11"/>
    <n v="2"/>
    <n v="11"/>
    <x v="4"/>
    <x v="1"/>
    <n v="0"/>
  </r>
  <r>
    <x v="13"/>
    <x v="1"/>
    <s v="Travel_Frequently"/>
    <n v="303"/>
    <x v="0"/>
    <n v="2"/>
    <n v="4"/>
    <s v="Marketing"/>
    <n v="1"/>
    <n v="216"/>
    <n v="3"/>
    <x v="0"/>
    <n v="75"/>
    <n v="3"/>
    <n v="1"/>
    <x v="6"/>
    <n v="3"/>
    <s v="Married"/>
    <n v="2231"/>
    <n v="11314"/>
    <n v="6"/>
    <s v="Y"/>
    <x v="1"/>
    <n v="18"/>
    <n v="3"/>
    <n v="4"/>
    <n v="80"/>
    <n v="1"/>
    <n v="6"/>
    <n v="3"/>
    <n v="3"/>
    <n v="4"/>
    <n v="3"/>
    <n v="1"/>
    <n v="2"/>
    <x v="2"/>
    <x v="1"/>
    <n v="0"/>
  </r>
  <r>
    <x v="15"/>
    <x v="1"/>
    <s v="Travel_Rarely"/>
    <n v="1256"/>
    <x v="1"/>
    <n v="19"/>
    <n v="1"/>
    <s v="Medical"/>
    <n v="1"/>
    <n v="217"/>
    <n v="3"/>
    <x v="1"/>
    <n v="80"/>
    <n v="3"/>
    <n v="1"/>
    <x v="1"/>
    <n v="4"/>
    <s v="Married"/>
    <n v="2323"/>
    <n v="11992"/>
    <n v="1"/>
    <s v="Y"/>
    <x v="1"/>
    <n v="24"/>
    <n v="4"/>
    <n v="1"/>
    <n v="80"/>
    <n v="2"/>
    <n v="2"/>
    <n v="6"/>
    <n v="3"/>
    <n v="2"/>
    <n v="2"/>
    <n v="2"/>
    <n v="2"/>
    <x v="1"/>
    <x v="1"/>
    <n v="0"/>
  </r>
  <r>
    <x v="4"/>
    <x v="1"/>
    <s v="Non-Travel"/>
    <n v="691"/>
    <x v="1"/>
    <n v="9"/>
    <n v="3"/>
    <s v="Medical"/>
    <n v="1"/>
    <n v="218"/>
    <n v="4"/>
    <x v="1"/>
    <n v="57"/>
    <n v="3"/>
    <n v="1"/>
    <x v="1"/>
    <n v="2"/>
    <s v="Divorced"/>
    <n v="2024"/>
    <n v="5970"/>
    <n v="6"/>
    <s v="Y"/>
    <x v="1"/>
    <n v="18"/>
    <n v="3"/>
    <n v="4"/>
    <n v="80"/>
    <n v="1"/>
    <n v="6"/>
    <n v="1"/>
    <n v="1"/>
    <n v="2"/>
    <n v="2"/>
    <n v="2"/>
    <n v="2"/>
    <x v="1"/>
    <x v="1"/>
    <n v="0"/>
  </r>
  <r>
    <x v="14"/>
    <x v="1"/>
    <s v="Travel_Rarely"/>
    <n v="440"/>
    <x v="1"/>
    <n v="21"/>
    <n v="3"/>
    <s v="Medical"/>
    <n v="1"/>
    <n v="221"/>
    <n v="3"/>
    <x v="1"/>
    <n v="42"/>
    <n v="3"/>
    <n v="1"/>
    <x v="1"/>
    <n v="4"/>
    <s v="Married"/>
    <n v="2713"/>
    <n v="6672"/>
    <n v="1"/>
    <s v="Y"/>
    <x v="1"/>
    <n v="11"/>
    <n v="3"/>
    <n v="3"/>
    <n v="80"/>
    <n v="1"/>
    <n v="5"/>
    <n v="2"/>
    <n v="1"/>
    <n v="5"/>
    <n v="2"/>
    <n v="0"/>
    <n v="2"/>
    <x v="2"/>
    <x v="0"/>
    <n v="0"/>
  </r>
  <r>
    <x v="38"/>
    <x v="1"/>
    <s v="Travel_Rarely"/>
    <n v="334"/>
    <x v="1"/>
    <n v="24"/>
    <n v="2"/>
    <s v="Life Sciences"/>
    <n v="1"/>
    <n v="223"/>
    <n v="3"/>
    <x v="1"/>
    <n v="83"/>
    <n v="4"/>
    <n v="3"/>
    <x v="4"/>
    <n v="4"/>
    <s v="Divorced"/>
    <n v="9439"/>
    <n v="23402"/>
    <n v="3"/>
    <s v="Y"/>
    <x v="0"/>
    <n v="16"/>
    <n v="3"/>
    <n v="2"/>
    <n v="80"/>
    <n v="1"/>
    <n v="12"/>
    <n v="2"/>
    <n v="1"/>
    <n v="5"/>
    <n v="3"/>
    <n v="1"/>
    <n v="4"/>
    <x v="2"/>
    <x v="1"/>
    <n v="0"/>
  </r>
  <r>
    <x v="4"/>
    <x v="1"/>
    <s v="Non-Travel"/>
    <n v="1450"/>
    <x v="1"/>
    <n v="3"/>
    <n v="3"/>
    <s v="Medical"/>
    <n v="1"/>
    <n v="224"/>
    <n v="3"/>
    <x v="1"/>
    <n v="79"/>
    <n v="2"/>
    <n v="1"/>
    <x v="1"/>
    <n v="3"/>
    <s v="Divorced"/>
    <n v="2566"/>
    <n v="25326"/>
    <n v="1"/>
    <s v="Y"/>
    <x v="0"/>
    <n v="15"/>
    <n v="3"/>
    <n v="4"/>
    <n v="80"/>
    <n v="1"/>
    <n v="1"/>
    <n v="2"/>
    <n v="2"/>
    <n v="1"/>
    <n v="1"/>
    <n v="0"/>
    <n v="1"/>
    <x v="1"/>
    <x v="0"/>
    <n v="0"/>
  </r>
  <r>
    <x v="24"/>
    <x v="1"/>
    <s v="Travel_Rarely"/>
    <n v="1452"/>
    <x v="1"/>
    <n v="11"/>
    <n v="3"/>
    <s v="Life Sciences"/>
    <n v="1"/>
    <n v="226"/>
    <n v="3"/>
    <x v="0"/>
    <n v="53"/>
    <n v="3"/>
    <n v="5"/>
    <x v="5"/>
    <n v="2"/>
    <s v="Single"/>
    <n v="19926"/>
    <n v="17053"/>
    <n v="3"/>
    <s v="Y"/>
    <x v="1"/>
    <n v="15"/>
    <n v="3"/>
    <n v="2"/>
    <n v="80"/>
    <n v="0"/>
    <n v="21"/>
    <n v="5"/>
    <n v="3"/>
    <n v="5"/>
    <n v="4"/>
    <n v="4"/>
    <n v="4"/>
    <x v="2"/>
    <x v="2"/>
    <n v="0"/>
  </r>
  <r>
    <x v="0"/>
    <x v="1"/>
    <s v="Travel_Rarely"/>
    <n v="465"/>
    <x v="1"/>
    <n v="14"/>
    <n v="3"/>
    <s v="Life Sciences"/>
    <n v="1"/>
    <n v="227"/>
    <n v="1"/>
    <x v="1"/>
    <n v="56"/>
    <n v="3"/>
    <n v="1"/>
    <x v="1"/>
    <n v="3"/>
    <s v="Divorced"/>
    <n v="2451"/>
    <n v="4609"/>
    <n v="4"/>
    <s v="Y"/>
    <x v="1"/>
    <n v="12"/>
    <n v="3"/>
    <n v="1"/>
    <n v="80"/>
    <n v="1"/>
    <n v="13"/>
    <n v="2"/>
    <n v="3"/>
    <n v="9"/>
    <n v="8"/>
    <n v="1"/>
    <n v="8"/>
    <x v="0"/>
    <x v="1"/>
    <n v="0"/>
  </r>
  <r>
    <x v="7"/>
    <x v="1"/>
    <s v="Travel_Rarely"/>
    <n v="1339"/>
    <x v="0"/>
    <n v="5"/>
    <n v="3"/>
    <s v="Life Sciences"/>
    <n v="1"/>
    <n v="228"/>
    <n v="2"/>
    <x v="0"/>
    <n v="41"/>
    <n v="3"/>
    <n v="3"/>
    <x v="0"/>
    <n v="4"/>
    <s v="Married"/>
    <n v="9419"/>
    <n v="8053"/>
    <n v="2"/>
    <s v="Y"/>
    <x v="1"/>
    <n v="12"/>
    <n v="3"/>
    <n v="3"/>
    <n v="80"/>
    <n v="1"/>
    <n v="12"/>
    <n v="2"/>
    <n v="3"/>
    <n v="10"/>
    <n v="9"/>
    <n v="7"/>
    <n v="4"/>
    <x v="0"/>
    <x v="3"/>
    <n v="0"/>
  </r>
  <r>
    <x v="8"/>
    <x v="1"/>
    <s v="Travel_Rarely"/>
    <n v="702"/>
    <x v="0"/>
    <n v="1"/>
    <n v="4"/>
    <s v="Life Sciences"/>
    <n v="1"/>
    <n v="230"/>
    <n v="1"/>
    <x v="0"/>
    <n v="59"/>
    <n v="2"/>
    <n v="2"/>
    <x v="0"/>
    <n v="4"/>
    <s v="Single"/>
    <n v="8686"/>
    <n v="12930"/>
    <n v="4"/>
    <s v="Y"/>
    <x v="1"/>
    <n v="22"/>
    <n v="4"/>
    <n v="3"/>
    <n v="80"/>
    <n v="0"/>
    <n v="12"/>
    <n v="2"/>
    <n v="4"/>
    <n v="8"/>
    <n v="3"/>
    <n v="0"/>
    <n v="7"/>
    <x v="0"/>
    <x v="0"/>
    <n v="0"/>
  </r>
  <r>
    <x v="5"/>
    <x v="1"/>
    <s v="Travel_Rarely"/>
    <n v="120"/>
    <x v="1"/>
    <n v="6"/>
    <n v="5"/>
    <s v="Life Sciences"/>
    <n v="1"/>
    <n v="231"/>
    <n v="3"/>
    <x v="1"/>
    <n v="43"/>
    <n v="3"/>
    <n v="1"/>
    <x v="1"/>
    <n v="3"/>
    <s v="Single"/>
    <n v="3038"/>
    <n v="12430"/>
    <n v="3"/>
    <s v="Y"/>
    <x v="1"/>
    <n v="20"/>
    <n v="4"/>
    <n v="1"/>
    <n v="80"/>
    <n v="0"/>
    <n v="8"/>
    <n v="2"/>
    <n v="3"/>
    <n v="5"/>
    <n v="4"/>
    <n v="1"/>
    <n v="4"/>
    <x v="2"/>
    <x v="1"/>
    <n v="0"/>
  </r>
  <r>
    <x v="4"/>
    <x v="1"/>
    <s v="Travel_Rarely"/>
    <n v="1157"/>
    <x v="1"/>
    <n v="17"/>
    <n v="3"/>
    <s v="Technical Degree"/>
    <n v="1"/>
    <n v="233"/>
    <n v="3"/>
    <x v="1"/>
    <n v="51"/>
    <n v="3"/>
    <n v="1"/>
    <x v="1"/>
    <n v="2"/>
    <s v="Married"/>
    <n v="3058"/>
    <n v="13364"/>
    <n v="0"/>
    <s v="Y"/>
    <x v="0"/>
    <n v="16"/>
    <n v="3"/>
    <n v="4"/>
    <n v="80"/>
    <n v="1"/>
    <n v="6"/>
    <n v="3"/>
    <n v="2"/>
    <n v="5"/>
    <n v="2"/>
    <n v="1"/>
    <n v="1"/>
    <x v="2"/>
    <x v="1"/>
    <n v="0"/>
  </r>
  <r>
    <x v="37"/>
    <x v="0"/>
    <s v="Travel_Frequently"/>
    <n v="602"/>
    <x v="0"/>
    <n v="1"/>
    <n v="1"/>
    <s v="Technical Degree"/>
    <n v="1"/>
    <n v="235"/>
    <n v="3"/>
    <x v="0"/>
    <n v="100"/>
    <n v="1"/>
    <n v="1"/>
    <x v="6"/>
    <n v="1"/>
    <s v="Single"/>
    <n v="2325"/>
    <n v="20989"/>
    <n v="0"/>
    <s v="Y"/>
    <x v="1"/>
    <n v="21"/>
    <n v="4"/>
    <n v="1"/>
    <n v="80"/>
    <n v="0"/>
    <n v="1"/>
    <n v="5"/>
    <n v="4"/>
    <n v="0"/>
    <n v="0"/>
    <n v="0"/>
    <n v="0"/>
    <x v="1"/>
    <x v="0"/>
    <n v="1"/>
  </r>
  <r>
    <x v="9"/>
    <x v="1"/>
    <s v="Travel_Frequently"/>
    <n v="1480"/>
    <x v="1"/>
    <n v="3"/>
    <n v="2"/>
    <s v="Medical"/>
    <n v="1"/>
    <n v="238"/>
    <n v="4"/>
    <x v="1"/>
    <n v="30"/>
    <n v="3"/>
    <n v="1"/>
    <x v="2"/>
    <n v="2"/>
    <s v="Single"/>
    <n v="2088"/>
    <n v="15062"/>
    <n v="4"/>
    <s v="Y"/>
    <x v="1"/>
    <n v="12"/>
    <n v="3"/>
    <n v="3"/>
    <n v="80"/>
    <n v="0"/>
    <n v="13"/>
    <n v="3"/>
    <n v="2"/>
    <n v="8"/>
    <n v="7"/>
    <n v="7"/>
    <n v="2"/>
    <x v="0"/>
    <x v="3"/>
    <n v="0"/>
  </r>
  <r>
    <x v="7"/>
    <x v="1"/>
    <s v="Non-Travel"/>
    <n v="111"/>
    <x v="1"/>
    <n v="9"/>
    <n v="3"/>
    <s v="Medical"/>
    <n v="1"/>
    <n v="239"/>
    <n v="3"/>
    <x v="1"/>
    <n v="66"/>
    <n v="3"/>
    <n v="2"/>
    <x v="2"/>
    <n v="1"/>
    <s v="Divorced"/>
    <n v="3072"/>
    <n v="11012"/>
    <n v="1"/>
    <s v="Y"/>
    <x v="1"/>
    <n v="11"/>
    <n v="3"/>
    <n v="3"/>
    <n v="80"/>
    <n v="2"/>
    <n v="12"/>
    <n v="4"/>
    <n v="3"/>
    <n v="12"/>
    <n v="9"/>
    <n v="6"/>
    <n v="10"/>
    <x v="4"/>
    <x v="3"/>
    <n v="0"/>
  </r>
  <r>
    <x v="28"/>
    <x v="1"/>
    <s v="Travel_Rarely"/>
    <n v="1268"/>
    <x v="0"/>
    <n v="4"/>
    <n v="2"/>
    <s v="Life Sciences"/>
    <n v="1"/>
    <n v="240"/>
    <n v="3"/>
    <x v="0"/>
    <n v="30"/>
    <n v="3"/>
    <n v="2"/>
    <x v="0"/>
    <n v="1"/>
    <s v="Divorced"/>
    <n v="5006"/>
    <n v="6319"/>
    <n v="4"/>
    <s v="Y"/>
    <x v="0"/>
    <n v="11"/>
    <n v="3"/>
    <n v="1"/>
    <n v="80"/>
    <n v="1"/>
    <n v="9"/>
    <n v="3"/>
    <n v="4"/>
    <n v="5"/>
    <n v="4"/>
    <n v="0"/>
    <n v="3"/>
    <x v="2"/>
    <x v="0"/>
    <n v="0"/>
  </r>
  <r>
    <x v="29"/>
    <x v="1"/>
    <s v="Travel_Rarely"/>
    <n v="713"/>
    <x v="1"/>
    <n v="8"/>
    <n v="3"/>
    <s v="Life Sciences"/>
    <n v="1"/>
    <n v="241"/>
    <n v="3"/>
    <x v="0"/>
    <n v="67"/>
    <n v="3"/>
    <n v="1"/>
    <x v="1"/>
    <n v="1"/>
    <s v="Divorced"/>
    <n v="4257"/>
    <n v="13939"/>
    <n v="4"/>
    <s v="Y"/>
    <x v="0"/>
    <n v="18"/>
    <n v="3"/>
    <n v="3"/>
    <n v="80"/>
    <n v="1"/>
    <n v="19"/>
    <n v="3"/>
    <n v="3"/>
    <n v="2"/>
    <n v="2"/>
    <n v="2"/>
    <n v="2"/>
    <x v="1"/>
    <x v="1"/>
    <n v="0"/>
  </r>
  <r>
    <x v="3"/>
    <x v="1"/>
    <s v="Travel_Rarely"/>
    <n v="134"/>
    <x v="1"/>
    <n v="2"/>
    <n v="3"/>
    <s v="Life Sciences"/>
    <n v="1"/>
    <n v="242"/>
    <n v="3"/>
    <x v="1"/>
    <n v="90"/>
    <n v="3"/>
    <n v="1"/>
    <x v="1"/>
    <n v="4"/>
    <s v="Single"/>
    <n v="2500"/>
    <n v="10515"/>
    <n v="0"/>
    <s v="Y"/>
    <x v="1"/>
    <n v="14"/>
    <n v="3"/>
    <n v="1"/>
    <n v="80"/>
    <n v="0"/>
    <n v="4"/>
    <n v="2"/>
    <n v="4"/>
    <n v="3"/>
    <n v="1"/>
    <n v="0"/>
    <n v="2"/>
    <x v="2"/>
    <x v="0"/>
    <n v="0"/>
  </r>
  <r>
    <x v="37"/>
    <x v="0"/>
    <s v="Travel_Rarely"/>
    <n v="303"/>
    <x v="1"/>
    <n v="2"/>
    <n v="3"/>
    <s v="Life Sciences"/>
    <n v="1"/>
    <n v="243"/>
    <n v="2"/>
    <x v="1"/>
    <n v="47"/>
    <n v="2"/>
    <n v="1"/>
    <x v="2"/>
    <n v="4"/>
    <s v="Single"/>
    <n v="1102"/>
    <n v="9241"/>
    <n v="1"/>
    <s v="Y"/>
    <x v="1"/>
    <n v="22"/>
    <n v="4"/>
    <n v="3"/>
    <n v="80"/>
    <n v="0"/>
    <n v="1"/>
    <n v="3"/>
    <n v="2"/>
    <n v="1"/>
    <n v="0"/>
    <n v="1"/>
    <n v="0"/>
    <x v="1"/>
    <x v="1"/>
    <n v="1"/>
  </r>
  <r>
    <x v="21"/>
    <x v="1"/>
    <s v="Travel_Rarely"/>
    <n v="526"/>
    <x v="0"/>
    <n v="1"/>
    <n v="2"/>
    <s v="Marketing"/>
    <n v="1"/>
    <n v="244"/>
    <n v="2"/>
    <x v="0"/>
    <n v="92"/>
    <n v="3"/>
    <n v="3"/>
    <x v="0"/>
    <n v="1"/>
    <s v="Divorced"/>
    <n v="10453"/>
    <n v="2137"/>
    <n v="1"/>
    <s v="Y"/>
    <x v="1"/>
    <n v="25"/>
    <n v="4"/>
    <n v="3"/>
    <n v="80"/>
    <n v="3"/>
    <n v="24"/>
    <n v="2"/>
    <n v="3"/>
    <n v="24"/>
    <n v="13"/>
    <n v="15"/>
    <n v="7"/>
    <x v="3"/>
    <x v="4"/>
    <n v="0"/>
  </r>
  <r>
    <x v="8"/>
    <x v="1"/>
    <s v="Travel_Rarely"/>
    <n v="1380"/>
    <x v="1"/>
    <n v="9"/>
    <n v="2"/>
    <s v="Life Sciences"/>
    <n v="1"/>
    <n v="245"/>
    <n v="3"/>
    <x v="0"/>
    <n v="75"/>
    <n v="3"/>
    <n v="1"/>
    <x v="2"/>
    <n v="4"/>
    <s v="Single"/>
    <n v="2288"/>
    <n v="6319"/>
    <n v="1"/>
    <s v="Y"/>
    <x v="1"/>
    <n v="12"/>
    <n v="3"/>
    <n v="3"/>
    <n v="80"/>
    <n v="0"/>
    <n v="2"/>
    <n v="3"/>
    <n v="3"/>
    <n v="2"/>
    <n v="2"/>
    <n v="2"/>
    <n v="1"/>
    <x v="1"/>
    <x v="1"/>
    <n v="0"/>
  </r>
  <r>
    <x v="12"/>
    <x v="1"/>
    <s v="Travel_Rarely"/>
    <n v="140"/>
    <x v="1"/>
    <n v="12"/>
    <n v="1"/>
    <s v="Medical"/>
    <n v="1"/>
    <n v="246"/>
    <n v="3"/>
    <x v="0"/>
    <n v="95"/>
    <n v="3"/>
    <n v="1"/>
    <x v="1"/>
    <n v="4"/>
    <s v="Married"/>
    <n v="3929"/>
    <n v="6984"/>
    <n v="8"/>
    <s v="Y"/>
    <x v="0"/>
    <n v="23"/>
    <n v="4"/>
    <n v="3"/>
    <n v="80"/>
    <n v="1"/>
    <n v="7"/>
    <n v="0"/>
    <n v="3"/>
    <n v="4"/>
    <n v="2"/>
    <n v="0"/>
    <n v="2"/>
    <x v="2"/>
    <x v="0"/>
    <n v="0"/>
  </r>
  <r>
    <x v="13"/>
    <x v="1"/>
    <s v="Travel_Rarely"/>
    <n v="629"/>
    <x v="1"/>
    <n v="27"/>
    <n v="2"/>
    <s v="Medical"/>
    <n v="1"/>
    <n v="247"/>
    <n v="4"/>
    <x v="0"/>
    <n v="95"/>
    <n v="3"/>
    <n v="1"/>
    <x v="1"/>
    <n v="2"/>
    <s v="Single"/>
    <n v="2311"/>
    <n v="5711"/>
    <n v="2"/>
    <s v="Y"/>
    <x v="1"/>
    <n v="15"/>
    <n v="3"/>
    <n v="4"/>
    <n v="80"/>
    <n v="0"/>
    <n v="9"/>
    <n v="3"/>
    <n v="3"/>
    <n v="3"/>
    <n v="2"/>
    <n v="1"/>
    <n v="2"/>
    <x v="2"/>
    <x v="1"/>
    <n v="0"/>
  </r>
  <r>
    <x v="0"/>
    <x v="0"/>
    <s v="Travel_Rarely"/>
    <n v="1356"/>
    <x v="0"/>
    <n v="20"/>
    <n v="2"/>
    <s v="Marketing"/>
    <n v="1"/>
    <n v="248"/>
    <n v="2"/>
    <x v="0"/>
    <n v="70"/>
    <n v="3"/>
    <n v="1"/>
    <x v="6"/>
    <n v="2"/>
    <s v="Single"/>
    <n v="3140"/>
    <n v="21728"/>
    <n v="1"/>
    <s v="Y"/>
    <x v="0"/>
    <n v="22"/>
    <n v="4"/>
    <n v="4"/>
    <n v="80"/>
    <n v="0"/>
    <n v="4"/>
    <n v="5"/>
    <n v="2"/>
    <n v="4"/>
    <n v="3"/>
    <n v="0"/>
    <n v="2"/>
    <x v="2"/>
    <x v="0"/>
    <n v="1"/>
  </r>
  <r>
    <x v="24"/>
    <x v="1"/>
    <s v="Travel_Rarely"/>
    <n v="328"/>
    <x v="1"/>
    <n v="1"/>
    <n v="3"/>
    <s v="Medical"/>
    <n v="1"/>
    <n v="249"/>
    <n v="3"/>
    <x v="1"/>
    <n v="86"/>
    <n v="2"/>
    <n v="1"/>
    <x v="2"/>
    <n v="3"/>
    <s v="Married"/>
    <n v="3690"/>
    <n v="3425"/>
    <n v="2"/>
    <s v="Y"/>
    <x v="1"/>
    <n v="15"/>
    <n v="3"/>
    <n v="4"/>
    <n v="80"/>
    <n v="1"/>
    <n v="5"/>
    <n v="2"/>
    <n v="2"/>
    <n v="3"/>
    <n v="2"/>
    <n v="0"/>
    <n v="2"/>
    <x v="2"/>
    <x v="0"/>
    <n v="0"/>
  </r>
  <r>
    <x v="16"/>
    <x v="1"/>
    <s v="Travel_Rarely"/>
    <n v="1084"/>
    <x v="1"/>
    <n v="13"/>
    <n v="2"/>
    <s v="Medical"/>
    <n v="1"/>
    <n v="250"/>
    <n v="4"/>
    <x v="0"/>
    <n v="57"/>
    <n v="4"/>
    <n v="2"/>
    <x v="3"/>
    <n v="1"/>
    <s v="Divorced"/>
    <n v="4450"/>
    <n v="26250"/>
    <n v="1"/>
    <s v="Y"/>
    <x v="1"/>
    <n v="11"/>
    <n v="3"/>
    <n v="3"/>
    <n v="80"/>
    <n v="2"/>
    <n v="5"/>
    <n v="3"/>
    <n v="3"/>
    <n v="4"/>
    <n v="2"/>
    <n v="1"/>
    <n v="3"/>
    <x v="2"/>
    <x v="1"/>
    <n v="0"/>
  </r>
  <r>
    <x v="3"/>
    <x v="1"/>
    <s v="Travel_Rarely"/>
    <n v="931"/>
    <x v="1"/>
    <n v="14"/>
    <n v="3"/>
    <s v="Medical"/>
    <n v="1"/>
    <n v="252"/>
    <n v="4"/>
    <x v="0"/>
    <n v="72"/>
    <n v="3"/>
    <n v="1"/>
    <x v="1"/>
    <n v="2"/>
    <s v="Married"/>
    <n v="2756"/>
    <n v="4673"/>
    <n v="1"/>
    <s v="Y"/>
    <x v="1"/>
    <n v="13"/>
    <n v="3"/>
    <n v="4"/>
    <n v="80"/>
    <n v="1"/>
    <n v="8"/>
    <n v="5"/>
    <n v="3"/>
    <n v="8"/>
    <n v="7"/>
    <n v="1"/>
    <n v="6"/>
    <x v="0"/>
    <x v="1"/>
    <n v="0"/>
  </r>
  <r>
    <x v="32"/>
    <x v="1"/>
    <s v="Travel_Rarely"/>
    <n v="989"/>
    <x v="1"/>
    <n v="4"/>
    <n v="1"/>
    <s v="Medical"/>
    <n v="1"/>
    <n v="253"/>
    <n v="4"/>
    <x v="0"/>
    <n v="46"/>
    <n v="3"/>
    <n v="5"/>
    <x v="5"/>
    <n v="3"/>
    <s v="Married"/>
    <n v="19033"/>
    <n v="6499"/>
    <n v="1"/>
    <s v="Y"/>
    <x v="1"/>
    <n v="14"/>
    <n v="3"/>
    <n v="2"/>
    <n v="80"/>
    <n v="1"/>
    <n v="21"/>
    <n v="2"/>
    <n v="3"/>
    <n v="20"/>
    <n v="8"/>
    <n v="9"/>
    <n v="9"/>
    <x v="5"/>
    <x v="3"/>
    <n v="0"/>
  </r>
  <r>
    <x v="27"/>
    <x v="1"/>
    <s v="Travel_Rarely"/>
    <n v="692"/>
    <x v="1"/>
    <n v="14"/>
    <n v="4"/>
    <s v="Medical"/>
    <n v="1"/>
    <n v="254"/>
    <n v="3"/>
    <x v="1"/>
    <n v="61"/>
    <n v="4"/>
    <n v="5"/>
    <x v="7"/>
    <n v="2"/>
    <s v="Single"/>
    <n v="18722"/>
    <n v="13339"/>
    <n v="8"/>
    <s v="Y"/>
    <x v="1"/>
    <n v="11"/>
    <n v="3"/>
    <n v="4"/>
    <n v="80"/>
    <n v="0"/>
    <n v="36"/>
    <n v="3"/>
    <n v="3"/>
    <n v="24"/>
    <n v="15"/>
    <n v="2"/>
    <n v="15"/>
    <x v="3"/>
    <x v="1"/>
    <n v="0"/>
  </r>
  <r>
    <x v="13"/>
    <x v="1"/>
    <s v="Travel_Frequently"/>
    <n v="1069"/>
    <x v="1"/>
    <n v="2"/>
    <n v="1"/>
    <s v="Life Sciences"/>
    <n v="1"/>
    <n v="256"/>
    <n v="4"/>
    <x v="1"/>
    <n v="45"/>
    <n v="2"/>
    <n v="2"/>
    <x v="3"/>
    <n v="3"/>
    <s v="Married"/>
    <n v="9547"/>
    <n v="14074"/>
    <n v="1"/>
    <s v="Y"/>
    <x v="1"/>
    <n v="17"/>
    <n v="3"/>
    <n v="3"/>
    <n v="80"/>
    <n v="0"/>
    <n v="10"/>
    <n v="2"/>
    <n v="2"/>
    <n v="10"/>
    <n v="9"/>
    <n v="1"/>
    <n v="9"/>
    <x v="0"/>
    <x v="1"/>
    <n v="0"/>
  </r>
  <r>
    <x v="31"/>
    <x v="1"/>
    <s v="Travel_Rarely"/>
    <n v="313"/>
    <x v="1"/>
    <n v="3"/>
    <n v="3"/>
    <s v="Medical"/>
    <n v="1"/>
    <n v="258"/>
    <n v="4"/>
    <x v="0"/>
    <n v="98"/>
    <n v="3"/>
    <n v="4"/>
    <x v="4"/>
    <n v="2"/>
    <s v="Single"/>
    <n v="13734"/>
    <n v="7192"/>
    <n v="3"/>
    <s v="Y"/>
    <x v="1"/>
    <n v="18"/>
    <n v="3"/>
    <n v="3"/>
    <n v="80"/>
    <n v="0"/>
    <n v="21"/>
    <n v="6"/>
    <n v="3"/>
    <n v="7"/>
    <n v="7"/>
    <n v="1"/>
    <n v="0"/>
    <x v="0"/>
    <x v="1"/>
    <n v="0"/>
  </r>
  <r>
    <x v="39"/>
    <x v="1"/>
    <s v="Travel_Rarely"/>
    <n v="699"/>
    <x v="1"/>
    <n v="1"/>
    <n v="4"/>
    <s v="Life Sciences"/>
    <n v="1"/>
    <n v="259"/>
    <n v="3"/>
    <x v="1"/>
    <n v="65"/>
    <n v="2"/>
    <n v="5"/>
    <x v="5"/>
    <n v="3"/>
    <s v="Married"/>
    <n v="19999"/>
    <n v="5678"/>
    <n v="0"/>
    <s v="Y"/>
    <x v="1"/>
    <n v="14"/>
    <n v="3"/>
    <n v="1"/>
    <n v="80"/>
    <n v="1"/>
    <n v="34"/>
    <n v="5"/>
    <n v="3"/>
    <n v="33"/>
    <n v="18"/>
    <n v="11"/>
    <n v="9"/>
    <x v="6"/>
    <x v="4"/>
    <n v="0"/>
  </r>
  <r>
    <x v="4"/>
    <x v="1"/>
    <s v="Travel_Rarely"/>
    <n v="894"/>
    <x v="1"/>
    <n v="9"/>
    <n v="3"/>
    <s v="Medical"/>
    <n v="1"/>
    <n v="260"/>
    <n v="4"/>
    <x v="0"/>
    <n v="99"/>
    <n v="3"/>
    <n v="1"/>
    <x v="1"/>
    <n v="2"/>
    <s v="Single"/>
    <n v="2279"/>
    <n v="11781"/>
    <n v="1"/>
    <s v="Y"/>
    <x v="1"/>
    <n v="16"/>
    <n v="3"/>
    <n v="4"/>
    <n v="80"/>
    <n v="0"/>
    <n v="7"/>
    <n v="2"/>
    <n v="2"/>
    <n v="7"/>
    <n v="7"/>
    <n v="0"/>
    <n v="3"/>
    <x v="0"/>
    <x v="0"/>
    <n v="0"/>
  </r>
  <r>
    <x v="10"/>
    <x v="0"/>
    <s v="Travel_Rarely"/>
    <n v="556"/>
    <x v="1"/>
    <n v="23"/>
    <n v="2"/>
    <s v="Life Sciences"/>
    <n v="1"/>
    <n v="261"/>
    <n v="2"/>
    <x v="1"/>
    <n v="50"/>
    <n v="2"/>
    <n v="2"/>
    <x v="3"/>
    <n v="3"/>
    <s v="Married"/>
    <n v="5916"/>
    <n v="15497"/>
    <n v="3"/>
    <s v="Y"/>
    <x v="0"/>
    <n v="13"/>
    <n v="3"/>
    <n v="1"/>
    <n v="80"/>
    <n v="0"/>
    <n v="8"/>
    <n v="1"/>
    <n v="3"/>
    <n v="1"/>
    <n v="0"/>
    <n v="0"/>
    <n v="1"/>
    <x v="1"/>
    <x v="0"/>
    <n v="1"/>
  </r>
  <r>
    <x v="23"/>
    <x v="1"/>
    <s v="Non-Travel"/>
    <n v="1344"/>
    <x v="1"/>
    <n v="7"/>
    <n v="3"/>
    <s v="Medical"/>
    <n v="1"/>
    <n v="262"/>
    <n v="4"/>
    <x v="1"/>
    <n v="37"/>
    <n v="4"/>
    <n v="1"/>
    <x v="1"/>
    <n v="4"/>
    <s v="Divorced"/>
    <n v="2089"/>
    <n v="5228"/>
    <n v="4"/>
    <s v="Y"/>
    <x v="1"/>
    <n v="14"/>
    <n v="3"/>
    <n v="4"/>
    <n v="80"/>
    <n v="3"/>
    <n v="7"/>
    <n v="3"/>
    <n v="4"/>
    <n v="5"/>
    <n v="4"/>
    <n v="2"/>
    <n v="2"/>
    <x v="2"/>
    <x v="1"/>
    <n v="0"/>
  </r>
  <r>
    <x v="28"/>
    <x v="1"/>
    <s v="Non-Travel"/>
    <n v="1195"/>
    <x v="1"/>
    <n v="2"/>
    <n v="2"/>
    <s v="Medical"/>
    <n v="1"/>
    <n v="264"/>
    <n v="1"/>
    <x v="1"/>
    <n v="65"/>
    <n v="2"/>
    <n v="4"/>
    <x v="5"/>
    <n v="4"/>
    <s v="Married"/>
    <n v="16792"/>
    <n v="20462"/>
    <n v="9"/>
    <s v="Y"/>
    <x v="1"/>
    <n v="23"/>
    <n v="4"/>
    <n v="4"/>
    <n v="80"/>
    <n v="1"/>
    <n v="22"/>
    <n v="1"/>
    <n v="3"/>
    <n v="20"/>
    <n v="8"/>
    <n v="11"/>
    <n v="8"/>
    <x v="5"/>
    <x v="4"/>
    <n v="0"/>
  </r>
  <r>
    <x v="2"/>
    <x v="1"/>
    <s v="Travel_Rarely"/>
    <n v="290"/>
    <x v="1"/>
    <n v="21"/>
    <n v="3"/>
    <s v="Life Sciences"/>
    <n v="1"/>
    <n v="267"/>
    <n v="2"/>
    <x v="1"/>
    <n v="65"/>
    <n v="4"/>
    <n v="1"/>
    <x v="1"/>
    <n v="1"/>
    <s v="Married"/>
    <n v="3564"/>
    <n v="22977"/>
    <n v="1"/>
    <s v="Y"/>
    <x v="0"/>
    <n v="12"/>
    <n v="3"/>
    <n v="1"/>
    <n v="80"/>
    <n v="1"/>
    <n v="8"/>
    <n v="3"/>
    <n v="2"/>
    <n v="8"/>
    <n v="7"/>
    <n v="1"/>
    <n v="7"/>
    <x v="0"/>
    <x v="1"/>
    <n v="0"/>
  </r>
  <r>
    <x v="10"/>
    <x v="1"/>
    <s v="Travel_Frequently"/>
    <n v="138"/>
    <x v="1"/>
    <n v="2"/>
    <n v="3"/>
    <s v="Medical"/>
    <n v="1"/>
    <n v="269"/>
    <n v="2"/>
    <x v="0"/>
    <n v="37"/>
    <n v="3"/>
    <n v="2"/>
    <x v="2"/>
    <n v="2"/>
    <s v="Single"/>
    <n v="4425"/>
    <n v="15986"/>
    <n v="5"/>
    <s v="Y"/>
    <x v="1"/>
    <n v="11"/>
    <n v="3"/>
    <n v="4"/>
    <n v="80"/>
    <n v="0"/>
    <n v="10"/>
    <n v="5"/>
    <n v="3"/>
    <n v="6"/>
    <n v="2"/>
    <n v="1"/>
    <n v="2"/>
    <x v="0"/>
    <x v="1"/>
    <n v="0"/>
  </r>
  <r>
    <x v="19"/>
    <x v="1"/>
    <s v="Non-Travel"/>
    <n v="926"/>
    <x v="1"/>
    <n v="21"/>
    <n v="2"/>
    <s v="Medical"/>
    <n v="1"/>
    <n v="270"/>
    <n v="3"/>
    <x v="0"/>
    <n v="36"/>
    <n v="3"/>
    <n v="2"/>
    <x v="3"/>
    <n v="3"/>
    <s v="Divorced"/>
    <n v="5265"/>
    <n v="16439"/>
    <n v="2"/>
    <s v="Y"/>
    <x v="1"/>
    <n v="16"/>
    <n v="3"/>
    <n v="2"/>
    <n v="80"/>
    <n v="1"/>
    <n v="11"/>
    <n v="5"/>
    <n v="3"/>
    <n v="5"/>
    <n v="3"/>
    <n v="0"/>
    <n v="2"/>
    <x v="2"/>
    <x v="0"/>
    <n v="0"/>
  </r>
  <r>
    <x v="8"/>
    <x v="1"/>
    <s v="Travel_Rarely"/>
    <n v="1261"/>
    <x v="1"/>
    <n v="2"/>
    <n v="4"/>
    <s v="Life Sciences"/>
    <n v="1"/>
    <n v="271"/>
    <n v="4"/>
    <x v="1"/>
    <n v="88"/>
    <n v="3"/>
    <n v="2"/>
    <x v="3"/>
    <n v="3"/>
    <s v="Married"/>
    <n v="6553"/>
    <n v="7259"/>
    <n v="9"/>
    <s v="Y"/>
    <x v="1"/>
    <n v="14"/>
    <n v="3"/>
    <n v="2"/>
    <n v="80"/>
    <n v="0"/>
    <n v="14"/>
    <n v="3"/>
    <n v="3"/>
    <n v="1"/>
    <n v="0"/>
    <n v="0"/>
    <n v="0"/>
    <x v="1"/>
    <x v="0"/>
    <n v="0"/>
  </r>
  <r>
    <x v="8"/>
    <x v="1"/>
    <s v="Travel_Rarely"/>
    <n v="1084"/>
    <x v="1"/>
    <n v="29"/>
    <n v="3"/>
    <s v="Technical Degree"/>
    <n v="1"/>
    <n v="273"/>
    <n v="4"/>
    <x v="1"/>
    <n v="54"/>
    <n v="3"/>
    <n v="2"/>
    <x v="3"/>
    <n v="4"/>
    <s v="Married"/>
    <n v="6261"/>
    <n v="4185"/>
    <n v="3"/>
    <s v="Y"/>
    <x v="1"/>
    <n v="18"/>
    <n v="3"/>
    <n v="1"/>
    <n v="80"/>
    <n v="1"/>
    <n v="9"/>
    <n v="3"/>
    <n v="1"/>
    <n v="7"/>
    <n v="7"/>
    <n v="1"/>
    <n v="7"/>
    <x v="0"/>
    <x v="1"/>
    <n v="0"/>
  </r>
  <r>
    <x v="4"/>
    <x v="1"/>
    <s v="Travel_Frequently"/>
    <n v="472"/>
    <x v="1"/>
    <n v="1"/>
    <n v="1"/>
    <s v="Technical Degree"/>
    <n v="1"/>
    <n v="274"/>
    <n v="3"/>
    <x v="1"/>
    <n v="60"/>
    <n v="2"/>
    <n v="2"/>
    <x v="3"/>
    <n v="1"/>
    <s v="Married"/>
    <n v="4298"/>
    <n v="9679"/>
    <n v="5"/>
    <s v="Y"/>
    <x v="1"/>
    <n v="19"/>
    <n v="3"/>
    <n v="3"/>
    <n v="80"/>
    <n v="1"/>
    <n v="6"/>
    <n v="1"/>
    <n v="3"/>
    <n v="2"/>
    <n v="2"/>
    <n v="2"/>
    <n v="0"/>
    <x v="1"/>
    <x v="1"/>
    <n v="0"/>
  </r>
  <r>
    <x v="1"/>
    <x v="1"/>
    <s v="Non-Travel"/>
    <n v="1002"/>
    <x v="1"/>
    <n v="18"/>
    <n v="4"/>
    <s v="Life Sciences"/>
    <n v="1"/>
    <n v="275"/>
    <n v="4"/>
    <x v="1"/>
    <n v="92"/>
    <n v="3"/>
    <n v="2"/>
    <x v="3"/>
    <n v="4"/>
    <s v="Divorced"/>
    <n v="6804"/>
    <n v="23793"/>
    <n v="1"/>
    <s v="Y"/>
    <x v="0"/>
    <n v="15"/>
    <n v="3"/>
    <n v="1"/>
    <n v="80"/>
    <n v="2"/>
    <n v="7"/>
    <n v="0"/>
    <n v="3"/>
    <n v="7"/>
    <n v="7"/>
    <n v="1"/>
    <n v="7"/>
    <x v="0"/>
    <x v="1"/>
    <n v="0"/>
  </r>
  <r>
    <x v="13"/>
    <x v="1"/>
    <s v="Travel_Frequently"/>
    <n v="878"/>
    <x v="1"/>
    <n v="10"/>
    <n v="4"/>
    <s v="Medical"/>
    <n v="1"/>
    <n v="277"/>
    <n v="4"/>
    <x v="1"/>
    <n v="43"/>
    <n v="3"/>
    <n v="1"/>
    <x v="1"/>
    <n v="3"/>
    <s v="Divorced"/>
    <n v="3815"/>
    <n v="5972"/>
    <n v="1"/>
    <s v="Y"/>
    <x v="0"/>
    <n v="17"/>
    <n v="3"/>
    <n v="4"/>
    <n v="80"/>
    <n v="1"/>
    <n v="5"/>
    <n v="4"/>
    <n v="4"/>
    <n v="5"/>
    <n v="3"/>
    <n v="2"/>
    <n v="0"/>
    <x v="2"/>
    <x v="1"/>
    <n v="0"/>
  </r>
  <r>
    <x v="32"/>
    <x v="1"/>
    <s v="Travel_Rarely"/>
    <n v="905"/>
    <x v="1"/>
    <n v="19"/>
    <n v="2"/>
    <s v="Medical"/>
    <n v="1"/>
    <n v="281"/>
    <n v="3"/>
    <x v="1"/>
    <n v="99"/>
    <n v="3"/>
    <n v="2"/>
    <x v="2"/>
    <n v="4"/>
    <s v="Married"/>
    <n v="2741"/>
    <n v="16523"/>
    <n v="8"/>
    <s v="Y"/>
    <x v="0"/>
    <n v="15"/>
    <n v="3"/>
    <n v="3"/>
    <n v="80"/>
    <n v="1"/>
    <n v="15"/>
    <n v="2"/>
    <n v="4"/>
    <n v="7"/>
    <n v="2"/>
    <n v="3"/>
    <n v="7"/>
    <x v="0"/>
    <x v="2"/>
    <n v="0"/>
  </r>
  <r>
    <x v="8"/>
    <x v="0"/>
    <s v="Travel_Rarely"/>
    <n v="1180"/>
    <x v="1"/>
    <n v="29"/>
    <n v="1"/>
    <s v="Medical"/>
    <n v="1"/>
    <n v="282"/>
    <n v="2"/>
    <x v="1"/>
    <n v="70"/>
    <n v="3"/>
    <n v="2"/>
    <x v="4"/>
    <n v="1"/>
    <s v="Married"/>
    <n v="6673"/>
    <n v="11354"/>
    <n v="7"/>
    <s v="Y"/>
    <x v="0"/>
    <n v="19"/>
    <n v="3"/>
    <n v="2"/>
    <n v="80"/>
    <n v="0"/>
    <n v="17"/>
    <n v="2"/>
    <n v="3"/>
    <n v="1"/>
    <n v="0"/>
    <n v="0"/>
    <n v="0"/>
    <x v="1"/>
    <x v="0"/>
    <n v="1"/>
  </r>
  <r>
    <x v="11"/>
    <x v="0"/>
    <s v="Travel_Rarely"/>
    <n v="121"/>
    <x v="0"/>
    <n v="27"/>
    <n v="3"/>
    <s v="Marketing"/>
    <n v="1"/>
    <n v="283"/>
    <n v="2"/>
    <x v="0"/>
    <n v="35"/>
    <n v="3"/>
    <n v="3"/>
    <x v="0"/>
    <n v="4"/>
    <s v="Married"/>
    <n v="7639"/>
    <n v="24525"/>
    <n v="1"/>
    <s v="Y"/>
    <x v="1"/>
    <n v="22"/>
    <n v="4"/>
    <n v="4"/>
    <n v="80"/>
    <n v="3"/>
    <n v="10"/>
    <n v="3"/>
    <n v="2"/>
    <n v="10"/>
    <n v="4"/>
    <n v="1"/>
    <n v="9"/>
    <x v="0"/>
    <x v="1"/>
    <n v="1"/>
  </r>
  <r>
    <x v="15"/>
    <x v="1"/>
    <s v="Travel_Rarely"/>
    <n v="1136"/>
    <x v="1"/>
    <n v="5"/>
    <n v="3"/>
    <s v="Life Sciences"/>
    <n v="1"/>
    <n v="284"/>
    <n v="4"/>
    <x v="1"/>
    <n v="60"/>
    <n v="4"/>
    <n v="1"/>
    <x v="1"/>
    <n v="2"/>
    <s v="Divorced"/>
    <n v="2328"/>
    <n v="12392"/>
    <n v="1"/>
    <s v="Y"/>
    <x v="0"/>
    <n v="16"/>
    <n v="3"/>
    <n v="1"/>
    <n v="80"/>
    <n v="1"/>
    <n v="4"/>
    <n v="2"/>
    <n v="2"/>
    <n v="4"/>
    <n v="2"/>
    <n v="2"/>
    <n v="2"/>
    <x v="2"/>
    <x v="1"/>
    <n v="0"/>
  </r>
  <r>
    <x v="9"/>
    <x v="1"/>
    <s v="Travel_Frequently"/>
    <n v="635"/>
    <x v="1"/>
    <n v="18"/>
    <n v="1"/>
    <s v="Medical"/>
    <n v="1"/>
    <n v="286"/>
    <n v="2"/>
    <x v="0"/>
    <n v="73"/>
    <n v="3"/>
    <n v="1"/>
    <x v="2"/>
    <n v="4"/>
    <s v="Single"/>
    <n v="2153"/>
    <n v="7703"/>
    <n v="1"/>
    <s v="Y"/>
    <x v="1"/>
    <n v="13"/>
    <n v="3"/>
    <n v="1"/>
    <n v="80"/>
    <n v="0"/>
    <n v="8"/>
    <n v="2"/>
    <n v="3"/>
    <n v="8"/>
    <n v="1"/>
    <n v="1"/>
    <n v="7"/>
    <x v="0"/>
    <x v="1"/>
    <n v="0"/>
  </r>
  <r>
    <x v="32"/>
    <x v="1"/>
    <s v="Non-Travel"/>
    <n v="1151"/>
    <x v="1"/>
    <n v="9"/>
    <n v="5"/>
    <s v="Life Sciences"/>
    <n v="1"/>
    <n v="287"/>
    <n v="4"/>
    <x v="1"/>
    <n v="63"/>
    <n v="2"/>
    <n v="2"/>
    <x v="4"/>
    <n v="4"/>
    <s v="Married"/>
    <n v="4876"/>
    <n v="14242"/>
    <n v="9"/>
    <s v="Y"/>
    <x v="1"/>
    <n v="14"/>
    <n v="3"/>
    <n v="4"/>
    <n v="80"/>
    <n v="1"/>
    <n v="5"/>
    <n v="5"/>
    <n v="1"/>
    <n v="3"/>
    <n v="2"/>
    <n v="0"/>
    <n v="2"/>
    <x v="2"/>
    <x v="0"/>
    <n v="0"/>
  </r>
  <r>
    <x v="21"/>
    <x v="1"/>
    <s v="Travel_Rarely"/>
    <n v="644"/>
    <x v="1"/>
    <n v="1"/>
    <n v="4"/>
    <s v="Medical"/>
    <n v="1"/>
    <n v="288"/>
    <n v="4"/>
    <x v="1"/>
    <n v="97"/>
    <n v="3"/>
    <n v="3"/>
    <x v="4"/>
    <n v="1"/>
    <s v="Divorced"/>
    <n v="9396"/>
    <n v="12368"/>
    <n v="7"/>
    <s v="Y"/>
    <x v="1"/>
    <n v="16"/>
    <n v="3"/>
    <n v="3"/>
    <n v="80"/>
    <n v="1"/>
    <n v="17"/>
    <n v="3"/>
    <n v="3"/>
    <n v="4"/>
    <n v="2"/>
    <n v="0"/>
    <n v="3"/>
    <x v="2"/>
    <x v="0"/>
    <n v="0"/>
  </r>
  <r>
    <x v="5"/>
    <x v="0"/>
    <s v="Travel_Rarely"/>
    <n v="1045"/>
    <x v="0"/>
    <n v="4"/>
    <n v="4"/>
    <s v="Medical"/>
    <n v="1"/>
    <n v="291"/>
    <n v="4"/>
    <x v="1"/>
    <n v="32"/>
    <n v="1"/>
    <n v="3"/>
    <x v="0"/>
    <n v="4"/>
    <s v="Married"/>
    <n v="10400"/>
    <n v="25812"/>
    <n v="1"/>
    <s v="Y"/>
    <x v="1"/>
    <n v="11"/>
    <n v="3"/>
    <n v="3"/>
    <n v="80"/>
    <n v="0"/>
    <n v="14"/>
    <n v="2"/>
    <n v="2"/>
    <n v="14"/>
    <n v="8"/>
    <n v="9"/>
    <n v="8"/>
    <x v="4"/>
    <x v="3"/>
    <n v="1"/>
  </r>
  <r>
    <x v="7"/>
    <x v="1"/>
    <s v="Non-Travel"/>
    <n v="829"/>
    <x v="1"/>
    <n v="1"/>
    <n v="1"/>
    <s v="Life Sciences"/>
    <n v="1"/>
    <n v="292"/>
    <n v="3"/>
    <x v="1"/>
    <n v="88"/>
    <n v="2"/>
    <n v="3"/>
    <x v="3"/>
    <n v="3"/>
    <s v="Single"/>
    <n v="8474"/>
    <n v="20925"/>
    <n v="1"/>
    <s v="Y"/>
    <x v="1"/>
    <n v="22"/>
    <n v="4"/>
    <n v="3"/>
    <n v="80"/>
    <n v="0"/>
    <n v="12"/>
    <n v="2"/>
    <n v="3"/>
    <n v="11"/>
    <n v="8"/>
    <n v="5"/>
    <n v="8"/>
    <x v="4"/>
    <x v="2"/>
    <n v="0"/>
  </r>
  <r>
    <x v="4"/>
    <x v="1"/>
    <s v="Travel_Frequently"/>
    <n v="1242"/>
    <x v="0"/>
    <n v="20"/>
    <n v="3"/>
    <s v="Life Sciences"/>
    <n v="1"/>
    <n v="293"/>
    <n v="4"/>
    <x v="0"/>
    <n v="90"/>
    <n v="3"/>
    <n v="2"/>
    <x v="0"/>
    <n v="3"/>
    <s v="Single"/>
    <n v="9981"/>
    <n v="12916"/>
    <n v="1"/>
    <s v="Y"/>
    <x v="1"/>
    <n v="14"/>
    <n v="3"/>
    <n v="4"/>
    <n v="80"/>
    <n v="0"/>
    <n v="7"/>
    <n v="2"/>
    <n v="3"/>
    <n v="7"/>
    <n v="7"/>
    <n v="0"/>
    <n v="7"/>
    <x v="0"/>
    <x v="0"/>
    <n v="0"/>
  </r>
  <r>
    <x v="31"/>
    <x v="1"/>
    <s v="Travel_Rarely"/>
    <n v="1469"/>
    <x v="1"/>
    <n v="8"/>
    <n v="4"/>
    <s v="Life Sciences"/>
    <n v="1"/>
    <n v="296"/>
    <n v="2"/>
    <x v="1"/>
    <n v="81"/>
    <n v="2"/>
    <n v="3"/>
    <x v="7"/>
    <n v="2"/>
    <s v="Married"/>
    <n v="12490"/>
    <n v="15736"/>
    <n v="5"/>
    <s v="Y"/>
    <x v="1"/>
    <n v="16"/>
    <n v="3"/>
    <n v="4"/>
    <n v="80"/>
    <n v="2"/>
    <n v="16"/>
    <n v="5"/>
    <n v="1"/>
    <n v="10"/>
    <n v="9"/>
    <n v="4"/>
    <n v="7"/>
    <x v="0"/>
    <x v="2"/>
    <n v="0"/>
  </r>
  <r>
    <x v="7"/>
    <x v="0"/>
    <s v="Travel_Rarely"/>
    <n v="1005"/>
    <x v="1"/>
    <n v="3"/>
    <n v="3"/>
    <s v="Technical Degree"/>
    <n v="1"/>
    <n v="297"/>
    <n v="4"/>
    <x v="0"/>
    <n v="88"/>
    <n v="3"/>
    <n v="1"/>
    <x v="1"/>
    <n v="1"/>
    <s v="Single"/>
    <n v="2657"/>
    <n v="8556"/>
    <n v="5"/>
    <s v="Y"/>
    <x v="0"/>
    <n v="11"/>
    <n v="3"/>
    <n v="3"/>
    <n v="80"/>
    <n v="0"/>
    <n v="8"/>
    <n v="5"/>
    <n v="3"/>
    <n v="5"/>
    <n v="2"/>
    <n v="0"/>
    <n v="4"/>
    <x v="2"/>
    <x v="0"/>
    <n v="1"/>
  </r>
  <r>
    <x v="0"/>
    <x v="1"/>
    <s v="Travel_Rarely"/>
    <n v="896"/>
    <x v="0"/>
    <n v="6"/>
    <n v="3"/>
    <s v="Life Sciences"/>
    <n v="1"/>
    <n v="298"/>
    <n v="4"/>
    <x v="0"/>
    <n v="75"/>
    <n v="3"/>
    <n v="3"/>
    <x v="5"/>
    <n v="4"/>
    <s v="Single"/>
    <n v="13591"/>
    <n v="14674"/>
    <n v="3"/>
    <s v="Y"/>
    <x v="0"/>
    <n v="18"/>
    <n v="3"/>
    <n v="3"/>
    <n v="80"/>
    <n v="0"/>
    <n v="16"/>
    <n v="3"/>
    <n v="3"/>
    <n v="1"/>
    <n v="0"/>
    <n v="0"/>
    <n v="0"/>
    <x v="1"/>
    <x v="0"/>
    <n v="0"/>
  </r>
  <r>
    <x v="7"/>
    <x v="0"/>
    <s v="Travel_Frequently"/>
    <n v="334"/>
    <x v="0"/>
    <n v="26"/>
    <n v="4"/>
    <s v="Marketing"/>
    <n v="1"/>
    <n v="299"/>
    <n v="3"/>
    <x v="0"/>
    <n v="52"/>
    <n v="2"/>
    <n v="2"/>
    <x v="0"/>
    <n v="1"/>
    <s v="Single"/>
    <n v="6696"/>
    <n v="22967"/>
    <n v="5"/>
    <s v="Y"/>
    <x v="1"/>
    <n v="15"/>
    <n v="3"/>
    <n v="3"/>
    <n v="80"/>
    <n v="0"/>
    <n v="9"/>
    <n v="5"/>
    <n v="2"/>
    <n v="6"/>
    <n v="3"/>
    <n v="0"/>
    <n v="1"/>
    <x v="0"/>
    <x v="0"/>
    <n v="1"/>
  </r>
  <r>
    <x v="11"/>
    <x v="0"/>
    <s v="Travel_Rarely"/>
    <n v="992"/>
    <x v="1"/>
    <n v="1"/>
    <n v="3"/>
    <s v="Technical Degree"/>
    <n v="1"/>
    <n v="300"/>
    <n v="3"/>
    <x v="1"/>
    <n v="85"/>
    <n v="3"/>
    <n v="1"/>
    <x v="1"/>
    <n v="3"/>
    <s v="Single"/>
    <n v="2058"/>
    <n v="19757"/>
    <n v="0"/>
    <s v="Y"/>
    <x v="1"/>
    <n v="14"/>
    <n v="3"/>
    <n v="4"/>
    <n v="80"/>
    <n v="0"/>
    <n v="7"/>
    <n v="1"/>
    <n v="2"/>
    <n v="6"/>
    <n v="2"/>
    <n v="1"/>
    <n v="5"/>
    <x v="0"/>
    <x v="1"/>
    <n v="1"/>
  </r>
  <r>
    <x v="28"/>
    <x v="1"/>
    <s v="Non-Travel"/>
    <n v="1052"/>
    <x v="0"/>
    <n v="6"/>
    <n v="3"/>
    <s v="Medical"/>
    <n v="1"/>
    <n v="302"/>
    <n v="4"/>
    <x v="0"/>
    <n v="57"/>
    <n v="2"/>
    <n v="3"/>
    <x v="0"/>
    <n v="4"/>
    <s v="Single"/>
    <n v="8865"/>
    <n v="16840"/>
    <n v="6"/>
    <s v="Y"/>
    <x v="1"/>
    <n v="12"/>
    <n v="3"/>
    <n v="4"/>
    <n v="80"/>
    <n v="0"/>
    <n v="23"/>
    <n v="2"/>
    <n v="3"/>
    <n v="19"/>
    <n v="7"/>
    <n v="12"/>
    <n v="8"/>
    <x v="5"/>
    <x v="4"/>
    <n v="0"/>
  </r>
  <r>
    <x v="33"/>
    <x v="1"/>
    <s v="Travel_Rarely"/>
    <n v="1147"/>
    <x v="0"/>
    <n v="3"/>
    <n v="3"/>
    <s v="Marketing"/>
    <n v="1"/>
    <n v="303"/>
    <n v="4"/>
    <x v="0"/>
    <n v="52"/>
    <n v="3"/>
    <n v="2"/>
    <x v="0"/>
    <n v="1"/>
    <s v="Married"/>
    <n v="5940"/>
    <n v="17011"/>
    <n v="2"/>
    <s v="Y"/>
    <x v="1"/>
    <n v="14"/>
    <n v="3"/>
    <n v="4"/>
    <n v="80"/>
    <n v="1"/>
    <n v="16"/>
    <n v="4"/>
    <n v="3"/>
    <n v="6"/>
    <n v="2"/>
    <n v="0"/>
    <n v="5"/>
    <x v="0"/>
    <x v="0"/>
    <n v="0"/>
  </r>
  <r>
    <x v="9"/>
    <x v="1"/>
    <s v="Travel_Rarely"/>
    <n v="1396"/>
    <x v="1"/>
    <n v="5"/>
    <n v="2"/>
    <s v="Life Sciences"/>
    <n v="1"/>
    <n v="304"/>
    <n v="4"/>
    <x v="1"/>
    <n v="62"/>
    <n v="3"/>
    <n v="2"/>
    <x v="2"/>
    <n v="2"/>
    <s v="Single"/>
    <n v="5914"/>
    <n v="9945"/>
    <n v="8"/>
    <s v="Y"/>
    <x v="1"/>
    <n v="16"/>
    <n v="3"/>
    <n v="4"/>
    <n v="80"/>
    <n v="0"/>
    <n v="16"/>
    <n v="3"/>
    <n v="4"/>
    <n v="13"/>
    <n v="11"/>
    <n v="3"/>
    <n v="7"/>
    <x v="4"/>
    <x v="2"/>
    <n v="0"/>
  </r>
  <r>
    <x v="3"/>
    <x v="1"/>
    <s v="Travel_Rarely"/>
    <n v="147"/>
    <x v="1"/>
    <n v="4"/>
    <n v="4"/>
    <s v="Medical"/>
    <n v="1"/>
    <n v="305"/>
    <n v="3"/>
    <x v="0"/>
    <n v="47"/>
    <n v="2"/>
    <n v="1"/>
    <x v="1"/>
    <n v="2"/>
    <s v="Married"/>
    <n v="2622"/>
    <n v="13248"/>
    <n v="6"/>
    <s v="Y"/>
    <x v="1"/>
    <n v="21"/>
    <n v="4"/>
    <n v="4"/>
    <n v="80"/>
    <n v="0"/>
    <n v="7"/>
    <n v="3"/>
    <n v="3"/>
    <n v="3"/>
    <n v="2"/>
    <n v="1"/>
    <n v="1"/>
    <x v="2"/>
    <x v="1"/>
    <n v="0"/>
  </r>
  <r>
    <x v="2"/>
    <x v="1"/>
    <s v="Travel_Frequently"/>
    <n v="663"/>
    <x v="1"/>
    <n v="11"/>
    <n v="3"/>
    <s v="Other"/>
    <n v="1"/>
    <n v="306"/>
    <n v="2"/>
    <x v="1"/>
    <n v="47"/>
    <n v="3"/>
    <n v="3"/>
    <x v="7"/>
    <n v="4"/>
    <s v="Divorced"/>
    <n v="12185"/>
    <n v="10056"/>
    <n v="1"/>
    <s v="Y"/>
    <x v="0"/>
    <n v="14"/>
    <n v="3"/>
    <n v="3"/>
    <n v="80"/>
    <n v="3"/>
    <n v="10"/>
    <n v="1"/>
    <n v="3"/>
    <n v="10"/>
    <n v="8"/>
    <n v="0"/>
    <n v="7"/>
    <x v="0"/>
    <x v="0"/>
    <n v="0"/>
  </r>
  <r>
    <x v="8"/>
    <x v="1"/>
    <s v="Travel_Rarely"/>
    <n v="119"/>
    <x v="0"/>
    <n v="3"/>
    <n v="3"/>
    <s v="Life Sciences"/>
    <n v="1"/>
    <n v="307"/>
    <n v="1"/>
    <x v="1"/>
    <n v="76"/>
    <n v="3"/>
    <n v="3"/>
    <x v="0"/>
    <n v="3"/>
    <s v="Divorced"/>
    <n v="10609"/>
    <n v="9647"/>
    <n v="0"/>
    <s v="Y"/>
    <x v="1"/>
    <n v="12"/>
    <n v="3"/>
    <n v="3"/>
    <n v="80"/>
    <n v="2"/>
    <n v="17"/>
    <n v="6"/>
    <n v="2"/>
    <n v="16"/>
    <n v="10"/>
    <n v="5"/>
    <n v="13"/>
    <x v="5"/>
    <x v="2"/>
    <n v="0"/>
  </r>
  <r>
    <x v="12"/>
    <x v="1"/>
    <s v="Non-Travel"/>
    <n v="979"/>
    <x v="1"/>
    <n v="1"/>
    <n v="4"/>
    <s v="Medical"/>
    <n v="1"/>
    <n v="308"/>
    <n v="3"/>
    <x v="1"/>
    <n v="90"/>
    <n v="1"/>
    <n v="2"/>
    <x v="3"/>
    <n v="3"/>
    <s v="Married"/>
    <n v="4345"/>
    <n v="4381"/>
    <n v="0"/>
    <s v="Y"/>
    <x v="1"/>
    <n v="12"/>
    <n v="3"/>
    <n v="4"/>
    <n v="80"/>
    <n v="1"/>
    <n v="6"/>
    <n v="2"/>
    <n v="3"/>
    <n v="5"/>
    <n v="4"/>
    <n v="1"/>
    <n v="4"/>
    <x v="2"/>
    <x v="1"/>
    <n v="0"/>
  </r>
  <r>
    <x v="6"/>
    <x v="1"/>
    <s v="Travel_Rarely"/>
    <n v="142"/>
    <x v="1"/>
    <n v="3"/>
    <n v="3"/>
    <s v="Life Sciences"/>
    <n v="1"/>
    <n v="309"/>
    <n v="3"/>
    <x v="1"/>
    <n v="70"/>
    <n v="2"/>
    <n v="1"/>
    <x v="1"/>
    <n v="4"/>
    <s v="Married"/>
    <n v="2177"/>
    <n v="8456"/>
    <n v="3"/>
    <s v="Y"/>
    <x v="1"/>
    <n v="17"/>
    <n v="3"/>
    <n v="1"/>
    <n v="80"/>
    <n v="1"/>
    <n v="7"/>
    <n v="6"/>
    <n v="3"/>
    <n v="1"/>
    <n v="0"/>
    <n v="0"/>
    <n v="0"/>
    <x v="1"/>
    <x v="0"/>
    <n v="0"/>
  </r>
  <r>
    <x v="2"/>
    <x v="1"/>
    <s v="Travel_Frequently"/>
    <n v="319"/>
    <x v="0"/>
    <n v="4"/>
    <n v="4"/>
    <s v="Marketing"/>
    <n v="1"/>
    <n v="311"/>
    <n v="1"/>
    <x v="1"/>
    <n v="41"/>
    <n v="3"/>
    <n v="1"/>
    <x v="6"/>
    <n v="4"/>
    <s v="Divorced"/>
    <n v="2793"/>
    <n v="2539"/>
    <n v="4"/>
    <s v="Y"/>
    <x v="1"/>
    <n v="17"/>
    <n v="3"/>
    <n v="3"/>
    <n v="80"/>
    <n v="1"/>
    <n v="13"/>
    <n v="2"/>
    <n v="3"/>
    <n v="9"/>
    <n v="8"/>
    <n v="5"/>
    <n v="8"/>
    <x v="0"/>
    <x v="2"/>
    <n v="0"/>
  </r>
  <r>
    <x v="11"/>
    <x v="1"/>
    <s v="Travel_Frequently"/>
    <n v="1413"/>
    <x v="0"/>
    <n v="1"/>
    <n v="1"/>
    <s v="Medical"/>
    <n v="1"/>
    <n v="312"/>
    <n v="2"/>
    <x v="0"/>
    <n v="42"/>
    <n v="3"/>
    <n v="3"/>
    <x v="0"/>
    <n v="4"/>
    <s v="Married"/>
    <n v="7918"/>
    <n v="6599"/>
    <n v="1"/>
    <s v="Y"/>
    <x v="1"/>
    <n v="14"/>
    <n v="3"/>
    <n v="4"/>
    <n v="80"/>
    <n v="1"/>
    <n v="11"/>
    <n v="5"/>
    <n v="3"/>
    <n v="11"/>
    <n v="10"/>
    <n v="4"/>
    <n v="1"/>
    <x v="4"/>
    <x v="2"/>
    <n v="0"/>
  </r>
  <r>
    <x v="10"/>
    <x v="1"/>
    <s v="Travel_Frequently"/>
    <n v="944"/>
    <x v="0"/>
    <n v="1"/>
    <n v="3"/>
    <s v="Marketing"/>
    <n v="1"/>
    <n v="314"/>
    <n v="3"/>
    <x v="0"/>
    <n v="92"/>
    <n v="3"/>
    <n v="3"/>
    <x v="0"/>
    <n v="3"/>
    <s v="Single"/>
    <n v="8789"/>
    <n v="9096"/>
    <n v="1"/>
    <s v="Y"/>
    <x v="1"/>
    <n v="14"/>
    <n v="3"/>
    <n v="1"/>
    <n v="80"/>
    <n v="0"/>
    <n v="10"/>
    <n v="3"/>
    <n v="4"/>
    <n v="10"/>
    <n v="7"/>
    <n v="0"/>
    <n v="8"/>
    <x v="0"/>
    <x v="0"/>
    <n v="0"/>
  </r>
  <r>
    <x v="11"/>
    <x v="0"/>
    <s v="Travel_Rarely"/>
    <n v="896"/>
    <x v="1"/>
    <n v="18"/>
    <n v="1"/>
    <s v="Medical"/>
    <n v="1"/>
    <n v="315"/>
    <n v="3"/>
    <x v="1"/>
    <n v="86"/>
    <n v="2"/>
    <n v="1"/>
    <x v="1"/>
    <n v="4"/>
    <s v="Single"/>
    <n v="2389"/>
    <n v="14961"/>
    <n v="1"/>
    <s v="Y"/>
    <x v="0"/>
    <n v="13"/>
    <n v="3"/>
    <n v="3"/>
    <n v="80"/>
    <n v="0"/>
    <n v="4"/>
    <n v="3"/>
    <n v="2"/>
    <n v="4"/>
    <n v="3"/>
    <n v="0"/>
    <n v="1"/>
    <x v="2"/>
    <x v="0"/>
    <n v="1"/>
  </r>
  <r>
    <x v="39"/>
    <x v="1"/>
    <s v="Travel_Rarely"/>
    <n v="1323"/>
    <x v="1"/>
    <n v="2"/>
    <n v="3"/>
    <s v="Life Sciences"/>
    <n v="1"/>
    <n v="316"/>
    <n v="3"/>
    <x v="0"/>
    <n v="89"/>
    <n v="2"/>
    <n v="1"/>
    <x v="2"/>
    <n v="4"/>
    <s v="Single"/>
    <n v="3212"/>
    <n v="3300"/>
    <n v="7"/>
    <s v="Y"/>
    <x v="1"/>
    <n v="15"/>
    <n v="3"/>
    <n v="2"/>
    <n v="80"/>
    <n v="0"/>
    <n v="6"/>
    <n v="3"/>
    <n v="2"/>
    <n v="2"/>
    <n v="2"/>
    <n v="2"/>
    <n v="2"/>
    <x v="1"/>
    <x v="1"/>
    <n v="0"/>
  </r>
  <r>
    <x v="19"/>
    <x v="1"/>
    <s v="Travel_Rarely"/>
    <n v="532"/>
    <x v="1"/>
    <n v="4"/>
    <n v="2"/>
    <s v="Technical Degree"/>
    <n v="1"/>
    <n v="319"/>
    <n v="3"/>
    <x v="1"/>
    <n v="58"/>
    <n v="3"/>
    <n v="5"/>
    <x v="5"/>
    <n v="4"/>
    <s v="Married"/>
    <n v="19232"/>
    <n v="4933"/>
    <n v="1"/>
    <s v="Y"/>
    <x v="1"/>
    <n v="11"/>
    <n v="3"/>
    <n v="4"/>
    <n v="80"/>
    <n v="0"/>
    <n v="22"/>
    <n v="3"/>
    <n v="3"/>
    <n v="22"/>
    <n v="17"/>
    <n v="11"/>
    <n v="15"/>
    <x v="3"/>
    <x v="4"/>
    <n v="0"/>
  </r>
  <r>
    <x v="6"/>
    <x v="1"/>
    <s v="Travel_Rarely"/>
    <n v="818"/>
    <x v="2"/>
    <n v="6"/>
    <n v="2"/>
    <s v="Medical"/>
    <n v="1"/>
    <n v="321"/>
    <n v="2"/>
    <x v="1"/>
    <n v="52"/>
    <n v="3"/>
    <n v="1"/>
    <x v="8"/>
    <n v="3"/>
    <s v="Married"/>
    <n v="2267"/>
    <n v="25657"/>
    <n v="8"/>
    <s v="Y"/>
    <x v="1"/>
    <n v="17"/>
    <n v="3"/>
    <n v="4"/>
    <n v="80"/>
    <n v="0"/>
    <n v="7"/>
    <n v="2"/>
    <n v="2"/>
    <n v="2"/>
    <n v="2"/>
    <n v="2"/>
    <n v="2"/>
    <x v="1"/>
    <x v="1"/>
    <n v="0"/>
  </r>
  <r>
    <x v="24"/>
    <x v="1"/>
    <s v="Travel_Rarely"/>
    <n v="854"/>
    <x v="0"/>
    <n v="1"/>
    <n v="4"/>
    <s v="Medical"/>
    <n v="1"/>
    <n v="323"/>
    <n v="4"/>
    <x v="0"/>
    <n v="68"/>
    <n v="3"/>
    <n v="5"/>
    <x v="5"/>
    <n v="4"/>
    <s v="Divorced"/>
    <n v="19517"/>
    <n v="24118"/>
    <n v="3"/>
    <s v="Y"/>
    <x v="1"/>
    <n v="11"/>
    <n v="3"/>
    <n v="3"/>
    <n v="80"/>
    <n v="1"/>
    <n v="32"/>
    <n v="3"/>
    <n v="2"/>
    <n v="7"/>
    <n v="0"/>
    <n v="0"/>
    <n v="6"/>
    <x v="0"/>
    <x v="0"/>
    <n v="0"/>
  </r>
  <r>
    <x v="3"/>
    <x v="0"/>
    <s v="Travel_Rarely"/>
    <n v="813"/>
    <x v="1"/>
    <n v="14"/>
    <n v="3"/>
    <s v="Medical"/>
    <n v="1"/>
    <n v="325"/>
    <n v="3"/>
    <x v="1"/>
    <n v="58"/>
    <n v="3"/>
    <n v="1"/>
    <x v="2"/>
    <n v="4"/>
    <s v="Married"/>
    <n v="2436"/>
    <n v="22149"/>
    <n v="5"/>
    <s v="Y"/>
    <x v="0"/>
    <n v="13"/>
    <n v="3"/>
    <n v="3"/>
    <n v="80"/>
    <n v="1"/>
    <n v="8"/>
    <n v="2"/>
    <n v="1"/>
    <n v="5"/>
    <n v="4"/>
    <n v="0"/>
    <n v="4"/>
    <x v="2"/>
    <x v="0"/>
    <n v="1"/>
  </r>
  <r>
    <x v="23"/>
    <x v="1"/>
    <s v="Travel_Rarely"/>
    <n v="1034"/>
    <x v="0"/>
    <n v="16"/>
    <n v="3"/>
    <s v="Marketing"/>
    <n v="1"/>
    <n v="327"/>
    <n v="4"/>
    <x v="0"/>
    <n v="80"/>
    <n v="3"/>
    <n v="4"/>
    <x v="5"/>
    <n v="4"/>
    <s v="Married"/>
    <n v="16064"/>
    <n v="7744"/>
    <n v="5"/>
    <s v="Y"/>
    <x v="0"/>
    <n v="22"/>
    <n v="4"/>
    <n v="3"/>
    <n v="80"/>
    <n v="1"/>
    <n v="22"/>
    <n v="3"/>
    <n v="3"/>
    <n v="17"/>
    <n v="13"/>
    <n v="1"/>
    <n v="9"/>
    <x v="5"/>
    <x v="1"/>
    <n v="0"/>
  </r>
  <r>
    <x v="3"/>
    <x v="0"/>
    <s v="Travel_Rarely"/>
    <n v="465"/>
    <x v="1"/>
    <n v="2"/>
    <n v="2"/>
    <s v="Life Sciences"/>
    <n v="1"/>
    <n v="328"/>
    <n v="1"/>
    <x v="0"/>
    <n v="39"/>
    <n v="3"/>
    <n v="1"/>
    <x v="2"/>
    <n v="1"/>
    <s v="Married"/>
    <n v="2707"/>
    <n v="21509"/>
    <n v="7"/>
    <s v="Y"/>
    <x v="1"/>
    <n v="20"/>
    <n v="4"/>
    <n v="1"/>
    <n v="80"/>
    <n v="0"/>
    <n v="13"/>
    <n v="3"/>
    <n v="4"/>
    <n v="9"/>
    <n v="7"/>
    <n v="1"/>
    <n v="7"/>
    <x v="0"/>
    <x v="1"/>
    <n v="1"/>
  </r>
  <r>
    <x v="39"/>
    <x v="1"/>
    <s v="Non-Travel"/>
    <n v="771"/>
    <x v="0"/>
    <n v="2"/>
    <n v="4"/>
    <s v="Life Sciences"/>
    <n v="1"/>
    <n v="329"/>
    <n v="1"/>
    <x v="1"/>
    <n v="79"/>
    <n v="2"/>
    <n v="5"/>
    <x v="5"/>
    <n v="3"/>
    <s v="Single"/>
    <n v="19068"/>
    <n v="21030"/>
    <n v="1"/>
    <s v="Y"/>
    <x v="0"/>
    <n v="18"/>
    <n v="3"/>
    <n v="4"/>
    <n v="80"/>
    <n v="0"/>
    <n v="33"/>
    <n v="2"/>
    <n v="4"/>
    <n v="33"/>
    <n v="7"/>
    <n v="15"/>
    <n v="12"/>
    <x v="6"/>
    <x v="4"/>
    <n v="0"/>
  </r>
  <r>
    <x v="5"/>
    <x v="1"/>
    <s v="Travel_Rarely"/>
    <n v="1401"/>
    <x v="0"/>
    <n v="4"/>
    <n v="2"/>
    <s v="Life Sciences"/>
    <n v="1"/>
    <n v="330"/>
    <n v="3"/>
    <x v="0"/>
    <n v="56"/>
    <n v="3"/>
    <n v="1"/>
    <x v="6"/>
    <n v="2"/>
    <s v="Married"/>
    <n v="3931"/>
    <n v="20990"/>
    <n v="2"/>
    <s v="Y"/>
    <x v="1"/>
    <n v="11"/>
    <n v="3"/>
    <n v="1"/>
    <n v="80"/>
    <n v="1"/>
    <n v="6"/>
    <n v="5"/>
    <n v="3"/>
    <n v="4"/>
    <n v="3"/>
    <n v="1"/>
    <n v="2"/>
    <x v="2"/>
    <x v="1"/>
    <n v="0"/>
  </r>
  <r>
    <x v="5"/>
    <x v="0"/>
    <s v="Travel_Rarely"/>
    <n v="515"/>
    <x v="1"/>
    <n v="1"/>
    <n v="3"/>
    <s v="Life Sciences"/>
    <n v="1"/>
    <n v="331"/>
    <n v="4"/>
    <x v="1"/>
    <n v="62"/>
    <n v="2"/>
    <n v="1"/>
    <x v="2"/>
    <n v="3"/>
    <s v="Single"/>
    <n v="3730"/>
    <n v="9571"/>
    <n v="0"/>
    <s v="Y"/>
    <x v="0"/>
    <n v="14"/>
    <n v="3"/>
    <n v="4"/>
    <n v="80"/>
    <n v="0"/>
    <n v="4"/>
    <n v="2"/>
    <n v="1"/>
    <n v="3"/>
    <n v="2"/>
    <n v="1"/>
    <n v="2"/>
    <x v="2"/>
    <x v="1"/>
    <n v="1"/>
  </r>
  <r>
    <x v="22"/>
    <x v="1"/>
    <s v="Travel_Rarely"/>
    <n v="1431"/>
    <x v="1"/>
    <n v="1"/>
    <n v="4"/>
    <s v="Medical"/>
    <n v="1"/>
    <n v="332"/>
    <n v="3"/>
    <x v="0"/>
    <n v="96"/>
    <n v="3"/>
    <n v="1"/>
    <x v="2"/>
    <n v="3"/>
    <s v="Divorced"/>
    <n v="2232"/>
    <n v="15417"/>
    <n v="7"/>
    <s v="Y"/>
    <x v="1"/>
    <n v="14"/>
    <n v="3"/>
    <n v="3"/>
    <n v="80"/>
    <n v="3"/>
    <n v="7"/>
    <n v="1"/>
    <n v="3"/>
    <n v="3"/>
    <n v="2"/>
    <n v="1"/>
    <n v="2"/>
    <x v="2"/>
    <x v="1"/>
    <n v="0"/>
  </r>
  <r>
    <x v="5"/>
    <x v="1"/>
    <s v="Non-Travel"/>
    <n v="976"/>
    <x v="0"/>
    <n v="26"/>
    <n v="4"/>
    <s v="Marketing"/>
    <n v="1"/>
    <n v="333"/>
    <n v="3"/>
    <x v="1"/>
    <n v="100"/>
    <n v="3"/>
    <n v="2"/>
    <x v="0"/>
    <n v="4"/>
    <s v="Married"/>
    <n v="4465"/>
    <n v="12069"/>
    <n v="0"/>
    <s v="Y"/>
    <x v="1"/>
    <n v="18"/>
    <n v="3"/>
    <n v="1"/>
    <n v="80"/>
    <n v="0"/>
    <n v="4"/>
    <n v="2"/>
    <n v="3"/>
    <n v="3"/>
    <n v="2"/>
    <n v="2"/>
    <n v="2"/>
    <x v="2"/>
    <x v="1"/>
    <n v="0"/>
  </r>
  <r>
    <x v="0"/>
    <x v="1"/>
    <s v="Travel_Rarely"/>
    <n v="1411"/>
    <x v="1"/>
    <n v="19"/>
    <n v="2"/>
    <s v="Life Sciences"/>
    <n v="1"/>
    <n v="334"/>
    <n v="3"/>
    <x v="1"/>
    <n v="36"/>
    <n v="3"/>
    <n v="2"/>
    <x v="1"/>
    <n v="1"/>
    <s v="Divorced"/>
    <n v="3072"/>
    <n v="19877"/>
    <n v="2"/>
    <s v="Y"/>
    <x v="1"/>
    <n v="16"/>
    <n v="3"/>
    <n v="1"/>
    <n v="80"/>
    <n v="2"/>
    <n v="17"/>
    <n v="2"/>
    <n v="2"/>
    <n v="1"/>
    <n v="0"/>
    <n v="0"/>
    <n v="0"/>
    <x v="1"/>
    <x v="0"/>
    <n v="0"/>
  </r>
  <r>
    <x v="32"/>
    <x v="1"/>
    <s v="Travel_Rarely"/>
    <n v="1300"/>
    <x v="1"/>
    <n v="24"/>
    <n v="2"/>
    <s v="Technical Degree"/>
    <n v="1"/>
    <n v="335"/>
    <n v="1"/>
    <x v="1"/>
    <n v="62"/>
    <n v="3"/>
    <n v="2"/>
    <x v="1"/>
    <n v="4"/>
    <s v="Divorced"/>
    <n v="3319"/>
    <n v="24447"/>
    <n v="1"/>
    <s v="Y"/>
    <x v="1"/>
    <n v="17"/>
    <n v="3"/>
    <n v="1"/>
    <n v="80"/>
    <n v="2"/>
    <n v="9"/>
    <n v="3"/>
    <n v="3"/>
    <n v="9"/>
    <n v="8"/>
    <n v="4"/>
    <n v="7"/>
    <x v="0"/>
    <x v="2"/>
    <n v="0"/>
  </r>
  <r>
    <x v="28"/>
    <x v="1"/>
    <s v="Travel_Rarely"/>
    <n v="252"/>
    <x v="1"/>
    <n v="1"/>
    <n v="3"/>
    <s v="Other"/>
    <n v="1"/>
    <n v="336"/>
    <n v="3"/>
    <x v="1"/>
    <n v="70"/>
    <n v="4"/>
    <n v="5"/>
    <x v="5"/>
    <n v="4"/>
    <s v="Married"/>
    <n v="19202"/>
    <n v="15970"/>
    <n v="0"/>
    <s v="Y"/>
    <x v="1"/>
    <n v="11"/>
    <n v="3"/>
    <n v="3"/>
    <n v="80"/>
    <n v="1"/>
    <n v="25"/>
    <n v="2"/>
    <n v="3"/>
    <n v="24"/>
    <n v="0"/>
    <n v="1"/>
    <n v="7"/>
    <x v="3"/>
    <x v="1"/>
    <n v="0"/>
  </r>
  <r>
    <x v="12"/>
    <x v="1"/>
    <s v="Travel_Frequently"/>
    <n v="1327"/>
    <x v="1"/>
    <n v="3"/>
    <n v="4"/>
    <s v="Medical"/>
    <n v="1"/>
    <n v="337"/>
    <n v="2"/>
    <x v="1"/>
    <n v="73"/>
    <n v="3"/>
    <n v="3"/>
    <x v="7"/>
    <n v="3"/>
    <s v="Divorced"/>
    <n v="13675"/>
    <n v="13523"/>
    <n v="9"/>
    <s v="Y"/>
    <x v="1"/>
    <n v="12"/>
    <n v="3"/>
    <n v="1"/>
    <n v="80"/>
    <n v="1"/>
    <n v="9"/>
    <n v="3"/>
    <n v="3"/>
    <n v="2"/>
    <n v="2"/>
    <n v="2"/>
    <n v="2"/>
    <x v="1"/>
    <x v="1"/>
    <n v="0"/>
  </r>
  <r>
    <x v="3"/>
    <x v="1"/>
    <s v="Travel_Rarely"/>
    <n v="832"/>
    <x v="1"/>
    <n v="5"/>
    <n v="4"/>
    <s v="Life Sciences"/>
    <n v="1"/>
    <n v="338"/>
    <n v="3"/>
    <x v="0"/>
    <n v="63"/>
    <n v="2"/>
    <n v="1"/>
    <x v="1"/>
    <n v="4"/>
    <s v="Married"/>
    <n v="2911"/>
    <n v="14776"/>
    <n v="1"/>
    <s v="Y"/>
    <x v="1"/>
    <n v="13"/>
    <n v="3"/>
    <n v="3"/>
    <n v="80"/>
    <n v="1"/>
    <n v="2"/>
    <n v="2"/>
    <n v="2"/>
    <n v="2"/>
    <n v="2"/>
    <n v="0"/>
    <n v="2"/>
    <x v="1"/>
    <x v="0"/>
    <n v="0"/>
  </r>
  <r>
    <x v="13"/>
    <x v="1"/>
    <s v="Travel_Rarely"/>
    <n v="470"/>
    <x v="1"/>
    <n v="2"/>
    <n v="4"/>
    <s v="Life Sciences"/>
    <n v="1"/>
    <n v="339"/>
    <n v="4"/>
    <x v="1"/>
    <n v="84"/>
    <n v="2"/>
    <n v="2"/>
    <x v="3"/>
    <n v="1"/>
    <s v="Married"/>
    <n v="5957"/>
    <n v="23687"/>
    <n v="6"/>
    <s v="Y"/>
    <x v="1"/>
    <n v="13"/>
    <n v="3"/>
    <n v="2"/>
    <n v="80"/>
    <n v="1"/>
    <n v="13"/>
    <n v="3"/>
    <n v="3"/>
    <n v="11"/>
    <n v="9"/>
    <n v="5"/>
    <n v="9"/>
    <x v="4"/>
    <x v="2"/>
    <n v="0"/>
  </r>
  <r>
    <x v="2"/>
    <x v="1"/>
    <s v="Travel_Rarely"/>
    <n v="1017"/>
    <x v="1"/>
    <n v="1"/>
    <n v="2"/>
    <s v="Medical"/>
    <n v="1"/>
    <n v="340"/>
    <n v="3"/>
    <x v="0"/>
    <n v="83"/>
    <n v="2"/>
    <n v="1"/>
    <x v="1"/>
    <n v="1"/>
    <s v="Married"/>
    <n v="3920"/>
    <n v="18697"/>
    <n v="2"/>
    <s v="Y"/>
    <x v="1"/>
    <n v="14"/>
    <n v="3"/>
    <n v="1"/>
    <n v="80"/>
    <n v="1"/>
    <n v="17"/>
    <n v="2"/>
    <n v="2"/>
    <n v="3"/>
    <n v="1"/>
    <n v="0"/>
    <n v="2"/>
    <x v="2"/>
    <x v="0"/>
    <n v="0"/>
  </r>
  <r>
    <x v="28"/>
    <x v="1"/>
    <s v="Travel_Frequently"/>
    <n v="1199"/>
    <x v="1"/>
    <n v="7"/>
    <n v="4"/>
    <s v="Life Sciences"/>
    <n v="1"/>
    <n v="341"/>
    <n v="1"/>
    <x v="1"/>
    <n v="77"/>
    <n v="4"/>
    <n v="2"/>
    <x v="3"/>
    <n v="3"/>
    <s v="Married"/>
    <n v="6434"/>
    <n v="5118"/>
    <n v="4"/>
    <s v="Y"/>
    <x v="1"/>
    <n v="17"/>
    <n v="3"/>
    <n v="4"/>
    <n v="80"/>
    <n v="1"/>
    <n v="9"/>
    <n v="1"/>
    <n v="3"/>
    <n v="3"/>
    <n v="2"/>
    <n v="0"/>
    <n v="2"/>
    <x v="2"/>
    <x v="0"/>
    <n v="0"/>
  </r>
  <r>
    <x v="2"/>
    <x v="0"/>
    <s v="Travel_Frequently"/>
    <n v="504"/>
    <x v="1"/>
    <n v="10"/>
    <n v="3"/>
    <s v="Medical"/>
    <n v="1"/>
    <n v="342"/>
    <n v="1"/>
    <x v="1"/>
    <n v="61"/>
    <n v="3"/>
    <n v="3"/>
    <x v="3"/>
    <n v="3"/>
    <s v="Divorced"/>
    <n v="10048"/>
    <n v="22573"/>
    <n v="6"/>
    <s v="Y"/>
    <x v="1"/>
    <n v="11"/>
    <n v="3"/>
    <n v="2"/>
    <n v="80"/>
    <n v="2"/>
    <n v="17"/>
    <n v="5"/>
    <n v="3"/>
    <n v="1"/>
    <n v="0"/>
    <n v="0"/>
    <n v="0"/>
    <x v="1"/>
    <x v="0"/>
    <n v="1"/>
  </r>
  <r>
    <x v="22"/>
    <x v="1"/>
    <s v="Travel_Frequently"/>
    <n v="505"/>
    <x v="1"/>
    <n v="2"/>
    <n v="4"/>
    <s v="Technical Degree"/>
    <n v="1"/>
    <n v="343"/>
    <n v="3"/>
    <x v="0"/>
    <n v="64"/>
    <n v="3"/>
    <n v="3"/>
    <x v="4"/>
    <n v="3"/>
    <s v="Single"/>
    <n v="10938"/>
    <n v="6420"/>
    <n v="0"/>
    <s v="Y"/>
    <x v="1"/>
    <n v="25"/>
    <n v="4"/>
    <n v="4"/>
    <n v="80"/>
    <n v="0"/>
    <n v="20"/>
    <n v="1"/>
    <n v="3"/>
    <n v="19"/>
    <n v="6"/>
    <n v="11"/>
    <n v="8"/>
    <x v="5"/>
    <x v="4"/>
    <n v="0"/>
  </r>
  <r>
    <x v="11"/>
    <x v="1"/>
    <s v="Travel_Rarely"/>
    <n v="665"/>
    <x v="1"/>
    <n v="15"/>
    <n v="3"/>
    <s v="Life Sciences"/>
    <n v="1"/>
    <n v="346"/>
    <n v="3"/>
    <x v="1"/>
    <n v="60"/>
    <n v="3"/>
    <n v="1"/>
    <x v="1"/>
    <n v="4"/>
    <s v="Single"/>
    <n v="2340"/>
    <n v="22673"/>
    <n v="1"/>
    <s v="Y"/>
    <x v="1"/>
    <n v="19"/>
    <n v="3"/>
    <n v="1"/>
    <n v="80"/>
    <n v="0"/>
    <n v="6"/>
    <n v="1"/>
    <n v="3"/>
    <n v="6"/>
    <n v="5"/>
    <n v="1"/>
    <n v="5"/>
    <x v="0"/>
    <x v="1"/>
    <n v="0"/>
  </r>
  <r>
    <x v="19"/>
    <x v="1"/>
    <s v="Travel_Rarely"/>
    <n v="916"/>
    <x v="1"/>
    <n v="17"/>
    <n v="2"/>
    <s v="Life Sciences"/>
    <n v="1"/>
    <n v="347"/>
    <n v="4"/>
    <x v="0"/>
    <n v="82"/>
    <n v="4"/>
    <n v="2"/>
    <x v="1"/>
    <n v="1"/>
    <s v="Single"/>
    <n v="6545"/>
    <n v="23016"/>
    <n v="3"/>
    <s v="Y"/>
    <x v="0"/>
    <n v="13"/>
    <n v="3"/>
    <n v="3"/>
    <n v="80"/>
    <n v="0"/>
    <n v="10"/>
    <n v="1"/>
    <n v="3"/>
    <n v="3"/>
    <n v="2"/>
    <n v="0"/>
    <n v="2"/>
    <x v="2"/>
    <x v="0"/>
    <n v="0"/>
  </r>
  <r>
    <x v="11"/>
    <x v="1"/>
    <s v="Travel_Rarely"/>
    <n v="1247"/>
    <x v="0"/>
    <n v="20"/>
    <n v="2"/>
    <s v="Marketing"/>
    <n v="1"/>
    <n v="349"/>
    <n v="4"/>
    <x v="1"/>
    <n v="45"/>
    <n v="3"/>
    <n v="2"/>
    <x v="0"/>
    <n v="4"/>
    <s v="Divorced"/>
    <n v="6931"/>
    <n v="10732"/>
    <n v="2"/>
    <s v="Y"/>
    <x v="1"/>
    <n v="14"/>
    <n v="3"/>
    <n v="4"/>
    <n v="80"/>
    <n v="1"/>
    <n v="10"/>
    <n v="2"/>
    <n v="3"/>
    <n v="3"/>
    <n v="2"/>
    <n v="0"/>
    <n v="2"/>
    <x v="2"/>
    <x v="0"/>
    <n v="0"/>
  </r>
  <r>
    <x v="36"/>
    <x v="1"/>
    <s v="Travel_Rarely"/>
    <n v="685"/>
    <x v="1"/>
    <n v="1"/>
    <n v="3"/>
    <s v="Life Sciences"/>
    <n v="1"/>
    <n v="350"/>
    <n v="1"/>
    <x v="0"/>
    <n v="62"/>
    <n v="3"/>
    <n v="2"/>
    <x v="3"/>
    <n v="3"/>
    <s v="Married"/>
    <n v="4898"/>
    <n v="7505"/>
    <n v="0"/>
    <s v="Y"/>
    <x v="1"/>
    <n v="12"/>
    <n v="3"/>
    <n v="4"/>
    <n v="80"/>
    <n v="2"/>
    <n v="5"/>
    <n v="3"/>
    <n v="3"/>
    <n v="4"/>
    <n v="2"/>
    <n v="1"/>
    <n v="2"/>
    <x v="2"/>
    <x v="1"/>
    <n v="0"/>
  </r>
  <r>
    <x v="19"/>
    <x v="1"/>
    <s v="Travel_Rarely"/>
    <n v="269"/>
    <x v="1"/>
    <n v="2"/>
    <n v="3"/>
    <s v="Medical"/>
    <n v="1"/>
    <n v="351"/>
    <n v="4"/>
    <x v="0"/>
    <n v="56"/>
    <n v="2"/>
    <n v="1"/>
    <x v="2"/>
    <n v="1"/>
    <s v="Divorced"/>
    <n v="2593"/>
    <n v="8007"/>
    <n v="0"/>
    <s v="Y"/>
    <x v="0"/>
    <n v="11"/>
    <n v="3"/>
    <n v="3"/>
    <n v="80"/>
    <n v="1"/>
    <n v="10"/>
    <n v="4"/>
    <n v="3"/>
    <n v="9"/>
    <n v="6"/>
    <n v="7"/>
    <n v="8"/>
    <x v="0"/>
    <x v="3"/>
    <n v="0"/>
  </r>
  <r>
    <x v="32"/>
    <x v="1"/>
    <s v="Travel_Rarely"/>
    <n v="1416"/>
    <x v="1"/>
    <n v="2"/>
    <n v="2"/>
    <s v="Medical"/>
    <n v="1"/>
    <n v="352"/>
    <n v="1"/>
    <x v="1"/>
    <n v="49"/>
    <n v="3"/>
    <n v="5"/>
    <x v="7"/>
    <n v="3"/>
    <s v="Divorced"/>
    <n v="19436"/>
    <n v="5949"/>
    <n v="0"/>
    <s v="Y"/>
    <x v="1"/>
    <n v="19"/>
    <n v="3"/>
    <n v="4"/>
    <n v="80"/>
    <n v="1"/>
    <n v="22"/>
    <n v="5"/>
    <n v="3"/>
    <n v="21"/>
    <n v="7"/>
    <n v="3"/>
    <n v="9"/>
    <x v="3"/>
    <x v="2"/>
    <n v="0"/>
  </r>
  <r>
    <x v="31"/>
    <x v="1"/>
    <s v="Travel_Rarely"/>
    <n v="833"/>
    <x v="1"/>
    <n v="1"/>
    <n v="3"/>
    <s v="Life Sciences"/>
    <n v="1"/>
    <n v="353"/>
    <n v="3"/>
    <x v="1"/>
    <n v="96"/>
    <n v="3"/>
    <n v="1"/>
    <x v="1"/>
    <n v="4"/>
    <s v="Married"/>
    <n v="2723"/>
    <n v="23231"/>
    <n v="1"/>
    <s v="Y"/>
    <x v="1"/>
    <n v="11"/>
    <n v="3"/>
    <n v="2"/>
    <n v="80"/>
    <n v="0"/>
    <n v="1"/>
    <n v="0"/>
    <n v="2"/>
    <n v="1"/>
    <n v="0"/>
    <n v="0"/>
    <n v="0"/>
    <x v="1"/>
    <x v="0"/>
    <n v="0"/>
  </r>
  <r>
    <x v="12"/>
    <x v="0"/>
    <s v="Travel_Frequently"/>
    <n v="307"/>
    <x v="1"/>
    <n v="29"/>
    <n v="2"/>
    <s v="Medical"/>
    <n v="1"/>
    <n v="355"/>
    <n v="3"/>
    <x v="1"/>
    <n v="71"/>
    <n v="2"/>
    <n v="1"/>
    <x v="2"/>
    <n v="2"/>
    <s v="Single"/>
    <n v="3479"/>
    <n v="11652"/>
    <n v="0"/>
    <s v="Y"/>
    <x v="1"/>
    <n v="11"/>
    <n v="3"/>
    <n v="2"/>
    <n v="80"/>
    <n v="0"/>
    <n v="6"/>
    <n v="2"/>
    <n v="4"/>
    <n v="5"/>
    <n v="4"/>
    <n v="1"/>
    <n v="4"/>
    <x v="2"/>
    <x v="1"/>
    <n v="1"/>
  </r>
  <r>
    <x v="5"/>
    <x v="1"/>
    <s v="Travel_Frequently"/>
    <n v="1311"/>
    <x v="1"/>
    <n v="7"/>
    <n v="3"/>
    <s v="Life Sciences"/>
    <n v="1"/>
    <n v="359"/>
    <n v="2"/>
    <x v="1"/>
    <n v="100"/>
    <n v="4"/>
    <n v="1"/>
    <x v="2"/>
    <n v="2"/>
    <s v="Married"/>
    <n v="2794"/>
    <n v="26062"/>
    <n v="1"/>
    <s v="Y"/>
    <x v="1"/>
    <n v="20"/>
    <n v="4"/>
    <n v="3"/>
    <n v="80"/>
    <n v="0"/>
    <n v="5"/>
    <n v="3"/>
    <n v="1"/>
    <n v="5"/>
    <n v="1"/>
    <n v="0"/>
    <n v="3"/>
    <x v="2"/>
    <x v="0"/>
    <n v="0"/>
  </r>
  <r>
    <x v="8"/>
    <x v="1"/>
    <s v="Non-Travel"/>
    <n v="1327"/>
    <x v="0"/>
    <n v="2"/>
    <n v="2"/>
    <s v="Life Sciences"/>
    <n v="1"/>
    <n v="361"/>
    <n v="4"/>
    <x v="1"/>
    <n v="39"/>
    <n v="2"/>
    <n v="2"/>
    <x v="0"/>
    <n v="4"/>
    <s v="Married"/>
    <n v="5249"/>
    <n v="19682"/>
    <n v="3"/>
    <s v="Y"/>
    <x v="1"/>
    <n v="18"/>
    <n v="3"/>
    <n v="4"/>
    <n v="80"/>
    <n v="1"/>
    <n v="13"/>
    <n v="0"/>
    <n v="3"/>
    <n v="8"/>
    <n v="7"/>
    <n v="7"/>
    <n v="5"/>
    <x v="0"/>
    <x v="3"/>
    <n v="0"/>
  </r>
  <r>
    <x v="5"/>
    <x v="1"/>
    <s v="Travel_Rarely"/>
    <n v="128"/>
    <x v="1"/>
    <n v="2"/>
    <n v="1"/>
    <s v="Technical Degree"/>
    <n v="1"/>
    <n v="362"/>
    <n v="4"/>
    <x v="1"/>
    <n v="84"/>
    <n v="2"/>
    <n v="2"/>
    <x v="2"/>
    <n v="1"/>
    <s v="Single"/>
    <n v="2176"/>
    <n v="19737"/>
    <n v="4"/>
    <s v="Y"/>
    <x v="1"/>
    <n v="13"/>
    <n v="3"/>
    <n v="4"/>
    <n v="80"/>
    <n v="0"/>
    <n v="9"/>
    <n v="5"/>
    <n v="3"/>
    <n v="6"/>
    <n v="2"/>
    <n v="0"/>
    <n v="4"/>
    <x v="0"/>
    <x v="0"/>
    <n v="0"/>
  </r>
  <r>
    <x v="21"/>
    <x v="1"/>
    <s v="Travel_Rarely"/>
    <n v="488"/>
    <x v="0"/>
    <n v="2"/>
    <n v="3"/>
    <s v="Technical Degree"/>
    <n v="1"/>
    <n v="363"/>
    <n v="3"/>
    <x v="0"/>
    <n v="75"/>
    <n v="1"/>
    <n v="4"/>
    <x v="5"/>
    <n v="2"/>
    <s v="Married"/>
    <n v="16872"/>
    <n v="14977"/>
    <n v="3"/>
    <s v="Y"/>
    <x v="0"/>
    <n v="12"/>
    <n v="3"/>
    <n v="2"/>
    <n v="80"/>
    <n v="1"/>
    <n v="28"/>
    <n v="2"/>
    <n v="2"/>
    <n v="7"/>
    <n v="7"/>
    <n v="7"/>
    <n v="7"/>
    <x v="0"/>
    <x v="3"/>
    <n v="0"/>
  </r>
  <r>
    <x v="14"/>
    <x v="0"/>
    <s v="Travel_Rarely"/>
    <n v="529"/>
    <x v="1"/>
    <n v="2"/>
    <n v="4"/>
    <s v="Life Sciences"/>
    <n v="1"/>
    <n v="364"/>
    <n v="1"/>
    <x v="1"/>
    <n v="79"/>
    <n v="3"/>
    <n v="1"/>
    <x v="2"/>
    <n v="3"/>
    <s v="Single"/>
    <n v="3485"/>
    <n v="14935"/>
    <n v="2"/>
    <s v="Y"/>
    <x v="1"/>
    <n v="11"/>
    <n v="3"/>
    <n v="3"/>
    <n v="80"/>
    <n v="0"/>
    <n v="5"/>
    <n v="5"/>
    <n v="1"/>
    <n v="0"/>
    <n v="0"/>
    <n v="0"/>
    <n v="0"/>
    <x v="1"/>
    <x v="0"/>
    <n v="1"/>
  </r>
  <r>
    <x v="11"/>
    <x v="1"/>
    <s v="Travel_Rarely"/>
    <n v="1210"/>
    <x v="0"/>
    <n v="2"/>
    <n v="3"/>
    <s v="Medical"/>
    <n v="1"/>
    <n v="366"/>
    <n v="1"/>
    <x v="1"/>
    <n v="78"/>
    <n v="2"/>
    <n v="2"/>
    <x v="0"/>
    <n v="2"/>
    <s v="Married"/>
    <n v="6644"/>
    <n v="3687"/>
    <n v="2"/>
    <s v="Y"/>
    <x v="1"/>
    <n v="19"/>
    <n v="3"/>
    <n v="2"/>
    <n v="80"/>
    <n v="2"/>
    <n v="10"/>
    <n v="2"/>
    <n v="3"/>
    <n v="0"/>
    <n v="0"/>
    <n v="0"/>
    <n v="0"/>
    <x v="1"/>
    <x v="0"/>
    <n v="0"/>
  </r>
  <r>
    <x v="12"/>
    <x v="1"/>
    <s v="Travel_Rarely"/>
    <n v="1463"/>
    <x v="1"/>
    <n v="23"/>
    <n v="3"/>
    <s v="Medical"/>
    <n v="1"/>
    <n v="367"/>
    <n v="2"/>
    <x v="1"/>
    <n v="64"/>
    <n v="2"/>
    <n v="2"/>
    <x v="4"/>
    <n v="4"/>
    <s v="Married"/>
    <n v="5582"/>
    <n v="14408"/>
    <n v="0"/>
    <s v="Y"/>
    <x v="1"/>
    <n v="21"/>
    <n v="4"/>
    <n v="2"/>
    <n v="80"/>
    <n v="1"/>
    <n v="10"/>
    <n v="2"/>
    <n v="3"/>
    <n v="9"/>
    <n v="0"/>
    <n v="7"/>
    <n v="8"/>
    <x v="0"/>
    <x v="3"/>
    <n v="0"/>
  </r>
  <r>
    <x v="36"/>
    <x v="1"/>
    <s v="Non-Travel"/>
    <n v="675"/>
    <x v="1"/>
    <n v="5"/>
    <n v="2"/>
    <s v="Life Sciences"/>
    <n v="1"/>
    <n v="369"/>
    <n v="2"/>
    <x v="1"/>
    <n v="85"/>
    <n v="4"/>
    <n v="2"/>
    <x v="4"/>
    <n v="1"/>
    <s v="Divorced"/>
    <n v="4000"/>
    <n v="18384"/>
    <n v="1"/>
    <s v="Y"/>
    <x v="1"/>
    <n v="12"/>
    <n v="3"/>
    <n v="4"/>
    <n v="80"/>
    <n v="2"/>
    <n v="6"/>
    <n v="2"/>
    <n v="3"/>
    <n v="6"/>
    <n v="3"/>
    <n v="1"/>
    <n v="5"/>
    <x v="0"/>
    <x v="1"/>
    <n v="0"/>
  </r>
  <r>
    <x v="28"/>
    <x v="1"/>
    <s v="Travel_Rarely"/>
    <n v="1385"/>
    <x v="1"/>
    <n v="20"/>
    <n v="2"/>
    <s v="Medical"/>
    <n v="1"/>
    <n v="372"/>
    <n v="3"/>
    <x v="1"/>
    <n v="79"/>
    <n v="3"/>
    <n v="4"/>
    <x v="4"/>
    <n v="4"/>
    <s v="Married"/>
    <n v="13496"/>
    <n v="7501"/>
    <n v="0"/>
    <s v="Y"/>
    <x v="0"/>
    <n v="14"/>
    <n v="3"/>
    <n v="2"/>
    <n v="80"/>
    <n v="0"/>
    <n v="21"/>
    <n v="2"/>
    <n v="3"/>
    <n v="20"/>
    <n v="7"/>
    <n v="4"/>
    <n v="10"/>
    <x v="5"/>
    <x v="2"/>
    <n v="0"/>
  </r>
  <r>
    <x v="9"/>
    <x v="1"/>
    <s v="Travel_Rarely"/>
    <n v="1403"/>
    <x v="1"/>
    <n v="6"/>
    <n v="3"/>
    <s v="Life Sciences"/>
    <n v="1"/>
    <n v="373"/>
    <n v="4"/>
    <x v="1"/>
    <n v="47"/>
    <n v="3"/>
    <n v="1"/>
    <x v="2"/>
    <n v="4"/>
    <s v="Married"/>
    <n v="3210"/>
    <n v="20251"/>
    <n v="0"/>
    <s v="Y"/>
    <x v="1"/>
    <n v="11"/>
    <n v="3"/>
    <n v="3"/>
    <n v="80"/>
    <n v="1"/>
    <n v="16"/>
    <n v="4"/>
    <n v="3"/>
    <n v="15"/>
    <n v="13"/>
    <n v="10"/>
    <n v="11"/>
    <x v="4"/>
    <x v="3"/>
    <n v="0"/>
  </r>
  <r>
    <x v="27"/>
    <x v="1"/>
    <s v="Travel_Rarely"/>
    <n v="452"/>
    <x v="1"/>
    <n v="1"/>
    <n v="3"/>
    <s v="Medical"/>
    <n v="1"/>
    <n v="374"/>
    <n v="4"/>
    <x v="1"/>
    <n v="81"/>
    <n v="3"/>
    <n v="5"/>
    <x v="5"/>
    <n v="1"/>
    <s v="Single"/>
    <n v="19045"/>
    <n v="18938"/>
    <n v="0"/>
    <s v="Y"/>
    <x v="0"/>
    <n v="14"/>
    <n v="3"/>
    <n v="3"/>
    <n v="80"/>
    <n v="0"/>
    <n v="37"/>
    <n v="2"/>
    <n v="3"/>
    <n v="36"/>
    <n v="10"/>
    <n v="4"/>
    <n v="13"/>
    <x v="6"/>
    <x v="2"/>
    <n v="0"/>
  </r>
  <r>
    <x v="40"/>
    <x v="0"/>
    <s v="Non-Travel"/>
    <n v="666"/>
    <x v="1"/>
    <n v="29"/>
    <n v="4"/>
    <s v="Life Sciences"/>
    <n v="1"/>
    <n v="376"/>
    <n v="1"/>
    <x v="1"/>
    <n v="88"/>
    <n v="3"/>
    <n v="3"/>
    <x v="5"/>
    <n v="2"/>
    <s v="Married"/>
    <n v="11849"/>
    <n v="10268"/>
    <n v="1"/>
    <s v="Y"/>
    <x v="0"/>
    <n v="12"/>
    <n v="3"/>
    <n v="4"/>
    <n v="80"/>
    <n v="1"/>
    <n v="10"/>
    <n v="2"/>
    <n v="2"/>
    <n v="10"/>
    <n v="7"/>
    <n v="9"/>
    <n v="9"/>
    <x v="0"/>
    <x v="3"/>
    <n v="1"/>
  </r>
  <r>
    <x v="14"/>
    <x v="1"/>
    <s v="Travel_Rarely"/>
    <n v="1158"/>
    <x v="1"/>
    <n v="9"/>
    <n v="3"/>
    <s v="Medical"/>
    <n v="1"/>
    <n v="377"/>
    <n v="4"/>
    <x v="1"/>
    <n v="94"/>
    <n v="3"/>
    <n v="1"/>
    <x v="1"/>
    <n v="4"/>
    <s v="Married"/>
    <n v="2070"/>
    <n v="2613"/>
    <n v="1"/>
    <s v="Y"/>
    <x v="1"/>
    <n v="23"/>
    <n v="4"/>
    <n v="4"/>
    <n v="80"/>
    <n v="1"/>
    <n v="5"/>
    <n v="3"/>
    <n v="2"/>
    <n v="5"/>
    <n v="2"/>
    <n v="0"/>
    <n v="4"/>
    <x v="2"/>
    <x v="0"/>
    <n v="0"/>
  </r>
  <r>
    <x v="2"/>
    <x v="1"/>
    <s v="Travel_Rarely"/>
    <n v="228"/>
    <x v="0"/>
    <n v="6"/>
    <n v="4"/>
    <s v="Medical"/>
    <n v="1"/>
    <n v="378"/>
    <n v="3"/>
    <x v="1"/>
    <n v="98"/>
    <n v="3"/>
    <n v="2"/>
    <x v="0"/>
    <n v="4"/>
    <s v="Married"/>
    <n v="6502"/>
    <n v="22825"/>
    <n v="4"/>
    <s v="Y"/>
    <x v="1"/>
    <n v="14"/>
    <n v="3"/>
    <n v="2"/>
    <n v="80"/>
    <n v="1"/>
    <n v="7"/>
    <n v="5"/>
    <n v="4"/>
    <n v="5"/>
    <n v="4"/>
    <n v="0"/>
    <n v="1"/>
    <x v="2"/>
    <x v="0"/>
    <n v="0"/>
  </r>
  <r>
    <x v="18"/>
    <x v="1"/>
    <s v="Travel_Rarely"/>
    <n v="996"/>
    <x v="1"/>
    <n v="3"/>
    <n v="2"/>
    <s v="Medical"/>
    <n v="1"/>
    <n v="379"/>
    <n v="4"/>
    <x v="1"/>
    <n v="100"/>
    <n v="2"/>
    <n v="1"/>
    <x v="1"/>
    <n v="3"/>
    <s v="Single"/>
    <n v="3230"/>
    <n v="10531"/>
    <n v="1"/>
    <s v="Y"/>
    <x v="1"/>
    <n v="17"/>
    <n v="3"/>
    <n v="1"/>
    <n v="80"/>
    <n v="0"/>
    <n v="3"/>
    <n v="4"/>
    <n v="4"/>
    <n v="3"/>
    <n v="2"/>
    <n v="1"/>
    <n v="0"/>
    <x v="2"/>
    <x v="1"/>
    <n v="0"/>
  </r>
  <r>
    <x v="2"/>
    <x v="1"/>
    <s v="Non-Travel"/>
    <n v="728"/>
    <x v="1"/>
    <n v="1"/>
    <n v="4"/>
    <s v="Medical"/>
    <n v="1"/>
    <n v="380"/>
    <n v="1"/>
    <x v="0"/>
    <n v="80"/>
    <n v="3"/>
    <n v="3"/>
    <x v="7"/>
    <n v="4"/>
    <s v="Divorced"/>
    <n v="13603"/>
    <n v="11677"/>
    <n v="2"/>
    <s v="Y"/>
    <x v="0"/>
    <n v="18"/>
    <n v="3"/>
    <n v="1"/>
    <n v="80"/>
    <n v="2"/>
    <n v="15"/>
    <n v="2"/>
    <n v="3"/>
    <n v="5"/>
    <n v="2"/>
    <n v="0"/>
    <n v="2"/>
    <x v="2"/>
    <x v="0"/>
    <n v="0"/>
  </r>
  <r>
    <x v="10"/>
    <x v="1"/>
    <s v="Travel_Rarely"/>
    <n v="1315"/>
    <x v="1"/>
    <n v="22"/>
    <n v="3"/>
    <s v="Life Sciences"/>
    <n v="1"/>
    <n v="381"/>
    <n v="2"/>
    <x v="0"/>
    <n v="71"/>
    <n v="4"/>
    <n v="3"/>
    <x v="5"/>
    <n v="2"/>
    <s v="Divorced"/>
    <n v="11996"/>
    <n v="19100"/>
    <n v="7"/>
    <s v="Y"/>
    <x v="1"/>
    <n v="18"/>
    <n v="3"/>
    <n v="2"/>
    <n v="80"/>
    <n v="1"/>
    <n v="10"/>
    <n v="6"/>
    <n v="2"/>
    <n v="7"/>
    <n v="7"/>
    <n v="6"/>
    <n v="2"/>
    <x v="0"/>
    <x v="3"/>
    <n v="0"/>
  </r>
  <r>
    <x v="8"/>
    <x v="1"/>
    <s v="Travel_Rarely"/>
    <n v="322"/>
    <x v="0"/>
    <n v="7"/>
    <n v="2"/>
    <s v="Medical"/>
    <n v="1"/>
    <n v="382"/>
    <n v="1"/>
    <x v="0"/>
    <n v="44"/>
    <n v="4"/>
    <n v="2"/>
    <x v="0"/>
    <n v="1"/>
    <s v="Divorced"/>
    <n v="5605"/>
    <n v="19191"/>
    <n v="1"/>
    <s v="Y"/>
    <x v="0"/>
    <n v="24"/>
    <n v="4"/>
    <n v="3"/>
    <n v="80"/>
    <n v="1"/>
    <n v="8"/>
    <n v="3"/>
    <n v="3"/>
    <n v="8"/>
    <n v="0"/>
    <n v="7"/>
    <n v="7"/>
    <x v="0"/>
    <x v="3"/>
    <n v="0"/>
  </r>
  <r>
    <x v="25"/>
    <x v="1"/>
    <s v="Travel_Frequently"/>
    <n v="1479"/>
    <x v="1"/>
    <n v="1"/>
    <n v="3"/>
    <s v="Life Sciences"/>
    <n v="1"/>
    <n v="384"/>
    <n v="3"/>
    <x v="0"/>
    <n v="84"/>
    <n v="3"/>
    <n v="2"/>
    <x v="3"/>
    <n v="2"/>
    <s v="Divorced"/>
    <n v="6397"/>
    <n v="26767"/>
    <n v="1"/>
    <s v="Y"/>
    <x v="1"/>
    <n v="20"/>
    <n v="4"/>
    <n v="1"/>
    <n v="80"/>
    <n v="1"/>
    <n v="6"/>
    <n v="6"/>
    <n v="1"/>
    <n v="6"/>
    <n v="5"/>
    <n v="1"/>
    <n v="4"/>
    <x v="0"/>
    <x v="1"/>
    <n v="0"/>
  </r>
  <r>
    <x v="24"/>
    <x v="1"/>
    <s v="Travel_Rarely"/>
    <n v="797"/>
    <x v="1"/>
    <n v="4"/>
    <n v="1"/>
    <s v="Life Sciences"/>
    <n v="1"/>
    <n v="385"/>
    <n v="1"/>
    <x v="1"/>
    <n v="96"/>
    <n v="3"/>
    <n v="5"/>
    <x v="7"/>
    <n v="2"/>
    <s v="Divorced"/>
    <n v="19144"/>
    <n v="15815"/>
    <n v="3"/>
    <s v="Y"/>
    <x v="1"/>
    <n v="14"/>
    <n v="3"/>
    <n v="1"/>
    <n v="80"/>
    <n v="2"/>
    <n v="28"/>
    <n v="4"/>
    <n v="2"/>
    <n v="10"/>
    <n v="4"/>
    <n v="1"/>
    <n v="6"/>
    <x v="0"/>
    <x v="1"/>
    <n v="0"/>
  </r>
  <r>
    <x v="16"/>
    <x v="1"/>
    <s v="Travel_Rarely"/>
    <n v="1070"/>
    <x v="1"/>
    <n v="3"/>
    <n v="4"/>
    <s v="Medical"/>
    <n v="1"/>
    <n v="386"/>
    <n v="3"/>
    <x v="1"/>
    <n v="45"/>
    <n v="3"/>
    <n v="4"/>
    <x v="7"/>
    <n v="3"/>
    <s v="Married"/>
    <n v="17584"/>
    <n v="21016"/>
    <n v="3"/>
    <s v="Y"/>
    <x v="0"/>
    <n v="16"/>
    <n v="3"/>
    <n v="4"/>
    <n v="80"/>
    <n v="3"/>
    <n v="21"/>
    <n v="5"/>
    <n v="2"/>
    <n v="5"/>
    <n v="3"/>
    <n v="1"/>
    <n v="3"/>
    <x v="2"/>
    <x v="1"/>
    <n v="0"/>
  </r>
  <r>
    <x v="19"/>
    <x v="1"/>
    <s v="Travel_Rarely"/>
    <n v="635"/>
    <x v="0"/>
    <n v="1"/>
    <n v="1"/>
    <s v="Life Sciences"/>
    <n v="1"/>
    <n v="387"/>
    <n v="2"/>
    <x v="1"/>
    <n v="99"/>
    <n v="3"/>
    <n v="2"/>
    <x v="0"/>
    <n v="3"/>
    <s v="Married"/>
    <n v="4907"/>
    <n v="24532"/>
    <n v="1"/>
    <s v="Y"/>
    <x v="1"/>
    <n v="25"/>
    <n v="4"/>
    <n v="3"/>
    <n v="80"/>
    <n v="0"/>
    <n v="20"/>
    <n v="3"/>
    <n v="3"/>
    <n v="20"/>
    <n v="16"/>
    <n v="11"/>
    <n v="6"/>
    <x v="5"/>
    <x v="4"/>
    <n v="0"/>
  </r>
  <r>
    <x v="11"/>
    <x v="1"/>
    <s v="Travel_Frequently"/>
    <n v="442"/>
    <x v="0"/>
    <n v="2"/>
    <n v="2"/>
    <s v="Life Sciences"/>
    <n v="1"/>
    <n v="388"/>
    <n v="2"/>
    <x v="1"/>
    <n v="44"/>
    <n v="3"/>
    <n v="2"/>
    <x v="0"/>
    <n v="4"/>
    <s v="Single"/>
    <n v="4554"/>
    <n v="20260"/>
    <n v="1"/>
    <s v="Y"/>
    <x v="1"/>
    <n v="18"/>
    <n v="3"/>
    <n v="1"/>
    <n v="80"/>
    <n v="0"/>
    <n v="10"/>
    <n v="3"/>
    <n v="2"/>
    <n v="10"/>
    <n v="7"/>
    <n v="0"/>
    <n v="9"/>
    <x v="0"/>
    <x v="0"/>
    <n v="0"/>
  </r>
  <r>
    <x v="27"/>
    <x v="1"/>
    <s v="Travel_Rarely"/>
    <n v="147"/>
    <x v="1"/>
    <n v="20"/>
    <n v="2"/>
    <s v="Technical Degree"/>
    <n v="1"/>
    <n v="389"/>
    <n v="2"/>
    <x v="1"/>
    <n v="37"/>
    <n v="3"/>
    <n v="2"/>
    <x v="2"/>
    <n v="4"/>
    <s v="Married"/>
    <n v="5415"/>
    <n v="15972"/>
    <n v="3"/>
    <s v="Y"/>
    <x v="0"/>
    <n v="19"/>
    <n v="3"/>
    <n v="4"/>
    <n v="80"/>
    <n v="1"/>
    <n v="12"/>
    <n v="4"/>
    <n v="3"/>
    <n v="10"/>
    <n v="7"/>
    <n v="0"/>
    <n v="8"/>
    <x v="0"/>
    <x v="0"/>
    <n v="0"/>
  </r>
  <r>
    <x v="25"/>
    <x v="1"/>
    <s v="Travel_Frequently"/>
    <n v="496"/>
    <x v="1"/>
    <n v="11"/>
    <n v="2"/>
    <s v="Medical"/>
    <n v="1"/>
    <n v="390"/>
    <n v="1"/>
    <x v="1"/>
    <n v="60"/>
    <n v="3"/>
    <n v="2"/>
    <x v="4"/>
    <n v="1"/>
    <s v="Married"/>
    <n v="4741"/>
    <n v="22722"/>
    <n v="1"/>
    <s v="Y"/>
    <x v="0"/>
    <n v="13"/>
    <n v="3"/>
    <n v="3"/>
    <n v="80"/>
    <n v="1"/>
    <n v="5"/>
    <n v="3"/>
    <n v="3"/>
    <n v="5"/>
    <n v="3"/>
    <n v="3"/>
    <n v="3"/>
    <x v="2"/>
    <x v="2"/>
    <n v="0"/>
  </r>
  <r>
    <x v="2"/>
    <x v="1"/>
    <s v="Travel_Rarely"/>
    <n v="1372"/>
    <x v="1"/>
    <n v="1"/>
    <n v="3"/>
    <s v="Life Sciences"/>
    <n v="1"/>
    <n v="391"/>
    <n v="4"/>
    <x v="0"/>
    <n v="42"/>
    <n v="3"/>
    <n v="1"/>
    <x v="1"/>
    <n v="4"/>
    <s v="Single"/>
    <n v="2115"/>
    <n v="15881"/>
    <n v="1"/>
    <s v="Y"/>
    <x v="1"/>
    <n v="12"/>
    <n v="3"/>
    <n v="2"/>
    <n v="80"/>
    <n v="0"/>
    <n v="17"/>
    <n v="3"/>
    <n v="3"/>
    <n v="17"/>
    <n v="12"/>
    <n v="5"/>
    <n v="7"/>
    <x v="5"/>
    <x v="2"/>
    <n v="0"/>
  </r>
  <r>
    <x v="20"/>
    <x v="0"/>
    <s v="Travel_Frequently"/>
    <n v="920"/>
    <x v="1"/>
    <n v="24"/>
    <n v="3"/>
    <s v="Life Sciences"/>
    <n v="1"/>
    <n v="392"/>
    <n v="4"/>
    <x v="1"/>
    <n v="43"/>
    <n v="3"/>
    <n v="1"/>
    <x v="2"/>
    <n v="3"/>
    <s v="Divorced"/>
    <n v="3161"/>
    <n v="19920"/>
    <n v="3"/>
    <s v="Y"/>
    <x v="0"/>
    <n v="22"/>
    <n v="4"/>
    <n v="4"/>
    <n v="80"/>
    <n v="1"/>
    <n v="19"/>
    <n v="0"/>
    <n v="1"/>
    <n v="1"/>
    <n v="0"/>
    <n v="0"/>
    <n v="0"/>
    <x v="1"/>
    <x v="0"/>
    <n v="1"/>
  </r>
  <r>
    <x v="8"/>
    <x v="1"/>
    <s v="Travel_Rarely"/>
    <n v="688"/>
    <x v="1"/>
    <n v="23"/>
    <n v="4"/>
    <s v="Life Sciences"/>
    <n v="1"/>
    <n v="393"/>
    <n v="4"/>
    <x v="1"/>
    <n v="82"/>
    <n v="3"/>
    <n v="2"/>
    <x v="4"/>
    <n v="4"/>
    <s v="Divorced"/>
    <n v="5745"/>
    <n v="18899"/>
    <n v="9"/>
    <s v="Y"/>
    <x v="1"/>
    <n v="14"/>
    <n v="3"/>
    <n v="2"/>
    <n v="80"/>
    <n v="1"/>
    <n v="10"/>
    <n v="2"/>
    <n v="3"/>
    <n v="2"/>
    <n v="2"/>
    <n v="1"/>
    <n v="2"/>
    <x v="1"/>
    <x v="1"/>
    <n v="0"/>
  </r>
  <r>
    <x v="25"/>
    <x v="0"/>
    <s v="Travel_Rarely"/>
    <n v="1449"/>
    <x v="1"/>
    <n v="16"/>
    <n v="4"/>
    <s v="Medical"/>
    <n v="1"/>
    <n v="394"/>
    <n v="1"/>
    <x v="1"/>
    <n v="45"/>
    <n v="3"/>
    <n v="1"/>
    <x v="2"/>
    <n v="2"/>
    <s v="Divorced"/>
    <n v="2373"/>
    <n v="14180"/>
    <n v="2"/>
    <s v="Y"/>
    <x v="0"/>
    <n v="13"/>
    <n v="3"/>
    <n v="4"/>
    <n v="80"/>
    <n v="1"/>
    <n v="5"/>
    <n v="2"/>
    <n v="3"/>
    <n v="3"/>
    <n v="2"/>
    <n v="0"/>
    <n v="2"/>
    <x v="2"/>
    <x v="0"/>
    <n v="1"/>
  </r>
  <r>
    <x v="14"/>
    <x v="1"/>
    <s v="Travel_Rarely"/>
    <n v="1117"/>
    <x v="1"/>
    <n v="8"/>
    <n v="2"/>
    <s v="Life Sciences"/>
    <n v="1"/>
    <n v="395"/>
    <n v="4"/>
    <x v="0"/>
    <n v="66"/>
    <n v="3"/>
    <n v="1"/>
    <x v="1"/>
    <n v="4"/>
    <s v="Single"/>
    <n v="3310"/>
    <n v="4488"/>
    <n v="1"/>
    <s v="Y"/>
    <x v="1"/>
    <n v="21"/>
    <n v="4"/>
    <n v="4"/>
    <n v="80"/>
    <n v="0"/>
    <n v="5"/>
    <n v="3"/>
    <n v="3"/>
    <n v="5"/>
    <n v="3"/>
    <n v="0"/>
    <n v="2"/>
    <x v="2"/>
    <x v="0"/>
    <n v="0"/>
  </r>
  <r>
    <x v="1"/>
    <x v="1"/>
    <s v="Travel_Frequently"/>
    <n v="636"/>
    <x v="1"/>
    <n v="10"/>
    <n v="4"/>
    <s v="Life Sciences"/>
    <n v="1"/>
    <n v="396"/>
    <n v="3"/>
    <x v="0"/>
    <n v="35"/>
    <n v="3"/>
    <n v="5"/>
    <x v="7"/>
    <n v="1"/>
    <s v="Single"/>
    <n v="18665"/>
    <n v="25594"/>
    <n v="9"/>
    <s v="Y"/>
    <x v="0"/>
    <n v="11"/>
    <n v="3"/>
    <n v="4"/>
    <n v="80"/>
    <n v="0"/>
    <n v="22"/>
    <n v="4"/>
    <n v="3"/>
    <n v="3"/>
    <n v="2"/>
    <n v="1"/>
    <n v="2"/>
    <x v="2"/>
    <x v="1"/>
    <n v="0"/>
  </r>
  <r>
    <x v="9"/>
    <x v="1"/>
    <s v="Travel_Rarely"/>
    <n v="506"/>
    <x v="1"/>
    <n v="3"/>
    <n v="3"/>
    <s v="Technical Degree"/>
    <n v="1"/>
    <n v="397"/>
    <n v="3"/>
    <x v="1"/>
    <n v="30"/>
    <n v="3"/>
    <n v="2"/>
    <x v="1"/>
    <n v="2"/>
    <s v="Single"/>
    <n v="4485"/>
    <n v="26285"/>
    <n v="4"/>
    <s v="Y"/>
    <x v="1"/>
    <n v="12"/>
    <n v="3"/>
    <n v="4"/>
    <n v="80"/>
    <n v="0"/>
    <n v="10"/>
    <n v="2"/>
    <n v="3"/>
    <n v="8"/>
    <n v="0"/>
    <n v="7"/>
    <n v="7"/>
    <x v="0"/>
    <x v="3"/>
    <n v="0"/>
  </r>
  <r>
    <x v="12"/>
    <x v="1"/>
    <s v="Travel_Frequently"/>
    <n v="444"/>
    <x v="0"/>
    <n v="5"/>
    <n v="3"/>
    <s v="Marketing"/>
    <n v="1"/>
    <n v="399"/>
    <n v="4"/>
    <x v="0"/>
    <n v="84"/>
    <n v="3"/>
    <n v="1"/>
    <x v="6"/>
    <n v="2"/>
    <s v="Divorced"/>
    <n v="2789"/>
    <n v="3909"/>
    <n v="1"/>
    <s v="Y"/>
    <x v="1"/>
    <n v="11"/>
    <n v="3"/>
    <n v="3"/>
    <n v="80"/>
    <n v="1"/>
    <n v="2"/>
    <n v="5"/>
    <n v="2"/>
    <n v="2"/>
    <n v="2"/>
    <n v="2"/>
    <n v="2"/>
    <x v="1"/>
    <x v="1"/>
    <n v="0"/>
  </r>
  <r>
    <x v="25"/>
    <x v="0"/>
    <s v="Travel_Rarely"/>
    <n v="950"/>
    <x v="0"/>
    <n v="4"/>
    <n v="4"/>
    <s v="Marketing"/>
    <n v="1"/>
    <n v="401"/>
    <n v="4"/>
    <x v="1"/>
    <n v="48"/>
    <n v="2"/>
    <n v="2"/>
    <x v="0"/>
    <n v="4"/>
    <s v="Single"/>
    <n v="5828"/>
    <n v="8450"/>
    <n v="1"/>
    <s v="Y"/>
    <x v="0"/>
    <n v="12"/>
    <n v="3"/>
    <n v="2"/>
    <n v="80"/>
    <n v="0"/>
    <n v="8"/>
    <n v="0"/>
    <n v="3"/>
    <n v="8"/>
    <n v="7"/>
    <n v="7"/>
    <n v="4"/>
    <x v="0"/>
    <x v="3"/>
    <n v="1"/>
  </r>
  <r>
    <x v="2"/>
    <x v="1"/>
    <s v="Travel_Frequently"/>
    <n v="889"/>
    <x v="1"/>
    <n v="9"/>
    <n v="3"/>
    <s v="Medical"/>
    <n v="1"/>
    <n v="403"/>
    <n v="2"/>
    <x v="1"/>
    <n v="53"/>
    <n v="3"/>
    <n v="1"/>
    <x v="1"/>
    <n v="4"/>
    <s v="Married"/>
    <n v="2326"/>
    <n v="11411"/>
    <n v="1"/>
    <s v="Y"/>
    <x v="0"/>
    <n v="12"/>
    <n v="3"/>
    <n v="3"/>
    <n v="80"/>
    <n v="3"/>
    <n v="4"/>
    <n v="3"/>
    <n v="2"/>
    <n v="4"/>
    <n v="2"/>
    <n v="1"/>
    <n v="2"/>
    <x v="2"/>
    <x v="1"/>
    <n v="0"/>
  </r>
  <r>
    <x v="19"/>
    <x v="1"/>
    <s v="Travel_Frequently"/>
    <n v="555"/>
    <x v="0"/>
    <n v="26"/>
    <n v="3"/>
    <s v="Marketing"/>
    <n v="1"/>
    <n v="404"/>
    <n v="3"/>
    <x v="0"/>
    <n v="77"/>
    <n v="3"/>
    <n v="4"/>
    <x v="0"/>
    <n v="2"/>
    <s v="Married"/>
    <n v="13525"/>
    <n v="14864"/>
    <n v="5"/>
    <s v="Y"/>
    <x v="1"/>
    <n v="14"/>
    <n v="3"/>
    <n v="4"/>
    <n v="80"/>
    <n v="1"/>
    <n v="23"/>
    <n v="2"/>
    <n v="4"/>
    <n v="20"/>
    <n v="4"/>
    <n v="4"/>
    <n v="8"/>
    <x v="5"/>
    <x v="2"/>
    <n v="0"/>
  </r>
  <r>
    <x v="41"/>
    <x v="0"/>
    <s v="Travel_Rarely"/>
    <n v="230"/>
    <x v="1"/>
    <n v="3"/>
    <n v="3"/>
    <s v="Life Sciences"/>
    <n v="1"/>
    <n v="405"/>
    <n v="3"/>
    <x v="1"/>
    <n v="54"/>
    <n v="3"/>
    <n v="1"/>
    <x v="2"/>
    <n v="3"/>
    <s v="Single"/>
    <n v="1420"/>
    <n v="25233"/>
    <n v="1"/>
    <s v="Y"/>
    <x v="1"/>
    <n v="13"/>
    <n v="3"/>
    <n v="3"/>
    <n v="80"/>
    <n v="0"/>
    <n v="0"/>
    <n v="2"/>
    <n v="3"/>
    <n v="0"/>
    <n v="0"/>
    <n v="0"/>
    <n v="0"/>
    <x v="1"/>
    <x v="0"/>
    <n v="1"/>
  </r>
  <r>
    <x v="10"/>
    <x v="1"/>
    <s v="Travel_Rarely"/>
    <n v="1232"/>
    <x v="0"/>
    <n v="16"/>
    <n v="3"/>
    <s v="Marketing"/>
    <n v="1"/>
    <n v="406"/>
    <n v="3"/>
    <x v="1"/>
    <n v="96"/>
    <n v="3"/>
    <n v="3"/>
    <x v="0"/>
    <n v="2"/>
    <s v="Married"/>
    <n v="8020"/>
    <n v="5100"/>
    <n v="0"/>
    <s v="Y"/>
    <x v="1"/>
    <n v="15"/>
    <n v="3"/>
    <n v="3"/>
    <n v="80"/>
    <n v="2"/>
    <n v="12"/>
    <n v="3"/>
    <n v="2"/>
    <n v="11"/>
    <n v="9"/>
    <n v="6"/>
    <n v="9"/>
    <x v="4"/>
    <x v="3"/>
    <n v="0"/>
  </r>
  <r>
    <x v="9"/>
    <x v="1"/>
    <s v="Travel_Frequently"/>
    <n v="566"/>
    <x v="1"/>
    <n v="18"/>
    <n v="4"/>
    <s v="Life Sciences"/>
    <n v="1"/>
    <n v="407"/>
    <n v="3"/>
    <x v="1"/>
    <n v="81"/>
    <n v="4"/>
    <n v="1"/>
    <x v="2"/>
    <n v="4"/>
    <s v="Married"/>
    <n v="3688"/>
    <n v="7122"/>
    <n v="4"/>
    <s v="Y"/>
    <x v="1"/>
    <n v="18"/>
    <n v="3"/>
    <n v="4"/>
    <n v="80"/>
    <n v="2"/>
    <n v="4"/>
    <n v="2"/>
    <n v="3"/>
    <n v="1"/>
    <n v="0"/>
    <n v="0"/>
    <n v="0"/>
    <x v="1"/>
    <x v="0"/>
    <n v="0"/>
  </r>
  <r>
    <x v="31"/>
    <x v="1"/>
    <s v="Travel_Rarely"/>
    <n v="1302"/>
    <x v="1"/>
    <n v="2"/>
    <n v="3"/>
    <s v="Medical"/>
    <n v="1"/>
    <n v="408"/>
    <n v="4"/>
    <x v="1"/>
    <n v="84"/>
    <n v="1"/>
    <n v="2"/>
    <x v="3"/>
    <n v="2"/>
    <s v="Divorced"/>
    <n v="5482"/>
    <n v="16321"/>
    <n v="5"/>
    <s v="Y"/>
    <x v="1"/>
    <n v="18"/>
    <n v="3"/>
    <n v="4"/>
    <n v="80"/>
    <n v="1"/>
    <n v="13"/>
    <n v="3"/>
    <n v="3"/>
    <n v="4"/>
    <n v="1"/>
    <n v="1"/>
    <n v="2"/>
    <x v="2"/>
    <x v="1"/>
    <n v="0"/>
  </r>
  <r>
    <x v="0"/>
    <x v="1"/>
    <s v="Travel_Rarely"/>
    <n v="334"/>
    <x v="0"/>
    <n v="2"/>
    <n v="4"/>
    <s v="Life Sciences"/>
    <n v="1"/>
    <n v="410"/>
    <n v="4"/>
    <x v="1"/>
    <n v="88"/>
    <n v="3"/>
    <n v="4"/>
    <x v="5"/>
    <n v="2"/>
    <s v="Single"/>
    <n v="16015"/>
    <n v="15896"/>
    <n v="1"/>
    <s v="Y"/>
    <x v="1"/>
    <n v="19"/>
    <n v="3"/>
    <n v="2"/>
    <n v="80"/>
    <n v="0"/>
    <n v="22"/>
    <n v="2"/>
    <n v="3"/>
    <n v="22"/>
    <n v="10"/>
    <n v="0"/>
    <n v="4"/>
    <x v="3"/>
    <x v="0"/>
    <n v="0"/>
  </r>
  <r>
    <x v="41"/>
    <x v="1"/>
    <s v="Travel_Rarely"/>
    <n v="812"/>
    <x v="0"/>
    <n v="10"/>
    <n v="3"/>
    <s v="Medical"/>
    <n v="1"/>
    <n v="411"/>
    <n v="4"/>
    <x v="0"/>
    <n v="69"/>
    <n v="2"/>
    <n v="1"/>
    <x v="6"/>
    <n v="3"/>
    <s v="Single"/>
    <n v="1200"/>
    <n v="9724"/>
    <n v="1"/>
    <s v="Y"/>
    <x v="1"/>
    <n v="12"/>
    <n v="3"/>
    <n v="1"/>
    <n v="80"/>
    <n v="0"/>
    <n v="0"/>
    <n v="2"/>
    <n v="3"/>
    <n v="0"/>
    <n v="0"/>
    <n v="0"/>
    <n v="0"/>
    <x v="1"/>
    <x v="0"/>
    <n v="0"/>
  </r>
  <r>
    <x v="14"/>
    <x v="1"/>
    <s v="Travel_Rarely"/>
    <n v="1476"/>
    <x v="1"/>
    <n v="16"/>
    <n v="2"/>
    <s v="Medical"/>
    <n v="1"/>
    <n v="412"/>
    <n v="2"/>
    <x v="1"/>
    <n v="68"/>
    <n v="4"/>
    <n v="2"/>
    <x v="4"/>
    <n v="1"/>
    <s v="Single"/>
    <n v="5661"/>
    <n v="4824"/>
    <n v="0"/>
    <s v="Y"/>
    <x v="1"/>
    <n v="19"/>
    <n v="3"/>
    <n v="3"/>
    <n v="80"/>
    <n v="0"/>
    <n v="9"/>
    <n v="2"/>
    <n v="3"/>
    <n v="8"/>
    <n v="3"/>
    <n v="0"/>
    <n v="7"/>
    <x v="0"/>
    <x v="0"/>
    <n v="0"/>
  </r>
  <r>
    <x v="12"/>
    <x v="1"/>
    <s v="Travel_Rarely"/>
    <n v="218"/>
    <x v="0"/>
    <n v="7"/>
    <n v="3"/>
    <s v="Technical Degree"/>
    <n v="1"/>
    <n v="416"/>
    <n v="2"/>
    <x v="1"/>
    <n v="100"/>
    <n v="4"/>
    <n v="2"/>
    <x v="0"/>
    <n v="4"/>
    <s v="Married"/>
    <n v="6929"/>
    <n v="12241"/>
    <n v="4"/>
    <s v="Y"/>
    <x v="1"/>
    <n v="11"/>
    <n v="3"/>
    <n v="2"/>
    <n v="80"/>
    <n v="1"/>
    <n v="10"/>
    <n v="3"/>
    <n v="2"/>
    <n v="8"/>
    <n v="7"/>
    <n v="7"/>
    <n v="7"/>
    <x v="0"/>
    <x v="3"/>
    <n v="0"/>
  </r>
  <r>
    <x v="22"/>
    <x v="1"/>
    <s v="Travel_Rarely"/>
    <n v="1132"/>
    <x v="1"/>
    <n v="1"/>
    <n v="3"/>
    <s v="Medical"/>
    <n v="1"/>
    <n v="417"/>
    <n v="3"/>
    <x v="1"/>
    <n v="48"/>
    <n v="4"/>
    <n v="3"/>
    <x v="4"/>
    <n v="4"/>
    <s v="Divorced"/>
    <n v="9613"/>
    <n v="10942"/>
    <n v="0"/>
    <s v="Y"/>
    <x v="1"/>
    <n v="17"/>
    <n v="3"/>
    <n v="1"/>
    <n v="80"/>
    <n v="3"/>
    <n v="19"/>
    <n v="5"/>
    <n v="2"/>
    <n v="18"/>
    <n v="10"/>
    <n v="3"/>
    <n v="7"/>
    <x v="5"/>
    <x v="2"/>
    <n v="0"/>
  </r>
  <r>
    <x v="9"/>
    <x v="1"/>
    <s v="Non-Travel"/>
    <n v="1105"/>
    <x v="1"/>
    <n v="24"/>
    <n v="4"/>
    <s v="Life Sciences"/>
    <n v="1"/>
    <n v="419"/>
    <n v="2"/>
    <x v="0"/>
    <n v="47"/>
    <n v="3"/>
    <n v="2"/>
    <x v="2"/>
    <n v="2"/>
    <s v="Married"/>
    <n v="5674"/>
    <n v="6927"/>
    <n v="7"/>
    <s v="Y"/>
    <x v="1"/>
    <n v="15"/>
    <n v="3"/>
    <n v="3"/>
    <n v="80"/>
    <n v="1"/>
    <n v="11"/>
    <n v="3"/>
    <n v="3"/>
    <n v="9"/>
    <n v="8"/>
    <n v="0"/>
    <n v="8"/>
    <x v="0"/>
    <x v="0"/>
    <n v="0"/>
  </r>
  <r>
    <x v="5"/>
    <x v="1"/>
    <s v="Travel_Rarely"/>
    <n v="906"/>
    <x v="0"/>
    <n v="7"/>
    <n v="3"/>
    <s v="Life Sciences"/>
    <n v="1"/>
    <n v="420"/>
    <n v="4"/>
    <x v="1"/>
    <n v="91"/>
    <n v="2"/>
    <n v="2"/>
    <x v="0"/>
    <n v="3"/>
    <s v="Married"/>
    <n v="5484"/>
    <n v="16985"/>
    <n v="1"/>
    <s v="Y"/>
    <x v="1"/>
    <n v="14"/>
    <n v="3"/>
    <n v="3"/>
    <n v="80"/>
    <n v="1"/>
    <n v="13"/>
    <n v="3"/>
    <n v="2"/>
    <n v="13"/>
    <n v="8"/>
    <n v="4"/>
    <n v="8"/>
    <x v="4"/>
    <x v="2"/>
    <n v="0"/>
  </r>
  <r>
    <x v="8"/>
    <x v="1"/>
    <s v="Travel_Rarely"/>
    <n v="849"/>
    <x v="1"/>
    <n v="25"/>
    <n v="2"/>
    <s v="Life Sciences"/>
    <n v="1"/>
    <n v="421"/>
    <n v="1"/>
    <x v="0"/>
    <n v="81"/>
    <n v="2"/>
    <n v="3"/>
    <x v="7"/>
    <n v="2"/>
    <s v="Married"/>
    <n v="12061"/>
    <n v="26707"/>
    <n v="3"/>
    <s v="Y"/>
    <x v="1"/>
    <n v="17"/>
    <n v="3"/>
    <n v="3"/>
    <n v="80"/>
    <n v="1"/>
    <n v="19"/>
    <n v="2"/>
    <n v="3"/>
    <n v="10"/>
    <n v="8"/>
    <n v="0"/>
    <n v="1"/>
    <x v="0"/>
    <x v="0"/>
    <n v="0"/>
  </r>
  <r>
    <x v="34"/>
    <x v="1"/>
    <s v="Non-Travel"/>
    <n v="390"/>
    <x v="1"/>
    <n v="1"/>
    <n v="4"/>
    <s v="Life Sciences"/>
    <n v="1"/>
    <n v="422"/>
    <n v="4"/>
    <x v="1"/>
    <n v="32"/>
    <n v="1"/>
    <n v="2"/>
    <x v="4"/>
    <n v="3"/>
    <s v="Divorced"/>
    <n v="5660"/>
    <n v="17056"/>
    <n v="2"/>
    <s v="Y"/>
    <x v="0"/>
    <n v="13"/>
    <n v="3"/>
    <n v="4"/>
    <n v="80"/>
    <n v="1"/>
    <n v="12"/>
    <n v="2"/>
    <n v="3"/>
    <n v="5"/>
    <n v="3"/>
    <n v="1"/>
    <n v="2"/>
    <x v="2"/>
    <x v="1"/>
    <n v="0"/>
  </r>
  <r>
    <x v="12"/>
    <x v="1"/>
    <s v="Travel_Rarely"/>
    <n v="691"/>
    <x v="1"/>
    <n v="5"/>
    <n v="4"/>
    <s v="Technical Degree"/>
    <n v="1"/>
    <n v="423"/>
    <n v="3"/>
    <x v="1"/>
    <n v="86"/>
    <n v="3"/>
    <n v="1"/>
    <x v="1"/>
    <n v="4"/>
    <s v="Married"/>
    <n v="4821"/>
    <n v="10077"/>
    <n v="0"/>
    <s v="Y"/>
    <x v="0"/>
    <n v="12"/>
    <n v="3"/>
    <n v="3"/>
    <n v="80"/>
    <n v="1"/>
    <n v="6"/>
    <n v="4"/>
    <n v="3"/>
    <n v="5"/>
    <n v="2"/>
    <n v="0"/>
    <n v="3"/>
    <x v="2"/>
    <x v="0"/>
    <n v="0"/>
  </r>
  <r>
    <x v="12"/>
    <x v="1"/>
    <s v="Travel_Rarely"/>
    <n v="106"/>
    <x v="2"/>
    <n v="2"/>
    <n v="3"/>
    <s v="Human Resources"/>
    <n v="1"/>
    <n v="424"/>
    <n v="1"/>
    <x v="1"/>
    <n v="62"/>
    <n v="2"/>
    <n v="2"/>
    <x v="8"/>
    <n v="1"/>
    <s v="Married"/>
    <n v="6410"/>
    <n v="17822"/>
    <n v="3"/>
    <s v="Y"/>
    <x v="1"/>
    <n v="12"/>
    <n v="3"/>
    <n v="4"/>
    <n v="80"/>
    <n v="0"/>
    <n v="9"/>
    <n v="1"/>
    <n v="3"/>
    <n v="2"/>
    <n v="2"/>
    <n v="1"/>
    <n v="0"/>
    <x v="1"/>
    <x v="1"/>
    <n v="0"/>
  </r>
  <r>
    <x v="28"/>
    <x v="1"/>
    <s v="Travel_Frequently"/>
    <n v="1249"/>
    <x v="1"/>
    <n v="7"/>
    <n v="3"/>
    <s v="Life Sciences"/>
    <n v="1"/>
    <n v="425"/>
    <n v="1"/>
    <x v="1"/>
    <n v="97"/>
    <n v="3"/>
    <n v="3"/>
    <x v="2"/>
    <n v="1"/>
    <s v="Divorced"/>
    <n v="5210"/>
    <n v="20308"/>
    <n v="1"/>
    <s v="Y"/>
    <x v="1"/>
    <n v="18"/>
    <n v="3"/>
    <n v="1"/>
    <n v="80"/>
    <n v="1"/>
    <n v="24"/>
    <n v="2"/>
    <n v="3"/>
    <n v="24"/>
    <n v="9"/>
    <n v="9"/>
    <n v="11"/>
    <x v="3"/>
    <x v="3"/>
    <n v="0"/>
  </r>
  <r>
    <x v="12"/>
    <x v="1"/>
    <s v="Travel_Rarely"/>
    <n v="192"/>
    <x v="1"/>
    <n v="2"/>
    <n v="4"/>
    <s v="Life Sciences"/>
    <n v="1"/>
    <n v="426"/>
    <n v="3"/>
    <x v="1"/>
    <n v="32"/>
    <n v="3"/>
    <n v="1"/>
    <x v="1"/>
    <n v="4"/>
    <s v="Divorced"/>
    <n v="2695"/>
    <n v="7747"/>
    <n v="0"/>
    <s v="Y"/>
    <x v="0"/>
    <n v="18"/>
    <n v="3"/>
    <n v="2"/>
    <n v="80"/>
    <n v="1"/>
    <n v="3"/>
    <n v="2"/>
    <n v="1"/>
    <n v="2"/>
    <n v="2"/>
    <n v="2"/>
    <n v="2"/>
    <x v="1"/>
    <x v="1"/>
    <n v="0"/>
  </r>
  <r>
    <x v="3"/>
    <x v="1"/>
    <s v="Travel_Frequently"/>
    <n v="553"/>
    <x v="1"/>
    <n v="5"/>
    <n v="4"/>
    <s v="Life Sciences"/>
    <n v="1"/>
    <n v="428"/>
    <n v="4"/>
    <x v="0"/>
    <n v="74"/>
    <n v="3"/>
    <n v="3"/>
    <x v="5"/>
    <n v="2"/>
    <s v="Married"/>
    <n v="11878"/>
    <n v="23364"/>
    <n v="6"/>
    <s v="Y"/>
    <x v="1"/>
    <n v="11"/>
    <n v="3"/>
    <n v="2"/>
    <n v="80"/>
    <n v="2"/>
    <n v="12"/>
    <n v="2"/>
    <n v="3"/>
    <n v="10"/>
    <n v="6"/>
    <n v="8"/>
    <n v="8"/>
    <x v="0"/>
    <x v="3"/>
    <n v="0"/>
  </r>
  <r>
    <x v="22"/>
    <x v="1"/>
    <s v="Travel_Rarely"/>
    <n v="117"/>
    <x v="1"/>
    <n v="10"/>
    <n v="1"/>
    <s v="Medical"/>
    <n v="1"/>
    <n v="429"/>
    <n v="3"/>
    <x v="1"/>
    <n v="99"/>
    <n v="3"/>
    <n v="4"/>
    <x v="5"/>
    <n v="1"/>
    <s v="Married"/>
    <n v="17068"/>
    <n v="5355"/>
    <n v="1"/>
    <s v="Y"/>
    <x v="0"/>
    <n v="14"/>
    <n v="3"/>
    <n v="4"/>
    <n v="80"/>
    <n v="0"/>
    <n v="21"/>
    <n v="3"/>
    <n v="3"/>
    <n v="21"/>
    <n v="9"/>
    <n v="11"/>
    <n v="10"/>
    <x v="3"/>
    <x v="4"/>
    <n v="0"/>
  </r>
  <r>
    <x v="23"/>
    <x v="1"/>
    <s v="Travel_Frequently"/>
    <n v="185"/>
    <x v="1"/>
    <n v="10"/>
    <n v="4"/>
    <s v="Life Sciences"/>
    <n v="1"/>
    <n v="430"/>
    <n v="3"/>
    <x v="0"/>
    <n v="33"/>
    <n v="3"/>
    <n v="1"/>
    <x v="2"/>
    <n v="4"/>
    <s v="Single"/>
    <n v="2455"/>
    <n v="10675"/>
    <n v="0"/>
    <s v="Y"/>
    <x v="1"/>
    <n v="19"/>
    <n v="3"/>
    <n v="1"/>
    <n v="80"/>
    <n v="0"/>
    <n v="9"/>
    <n v="5"/>
    <n v="3"/>
    <n v="8"/>
    <n v="7"/>
    <n v="1"/>
    <n v="7"/>
    <x v="0"/>
    <x v="1"/>
    <n v="0"/>
  </r>
  <r>
    <x v="1"/>
    <x v="1"/>
    <s v="Travel_Rarely"/>
    <n v="1091"/>
    <x v="1"/>
    <n v="1"/>
    <n v="2"/>
    <s v="Technical Degree"/>
    <n v="1"/>
    <n v="431"/>
    <n v="3"/>
    <x v="0"/>
    <n v="90"/>
    <n v="2"/>
    <n v="4"/>
    <x v="4"/>
    <n v="3"/>
    <s v="Single"/>
    <n v="13964"/>
    <n v="17810"/>
    <n v="7"/>
    <s v="Y"/>
    <x v="0"/>
    <n v="12"/>
    <n v="3"/>
    <n v="4"/>
    <n v="80"/>
    <n v="0"/>
    <n v="25"/>
    <n v="2"/>
    <n v="3"/>
    <n v="7"/>
    <n v="1"/>
    <n v="0"/>
    <n v="7"/>
    <x v="0"/>
    <x v="0"/>
    <n v="0"/>
  </r>
  <r>
    <x v="39"/>
    <x v="0"/>
    <s v="Travel_Rarely"/>
    <n v="723"/>
    <x v="1"/>
    <n v="8"/>
    <n v="4"/>
    <s v="Medical"/>
    <n v="1"/>
    <n v="433"/>
    <n v="3"/>
    <x v="1"/>
    <n v="85"/>
    <n v="2"/>
    <n v="2"/>
    <x v="1"/>
    <n v="2"/>
    <s v="Married"/>
    <n v="4941"/>
    <n v="17747"/>
    <n v="2"/>
    <s v="Y"/>
    <x v="1"/>
    <n v="15"/>
    <n v="3"/>
    <n v="1"/>
    <n v="80"/>
    <n v="0"/>
    <n v="11"/>
    <n v="3"/>
    <n v="2"/>
    <n v="8"/>
    <n v="2"/>
    <n v="7"/>
    <n v="7"/>
    <x v="0"/>
    <x v="3"/>
    <n v="1"/>
  </r>
  <r>
    <x v="4"/>
    <x v="1"/>
    <s v="Travel_Rarely"/>
    <n v="1220"/>
    <x v="1"/>
    <n v="5"/>
    <n v="3"/>
    <s v="Life Sciences"/>
    <n v="1"/>
    <n v="434"/>
    <n v="3"/>
    <x v="0"/>
    <n v="85"/>
    <n v="3"/>
    <n v="1"/>
    <x v="1"/>
    <n v="2"/>
    <s v="Single"/>
    <n v="2478"/>
    <n v="20938"/>
    <n v="1"/>
    <s v="Y"/>
    <x v="0"/>
    <n v="12"/>
    <n v="3"/>
    <n v="2"/>
    <n v="80"/>
    <n v="0"/>
    <n v="4"/>
    <n v="2"/>
    <n v="2"/>
    <n v="4"/>
    <n v="3"/>
    <n v="1"/>
    <n v="2"/>
    <x v="2"/>
    <x v="1"/>
    <n v="0"/>
  </r>
  <r>
    <x v="5"/>
    <x v="1"/>
    <s v="Travel_Rarely"/>
    <n v="588"/>
    <x v="0"/>
    <n v="8"/>
    <n v="2"/>
    <s v="Technical Degree"/>
    <n v="1"/>
    <n v="436"/>
    <n v="3"/>
    <x v="0"/>
    <n v="65"/>
    <n v="2"/>
    <n v="2"/>
    <x v="0"/>
    <n v="2"/>
    <s v="Married"/>
    <n v="5228"/>
    <n v="24624"/>
    <n v="1"/>
    <s v="Y"/>
    <x v="0"/>
    <n v="11"/>
    <n v="3"/>
    <n v="4"/>
    <n v="80"/>
    <n v="0"/>
    <n v="13"/>
    <n v="2"/>
    <n v="3"/>
    <n v="13"/>
    <n v="12"/>
    <n v="11"/>
    <n v="9"/>
    <x v="4"/>
    <x v="4"/>
    <n v="0"/>
  </r>
  <r>
    <x v="4"/>
    <x v="1"/>
    <s v="Travel_Rarely"/>
    <n v="1377"/>
    <x v="0"/>
    <n v="2"/>
    <n v="3"/>
    <s v="Life Sciences"/>
    <n v="1"/>
    <n v="437"/>
    <n v="4"/>
    <x v="1"/>
    <n v="74"/>
    <n v="3"/>
    <n v="2"/>
    <x v="0"/>
    <n v="3"/>
    <s v="Single"/>
    <n v="4478"/>
    <n v="5242"/>
    <n v="1"/>
    <s v="Y"/>
    <x v="0"/>
    <n v="11"/>
    <n v="3"/>
    <n v="1"/>
    <n v="80"/>
    <n v="0"/>
    <n v="5"/>
    <n v="3"/>
    <n v="3"/>
    <n v="5"/>
    <n v="4"/>
    <n v="0"/>
    <n v="4"/>
    <x v="2"/>
    <x v="0"/>
    <n v="0"/>
  </r>
  <r>
    <x v="12"/>
    <x v="1"/>
    <s v="Travel_Rarely"/>
    <n v="691"/>
    <x v="0"/>
    <n v="7"/>
    <n v="3"/>
    <s v="Marketing"/>
    <n v="1"/>
    <n v="438"/>
    <n v="4"/>
    <x v="1"/>
    <n v="73"/>
    <n v="3"/>
    <n v="2"/>
    <x v="0"/>
    <n v="4"/>
    <s v="Divorced"/>
    <n v="7547"/>
    <n v="7143"/>
    <n v="4"/>
    <s v="Y"/>
    <x v="1"/>
    <n v="12"/>
    <n v="3"/>
    <n v="4"/>
    <n v="80"/>
    <n v="3"/>
    <n v="13"/>
    <n v="3"/>
    <n v="3"/>
    <n v="7"/>
    <n v="7"/>
    <n v="1"/>
    <n v="7"/>
    <x v="0"/>
    <x v="1"/>
    <n v="0"/>
  </r>
  <r>
    <x v="5"/>
    <x v="1"/>
    <s v="Travel_Rarely"/>
    <n v="1018"/>
    <x v="1"/>
    <n v="2"/>
    <n v="4"/>
    <s v="Medical"/>
    <n v="1"/>
    <n v="439"/>
    <n v="1"/>
    <x v="0"/>
    <n v="74"/>
    <n v="4"/>
    <n v="2"/>
    <x v="1"/>
    <n v="4"/>
    <s v="Single"/>
    <n v="5055"/>
    <n v="10557"/>
    <n v="7"/>
    <s v="Y"/>
    <x v="1"/>
    <n v="16"/>
    <n v="3"/>
    <n v="3"/>
    <n v="80"/>
    <n v="0"/>
    <n v="10"/>
    <n v="0"/>
    <n v="2"/>
    <n v="7"/>
    <n v="7"/>
    <n v="0"/>
    <n v="7"/>
    <x v="0"/>
    <x v="0"/>
    <n v="0"/>
  </r>
  <r>
    <x v="14"/>
    <x v="0"/>
    <s v="Travel_Rarely"/>
    <n v="1157"/>
    <x v="1"/>
    <n v="2"/>
    <n v="4"/>
    <s v="Medical"/>
    <n v="1"/>
    <n v="440"/>
    <n v="1"/>
    <x v="1"/>
    <n v="84"/>
    <n v="1"/>
    <n v="1"/>
    <x v="1"/>
    <n v="4"/>
    <s v="Married"/>
    <n v="3464"/>
    <n v="24737"/>
    <n v="5"/>
    <s v="Y"/>
    <x v="0"/>
    <n v="13"/>
    <n v="3"/>
    <n v="4"/>
    <n v="80"/>
    <n v="0"/>
    <n v="5"/>
    <n v="4"/>
    <n v="2"/>
    <n v="3"/>
    <n v="2"/>
    <n v="2"/>
    <n v="2"/>
    <x v="2"/>
    <x v="1"/>
    <n v="1"/>
  </r>
  <r>
    <x v="7"/>
    <x v="1"/>
    <s v="Travel_Rarely"/>
    <n v="1275"/>
    <x v="1"/>
    <n v="28"/>
    <n v="2"/>
    <s v="Medical"/>
    <n v="1"/>
    <n v="441"/>
    <n v="4"/>
    <x v="0"/>
    <n v="64"/>
    <n v="3"/>
    <n v="2"/>
    <x v="1"/>
    <n v="4"/>
    <s v="Married"/>
    <n v="5775"/>
    <n v="11934"/>
    <n v="1"/>
    <s v="Y"/>
    <x v="1"/>
    <n v="13"/>
    <n v="3"/>
    <n v="4"/>
    <n v="80"/>
    <n v="2"/>
    <n v="11"/>
    <n v="2"/>
    <n v="3"/>
    <n v="10"/>
    <n v="8"/>
    <n v="1"/>
    <n v="9"/>
    <x v="0"/>
    <x v="1"/>
    <n v="0"/>
  </r>
  <r>
    <x v="12"/>
    <x v="1"/>
    <s v="Travel_Frequently"/>
    <n v="798"/>
    <x v="1"/>
    <n v="7"/>
    <n v="2"/>
    <s v="Life Sciences"/>
    <n v="1"/>
    <n v="442"/>
    <n v="3"/>
    <x v="0"/>
    <n v="48"/>
    <n v="2"/>
    <n v="3"/>
    <x v="3"/>
    <n v="3"/>
    <s v="Married"/>
    <n v="8943"/>
    <n v="14034"/>
    <n v="1"/>
    <s v="Y"/>
    <x v="1"/>
    <n v="24"/>
    <n v="4"/>
    <n v="1"/>
    <n v="80"/>
    <n v="1"/>
    <n v="10"/>
    <n v="2"/>
    <n v="3"/>
    <n v="10"/>
    <n v="9"/>
    <n v="8"/>
    <n v="9"/>
    <x v="0"/>
    <x v="3"/>
    <n v="0"/>
  </r>
  <r>
    <x v="22"/>
    <x v="1"/>
    <s v="Travel_Frequently"/>
    <n v="672"/>
    <x v="1"/>
    <n v="7"/>
    <n v="2"/>
    <s v="Medical"/>
    <n v="1"/>
    <n v="444"/>
    <n v="3"/>
    <x v="1"/>
    <n v="54"/>
    <n v="2"/>
    <n v="5"/>
    <x v="5"/>
    <n v="4"/>
    <s v="Married"/>
    <n v="19272"/>
    <n v="21141"/>
    <n v="1"/>
    <s v="Y"/>
    <x v="1"/>
    <n v="15"/>
    <n v="3"/>
    <n v="1"/>
    <n v="80"/>
    <n v="1"/>
    <n v="21"/>
    <n v="2"/>
    <n v="3"/>
    <n v="21"/>
    <n v="9"/>
    <n v="13"/>
    <n v="3"/>
    <x v="3"/>
    <x v="4"/>
    <n v="0"/>
  </r>
  <r>
    <x v="22"/>
    <x v="0"/>
    <s v="Travel_Rarely"/>
    <n v="1162"/>
    <x v="0"/>
    <n v="3"/>
    <n v="2"/>
    <s v="Medical"/>
    <n v="1"/>
    <n v="445"/>
    <n v="4"/>
    <x v="0"/>
    <n v="41"/>
    <n v="3"/>
    <n v="2"/>
    <x v="0"/>
    <n v="3"/>
    <s v="Married"/>
    <n v="5238"/>
    <n v="17778"/>
    <n v="4"/>
    <s v="Y"/>
    <x v="0"/>
    <n v="18"/>
    <n v="3"/>
    <n v="1"/>
    <n v="80"/>
    <n v="0"/>
    <n v="12"/>
    <n v="3"/>
    <n v="2"/>
    <n v="1"/>
    <n v="0"/>
    <n v="0"/>
    <n v="0"/>
    <x v="1"/>
    <x v="0"/>
    <n v="1"/>
  </r>
  <r>
    <x v="3"/>
    <x v="1"/>
    <s v="Travel_Frequently"/>
    <n v="508"/>
    <x v="0"/>
    <n v="10"/>
    <n v="3"/>
    <s v="Marketing"/>
    <n v="1"/>
    <n v="446"/>
    <n v="2"/>
    <x v="1"/>
    <n v="46"/>
    <n v="2"/>
    <n v="2"/>
    <x v="0"/>
    <n v="4"/>
    <s v="Single"/>
    <n v="4682"/>
    <n v="4317"/>
    <n v="3"/>
    <s v="Y"/>
    <x v="1"/>
    <n v="14"/>
    <n v="3"/>
    <n v="3"/>
    <n v="80"/>
    <n v="0"/>
    <n v="9"/>
    <n v="6"/>
    <n v="2"/>
    <n v="7"/>
    <n v="7"/>
    <n v="0"/>
    <n v="1"/>
    <x v="0"/>
    <x v="0"/>
    <n v="0"/>
  </r>
  <r>
    <x v="40"/>
    <x v="1"/>
    <s v="Travel_Rarely"/>
    <n v="1482"/>
    <x v="1"/>
    <n v="5"/>
    <n v="5"/>
    <s v="Life Sciences"/>
    <n v="1"/>
    <n v="447"/>
    <n v="4"/>
    <x v="1"/>
    <n v="42"/>
    <n v="3"/>
    <n v="5"/>
    <x v="7"/>
    <n v="3"/>
    <s v="Married"/>
    <n v="18300"/>
    <n v="16375"/>
    <n v="4"/>
    <s v="Y"/>
    <x v="1"/>
    <n v="11"/>
    <n v="3"/>
    <n v="2"/>
    <n v="80"/>
    <n v="1"/>
    <n v="21"/>
    <n v="2"/>
    <n v="3"/>
    <n v="3"/>
    <n v="2"/>
    <n v="1"/>
    <n v="1"/>
    <x v="2"/>
    <x v="1"/>
    <n v="0"/>
  </r>
  <r>
    <x v="23"/>
    <x v="1"/>
    <s v="Travel_Frequently"/>
    <n v="559"/>
    <x v="1"/>
    <n v="10"/>
    <n v="4"/>
    <s v="Life Sciences"/>
    <n v="1"/>
    <n v="448"/>
    <n v="3"/>
    <x v="0"/>
    <n v="82"/>
    <n v="2"/>
    <n v="2"/>
    <x v="2"/>
    <n v="3"/>
    <s v="Divorced"/>
    <n v="5257"/>
    <n v="6227"/>
    <n v="1"/>
    <s v="Y"/>
    <x v="1"/>
    <n v="11"/>
    <n v="3"/>
    <n v="2"/>
    <n v="80"/>
    <n v="1"/>
    <n v="9"/>
    <n v="3"/>
    <n v="4"/>
    <n v="9"/>
    <n v="7"/>
    <n v="0"/>
    <n v="0"/>
    <x v="0"/>
    <x v="0"/>
    <n v="0"/>
  </r>
  <r>
    <x v="4"/>
    <x v="1"/>
    <s v="Non-Travel"/>
    <n v="210"/>
    <x v="0"/>
    <n v="1"/>
    <n v="1"/>
    <s v="Marketing"/>
    <n v="1"/>
    <n v="449"/>
    <n v="3"/>
    <x v="1"/>
    <n v="73"/>
    <n v="3"/>
    <n v="2"/>
    <x v="0"/>
    <n v="2"/>
    <s v="Married"/>
    <n v="6349"/>
    <n v="22107"/>
    <n v="0"/>
    <s v="Y"/>
    <x v="0"/>
    <n v="13"/>
    <n v="3"/>
    <n v="4"/>
    <n v="80"/>
    <n v="1"/>
    <n v="6"/>
    <n v="0"/>
    <n v="3"/>
    <n v="5"/>
    <n v="4"/>
    <n v="1"/>
    <n v="4"/>
    <x v="2"/>
    <x v="1"/>
    <n v="0"/>
  </r>
  <r>
    <x v="33"/>
    <x v="1"/>
    <s v="Travel_Frequently"/>
    <n v="928"/>
    <x v="1"/>
    <n v="20"/>
    <n v="4"/>
    <s v="Life Sciences"/>
    <n v="1"/>
    <n v="450"/>
    <n v="4"/>
    <x v="0"/>
    <n v="31"/>
    <n v="3"/>
    <n v="2"/>
    <x v="1"/>
    <n v="3"/>
    <s v="Single"/>
    <n v="4869"/>
    <n v="16885"/>
    <n v="3"/>
    <s v="Y"/>
    <x v="1"/>
    <n v="12"/>
    <n v="3"/>
    <n v="4"/>
    <n v="80"/>
    <n v="0"/>
    <n v="20"/>
    <n v="4"/>
    <n v="2"/>
    <n v="4"/>
    <n v="3"/>
    <n v="0"/>
    <n v="3"/>
    <x v="2"/>
    <x v="0"/>
    <n v="0"/>
  </r>
  <r>
    <x v="23"/>
    <x v="1"/>
    <s v="Travel_Rarely"/>
    <n v="1001"/>
    <x v="1"/>
    <n v="7"/>
    <n v="3"/>
    <s v="Life Sciences"/>
    <n v="1"/>
    <n v="451"/>
    <n v="3"/>
    <x v="0"/>
    <n v="43"/>
    <n v="3"/>
    <n v="3"/>
    <x v="4"/>
    <n v="1"/>
    <s v="Married"/>
    <n v="9985"/>
    <n v="9262"/>
    <n v="8"/>
    <s v="Y"/>
    <x v="1"/>
    <n v="16"/>
    <n v="3"/>
    <n v="1"/>
    <n v="80"/>
    <n v="1"/>
    <n v="10"/>
    <n v="1"/>
    <n v="2"/>
    <n v="1"/>
    <n v="0"/>
    <n v="0"/>
    <n v="0"/>
    <x v="1"/>
    <x v="0"/>
    <n v="0"/>
  </r>
  <r>
    <x v="28"/>
    <x v="1"/>
    <s v="Travel_Rarely"/>
    <n v="549"/>
    <x v="1"/>
    <n v="8"/>
    <n v="4"/>
    <s v="Other"/>
    <n v="1"/>
    <n v="452"/>
    <n v="4"/>
    <x v="1"/>
    <n v="75"/>
    <n v="3"/>
    <n v="2"/>
    <x v="1"/>
    <n v="4"/>
    <s v="Married"/>
    <n v="3697"/>
    <n v="9278"/>
    <n v="9"/>
    <s v="Y"/>
    <x v="1"/>
    <n v="14"/>
    <n v="3"/>
    <n v="1"/>
    <n v="80"/>
    <n v="2"/>
    <n v="12"/>
    <n v="3"/>
    <n v="3"/>
    <n v="10"/>
    <n v="9"/>
    <n v="9"/>
    <n v="8"/>
    <x v="0"/>
    <x v="3"/>
    <n v="0"/>
  </r>
  <r>
    <x v="32"/>
    <x v="1"/>
    <s v="Travel_Rarely"/>
    <n v="1124"/>
    <x v="0"/>
    <n v="1"/>
    <n v="2"/>
    <s v="Medical"/>
    <n v="1"/>
    <n v="453"/>
    <n v="2"/>
    <x v="1"/>
    <n v="57"/>
    <n v="1"/>
    <n v="2"/>
    <x v="0"/>
    <n v="4"/>
    <s v="Married"/>
    <n v="7457"/>
    <n v="13273"/>
    <n v="2"/>
    <s v="Y"/>
    <x v="0"/>
    <n v="22"/>
    <n v="4"/>
    <n v="3"/>
    <n v="80"/>
    <n v="3"/>
    <n v="6"/>
    <n v="2"/>
    <n v="2"/>
    <n v="4"/>
    <n v="3"/>
    <n v="0"/>
    <n v="2"/>
    <x v="2"/>
    <x v="0"/>
    <n v="0"/>
  </r>
  <r>
    <x v="11"/>
    <x v="0"/>
    <s v="Travel_Rarely"/>
    <n v="318"/>
    <x v="1"/>
    <n v="8"/>
    <n v="4"/>
    <s v="Other"/>
    <n v="1"/>
    <n v="454"/>
    <n v="2"/>
    <x v="1"/>
    <n v="77"/>
    <n v="1"/>
    <n v="1"/>
    <x v="2"/>
    <n v="1"/>
    <s v="Married"/>
    <n v="2119"/>
    <n v="4759"/>
    <n v="1"/>
    <s v="Y"/>
    <x v="0"/>
    <n v="11"/>
    <n v="3"/>
    <n v="4"/>
    <n v="80"/>
    <n v="0"/>
    <n v="7"/>
    <n v="4"/>
    <n v="2"/>
    <n v="7"/>
    <n v="7"/>
    <n v="0"/>
    <n v="7"/>
    <x v="0"/>
    <x v="0"/>
    <n v="1"/>
  </r>
  <r>
    <x v="11"/>
    <x v="1"/>
    <s v="Travel_Rarely"/>
    <n v="738"/>
    <x v="1"/>
    <n v="9"/>
    <n v="5"/>
    <s v="Other"/>
    <n v="1"/>
    <n v="455"/>
    <n v="2"/>
    <x v="1"/>
    <n v="30"/>
    <n v="2"/>
    <n v="1"/>
    <x v="2"/>
    <n v="4"/>
    <s v="Single"/>
    <n v="3983"/>
    <n v="7621"/>
    <n v="0"/>
    <s v="Y"/>
    <x v="1"/>
    <n v="17"/>
    <n v="3"/>
    <n v="3"/>
    <n v="80"/>
    <n v="0"/>
    <n v="4"/>
    <n v="2"/>
    <n v="3"/>
    <n v="3"/>
    <n v="2"/>
    <n v="2"/>
    <n v="2"/>
    <x v="2"/>
    <x v="1"/>
    <n v="0"/>
  </r>
  <r>
    <x v="7"/>
    <x v="1"/>
    <s v="Travel_Rarely"/>
    <n v="570"/>
    <x v="0"/>
    <n v="5"/>
    <n v="3"/>
    <s v="Marketing"/>
    <n v="1"/>
    <n v="456"/>
    <n v="4"/>
    <x v="0"/>
    <n v="30"/>
    <n v="2"/>
    <n v="2"/>
    <x v="0"/>
    <n v="3"/>
    <s v="Divorced"/>
    <n v="6118"/>
    <n v="5431"/>
    <n v="1"/>
    <s v="Y"/>
    <x v="1"/>
    <n v="13"/>
    <n v="3"/>
    <n v="3"/>
    <n v="80"/>
    <n v="3"/>
    <n v="10"/>
    <n v="2"/>
    <n v="3"/>
    <n v="10"/>
    <n v="9"/>
    <n v="1"/>
    <n v="2"/>
    <x v="0"/>
    <x v="1"/>
    <n v="0"/>
  </r>
  <r>
    <x v="4"/>
    <x v="1"/>
    <s v="Travel_Rarely"/>
    <n v="1130"/>
    <x v="0"/>
    <n v="8"/>
    <n v="4"/>
    <s v="Marketing"/>
    <n v="1"/>
    <n v="458"/>
    <n v="2"/>
    <x v="0"/>
    <n v="56"/>
    <n v="3"/>
    <n v="2"/>
    <x v="0"/>
    <n v="2"/>
    <s v="Married"/>
    <n v="6214"/>
    <n v="3415"/>
    <n v="1"/>
    <s v="Y"/>
    <x v="1"/>
    <n v="18"/>
    <n v="3"/>
    <n v="1"/>
    <n v="80"/>
    <n v="1"/>
    <n v="8"/>
    <n v="3"/>
    <n v="3"/>
    <n v="8"/>
    <n v="7"/>
    <n v="0"/>
    <n v="7"/>
    <x v="0"/>
    <x v="0"/>
    <n v="0"/>
  </r>
  <r>
    <x v="2"/>
    <x v="1"/>
    <s v="Travel_Rarely"/>
    <n v="1192"/>
    <x v="1"/>
    <n v="5"/>
    <n v="2"/>
    <s v="Medical"/>
    <n v="1"/>
    <n v="460"/>
    <n v="4"/>
    <x v="1"/>
    <n v="61"/>
    <n v="3"/>
    <n v="2"/>
    <x v="3"/>
    <n v="4"/>
    <s v="Divorced"/>
    <n v="6347"/>
    <n v="23177"/>
    <n v="7"/>
    <s v="Y"/>
    <x v="1"/>
    <n v="16"/>
    <n v="3"/>
    <n v="3"/>
    <n v="80"/>
    <n v="2"/>
    <n v="8"/>
    <n v="2"/>
    <n v="2"/>
    <n v="6"/>
    <n v="2"/>
    <n v="0"/>
    <n v="4"/>
    <x v="0"/>
    <x v="0"/>
    <n v="0"/>
  </r>
  <r>
    <x v="8"/>
    <x v="1"/>
    <s v="Travel_Rarely"/>
    <n v="343"/>
    <x v="1"/>
    <n v="15"/>
    <n v="2"/>
    <s v="Life Sciences"/>
    <n v="1"/>
    <n v="461"/>
    <n v="3"/>
    <x v="1"/>
    <n v="92"/>
    <n v="2"/>
    <n v="3"/>
    <x v="7"/>
    <n v="4"/>
    <s v="Divorced"/>
    <n v="11510"/>
    <n v="15682"/>
    <n v="0"/>
    <s v="Y"/>
    <x v="0"/>
    <n v="14"/>
    <n v="3"/>
    <n v="2"/>
    <n v="80"/>
    <n v="1"/>
    <n v="12"/>
    <n v="3"/>
    <n v="3"/>
    <n v="11"/>
    <n v="10"/>
    <n v="2"/>
    <n v="9"/>
    <x v="4"/>
    <x v="1"/>
    <n v="0"/>
  </r>
  <r>
    <x v="12"/>
    <x v="1"/>
    <s v="Travel_Rarely"/>
    <n v="1232"/>
    <x v="1"/>
    <n v="7"/>
    <n v="4"/>
    <s v="Medical"/>
    <n v="1"/>
    <n v="462"/>
    <n v="3"/>
    <x v="0"/>
    <n v="39"/>
    <n v="3"/>
    <n v="3"/>
    <x v="3"/>
    <n v="4"/>
    <s v="Single"/>
    <n v="7143"/>
    <n v="25713"/>
    <n v="1"/>
    <s v="Y"/>
    <x v="0"/>
    <n v="14"/>
    <n v="3"/>
    <n v="3"/>
    <n v="80"/>
    <n v="0"/>
    <n v="11"/>
    <n v="2"/>
    <n v="2"/>
    <n v="11"/>
    <n v="9"/>
    <n v="4"/>
    <n v="10"/>
    <x v="4"/>
    <x v="2"/>
    <n v="0"/>
  </r>
  <r>
    <x v="11"/>
    <x v="1"/>
    <s v="Travel_Rarely"/>
    <n v="144"/>
    <x v="0"/>
    <n v="10"/>
    <n v="1"/>
    <s v="Marketing"/>
    <n v="1"/>
    <n v="463"/>
    <n v="4"/>
    <x v="0"/>
    <n v="39"/>
    <n v="2"/>
    <n v="2"/>
    <x v="0"/>
    <n v="2"/>
    <s v="Divorced"/>
    <n v="8268"/>
    <n v="11866"/>
    <n v="1"/>
    <s v="Y"/>
    <x v="0"/>
    <n v="14"/>
    <n v="3"/>
    <n v="1"/>
    <n v="80"/>
    <n v="2"/>
    <n v="7"/>
    <n v="2"/>
    <n v="3"/>
    <n v="7"/>
    <n v="7"/>
    <n v="1"/>
    <n v="7"/>
    <x v="0"/>
    <x v="1"/>
    <n v="0"/>
  </r>
  <r>
    <x v="10"/>
    <x v="1"/>
    <s v="Travel_Rarely"/>
    <n v="1296"/>
    <x v="1"/>
    <n v="5"/>
    <n v="4"/>
    <s v="Technical Degree"/>
    <n v="1"/>
    <n v="464"/>
    <n v="3"/>
    <x v="1"/>
    <n v="62"/>
    <n v="3"/>
    <n v="3"/>
    <x v="3"/>
    <n v="2"/>
    <s v="Single"/>
    <n v="8095"/>
    <n v="18264"/>
    <n v="0"/>
    <s v="Y"/>
    <x v="1"/>
    <n v="13"/>
    <n v="3"/>
    <n v="4"/>
    <n v="80"/>
    <n v="0"/>
    <n v="17"/>
    <n v="5"/>
    <n v="3"/>
    <n v="16"/>
    <n v="6"/>
    <n v="0"/>
    <n v="13"/>
    <x v="5"/>
    <x v="0"/>
    <n v="0"/>
  </r>
  <r>
    <x v="30"/>
    <x v="1"/>
    <s v="Travel_Rarely"/>
    <n v="1309"/>
    <x v="1"/>
    <n v="26"/>
    <n v="1"/>
    <s v="Life Sciences"/>
    <n v="1"/>
    <n v="465"/>
    <n v="3"/>
    <x v="1"/>
    <n v="83"/>
    <n v="3"/>
    <n v="1"/>
    <x v="1"/>
    <n v="4"/>
    <s v="Divorced"/>
    <n v="2904"/>
    <n v="16092"/>
    <n v="1"/>
    <s v="Y"/>
    <x v="1"/>
    <n v="12"/>
    <n v="3"/>
    <n v="3"/>
    <n v="80"/>
    <n v="2"/>
    <n v="4"/>
    <n v="2"/>
    <n v="2"/>
    <n v="4"/>
    <n v="2"/>
    <n v="0"/>
    <n v="2"/>
    <x v="2"/>
    <x v="0"/>
    <n v="0"/>
  </r>
  <r>
    <x v="0"/>
    <x v="1"/>
    <s v="Travel_Rarely"/>
    <n v="483"/>
    <x v="1"/>
    <n v="6"/>
    <n v="3"/>
    <s v="Medical"/>
    <n v="1"/>
    <n v="466"/>
    <n v="4"/>
    <x v="1"/>
    <n v="95"/>
    <n v="2"/>
    <n v="2"/>
    <x v="3"/>
    <n v="2"/>
    <s v="Single"/>
    <n v="6032"/>
    <n v="10110"/>
    <n v="6"/>
    <s v="Y"/>
    <x v="0"/>
    <n v="15"/>
    <n v="3"/>
    <n v="4"/>
    <n v="80"/>
    <n v="0"/>
    <n v="8"/>
    <n v="3"/>
    <n v="3"/>
    <n v="5"/>
    <n v="4"/>
    <n v="1"/>
    <n v="2"/>
    <x v="2"/>
    <x v="1"/>
    <n v="0"/>
  </r>
  <r>
    <x v="40"/>
    <x v="1"/>
    <s v="Travel_Frequently"/>
    <n v="1309"/>
    <x v="0"/>
    <n v="4"/>
    <n v="1"/>
    <s v="Medical"/>
    <n v="1"/>
    <n v="467"/>
    <n v="2"/>
    <x v="1"/>
    <n v="99"/>
    <n v="3"/>
    <n v="2"/>
    <x v="6"/>
    <n v="3"/>
    <s v="Single"/>
    <n v="2976"/>
    <n v="25751"/>
    <n v="3"/>
    <s v="Y"/>
    <x v="1"/>
    <n v="19"/>
    <n v="3"/>
    <n v="1"/>
    <n v="80"/>
    <n v="0"/>
    <n v="5"/>
    <n v="3"/>
    <n v="3"/>
    <n v="0"/>
    <n v="0"/>
    <n v="0"/>
    <n v="0"/>
    <x v="1"/>
    <x v="0"/>
    <n v="0"/>
  </r>
  <r>
    <x v="19"/>
    <x v="1"/>
    <s v="Travel_Rarely"/>
    <n v="810"/>
    <x v="1"/>
    <n v="23"/>
    <n v="5"/>
    <s v="Life Sciences"/>
    <n v="1"/>
    <n v="468"/>
    <n v="1"/>
    <x v="0"/>
    <n v="44"/>
    <n v="3"/>
    <n v="4"/>
    <x v="7"/>
    <n v="4"/>
    <s v="Single"/>
    <n v="15992"/>
    <n v="15901"/>
    <n v="2"/>
    <s v="Y"/>
    <x v="1"/>
    <n v="14"/>
    <n v="3"/>
    <n v="2"/>
    <n v="80"/>
    <n v="0"/>
    <n v="16"/>
    <n v="2"/>
    <n v="3"/>
    <n v="1"/>
    <n v="0"/>
    <n v="0"/>
    <n v="0"/>
    <x v="1"/>
    <x v="0"/>
    <n v="0"/>
  </r>
  <r>
    <x v="11"/>
    <x v="1"/>
    <s v="Non-Travel"/>
    <n v="746"/>
    <x v="0"/>
    <n v="2"/>
    <n v="3"/>
    <s v="Life Sciences"/>
    <n v="1"/>
    <n v="469"/>
    <n v="4"/>
    <x v="1"/>
    <n v="61"/>
    <n v="3"/>
    <n v="2"/>
    <x v="0"/>
    <n v="3"/>
    <s v="Married"/>
    <n v="4649"/>
    <n v="16928"/>
    <n v="1"/>
    <s v="Y"/>
    <x v="1"/>
    <n v="14"/>
    <n v="3"/>
    <n v="1"/>
    <n v="80"/>
    <n v="1"/>
    <n v="4"/>
    <n v="3"/>
    <n v="2"/>
    <n v="4"/>
    <n v="3"/>
    <n v="0"/>
    <n v="2"/>
    <x v="2"/>
    <x v="0"/>
    <n v="0"/>
  </r>
  <r>
    <x v="19"/>
    <x v="1"/>
    <s v="Travel_Rarely"/>
    <n v="544"/>
    <x v="2"/>
    <n v="2"/>
    <n v="1"/>
    <s v="Technical Degree"/>
    <n v="1"/>
    <n v="470"/>
    <n v="3"/>
    <x v="1"/>
    <n v="52"/>
    <n v="3"/>
    <n v="1"/>
    <x v="8"/>
    <n v="3"/>
    <s v="Divorced"/>
    <n v="2696"/>
    <n v="24017"/>
    <n v="0"/>
    <s v="Y"/>
    <x v="0"/>
    <n v="11"/>
    <n v="3"/>
    <n v="3"/>
    <n v="80"/>
    <n v="1"/>
    <n v="4"/>
    <n v="5"/>
    <n v="3"/>
    <n v="3"/>
    <n v="2"/>
    <n v="1"/>
    <n v="0"/>
    <x v="2"/>
    <x v="1"/>
    <n v="0"/>
  </r>
  <r>
    <x v="5"/>
    <x v="1"/>
    <s v="Travel_Rarely"/>
    <n v="1062"/>
    <x v="1"/>
    <n v="2"/>
    <n v="3"/>
    <s v="Medical"/>
    <n v="1"/>
    <n v="471"/>
    <n v="3"/>
    <x v="0"/>
    <n v="75"/>
    <n v="3"/>
    <n v="1"/>
    <x v="2"/>
    <n v="2"/>
    <s v="Married"/>
    <n v="2370"/>
    <n v="3956"/>
    <n v="1"/>
    <s v="Y"/>
    <x v="1"/>
    <n v="13"/>
    <n v="3"/>
    <n v="3"/>
    <n v="80"/>
    <n v="1"/>
    <n v="8"/>
    <n v="4"/>
    <n v="3"/>
    <n v="8"/>
    <n v="0"/>
    <n v="0"/>
    <n v="7"/>
    <x v="0"/>
    <x v="0"/>
    <n v="0"/>
  </r>
  <r>
    <x v="26"/>
    <x v="1"/>
    <s v="Travel_Rarely"/>
    <n v="530"/>
    <x v="0"/>
    <n v="29"/>
    <n v="1"/>
    <s v="Medical"/>
    <n v="1"/>
    <n v="473"/>
    <n v="1"/>
    <x v="0"/>
    <n v="91"/>
    <n v="3"/>
    <n v="3"/>
    <x v="5"/>
    <n v="3"/>
    <s v="Married"/>
    <n v="12504"/>
    <n v="23978"/>
    <n v="3"/>
    <s v="Y"/>
    <x v="1"/>
    <n v="21"/>
    <n v="4"/>
    <n v="2"/>
    <n v="80"/>
    <n v="1"/>
    <n v="15"/>
    <n v="3"/>
    <n v="1"/>
    <n v="0"/>
    <n v="0"/>
    <n v="0"/>
    <n v="0"/>
    <x v="1"/>
    <x v="0"/>
    <n v="0"/>
  </r>
  <r>
    <x v="2"/>
    <x v="1"/>
    <s v="Travel_Rarely"/>
    <n v="1319"/>
    <x v="1"/>
    <n v="6"/>
    <n v="3"/>
    <s v="Medical"/>
    <n v="1"/>
    <n v="474"/>
    <n v="3"/>
    <x v="1"/>
    <n v="51"/>
    <n v="4"/>
    <n v="2"/>
    <x v="1"/>
    <n v="1"/>
    <s v="Divorced"/>
    <n v="5974"/>
    <n v="17001"/>
    <n v="4"/>
    <s v="Y"/>
    <x v="0"/>
    <n v="13"/>
    <n v="3"/>
    <n v="1"/>
    <n v="80"/>
    <n v="2"/>
    <n v="13"/>
    <n v="2"/>
    <n v="3"/>
    <n v="7"/>
    <n v="7"/>
    <n v="6"/>
    <n v="7"/>
    <x v="0"/>
    <x v="3"/>
    <n v="0"/>
  </r>
  <r>
    <x v="7"/>
    <x v="1"/>
    <s v="Non-Travel"/>
    <n v="641"/>
    <x v="0"/>
    <n v="25"/>
    <n v="2"/>
    <s v="Technical Degree"/>
    <n v="1"/>
    <n v="475"/>
    <n v="4"/>
    <x v="0"/>
    <n v="85"/>
    <n v="3"/>
    <n v="2"/>
    <x v="0"/>
    <n v="3"/>
    <s v="Married"/>
    <n v="4736"/>
    <n v="6069"/>
    <n v="7"/>
    <s v="Y"/>
    <x v="0"/>
    <n v="12"/>
    <n v="3"/>
    <n v="2"/>
    <n v="80"/>
    <n v="1"/>
    <n v="4"/>
    <n v="2"/>
    <n v="4"/>
    <n v="2"/>
    <n v="2"/>
    <n v="2"/>
    <n v="2"/>
    <x v="1"/>
    <x v="1"/>
    <n v="0"/>
  </r>
  <r>
    <x v="25"/>
    <x v="1"/>
    <s v="Travel_Rarely"/>
    <n v="933"/>
    <x v="0"/>
    <n v="1"/>
    <n v="3"/>
    <s v="Life Sciences"/>
    <n v="1"/>
    <n v="476"/>
    <n v="3"/>
    <x v="1"/>
    <n v="57"/>
    <n v="3"/>
    <n v="2"/>
    <x v="0"/>
    <n v="3"/>
    <s v="Married"/>
    <n v="5296"/>
    <n v="20156"/>
    <n v="1"/>
    <s v="Y"/>
    <x v="1"/>
    <n v="17"/>
    <n v="3"/>
    <n v="2"/>
    <n v="80"/>
    <n v="1"/>
    <n v="8"/>
    <n v="3"/>
    <n v="3"/>
    <n v="8"/>
    <n v="7"/>
    <n v="7"/>
    <n v="7"/>
    <x v="0"/>
    <x v="3"/>
    <n v="0"/>
  </r>
  <r>
    <x v="19"/>
    <x v="1"/>
    <s v="Travel_Rarely"/>
    <n v="1332"/>
    <x v="1"/>
    <n v="2"/>
    <n v="4"/>
    <s v="Other"/>
    <n v="1"/>
    <n v="477"/>
    <n v="1"/>
    <x v="1"/>
    <n v="98"/>
    <n v="2"/>
    <n v="2"/>
    <x v="4"/>
    <n v="4"/>
    <s v="Single"/>
    <n v="6781"/>
    <n v="17078"/>
    <n v="3"/>
    <s v="Y"/>
    <x v="1"/>
    <n v="23"/>
    <n v="4"/>
    <n v="2"/>
    <n v="80"/>
    <n v="0"/>
    <n v="14"/>
    <n v="6"/>
    <n v="3"/>
    <n v="1"/>
    <n v="0"/>
    <n v="0"/>
    <n v="0"/>
    <x v="1"/>
    <x v="0"/>
    <n v="0"/>
  </r>
  <r>
    <x v="18"/>
    <x v="0"/>
    <s v="Travel_Frequently"/>
    <n v="756"/>
    <x v="0"/>
    <n v="1"/>
    <n v="1"/>
    <s v="Technical Degree"/>
    <n v="1"/>
    <n v="478"/>
    <n v="1"/>
    <x v="0"/>
    <n v="99"/>
    <n v="2"/>
    <n v="1"/>
    <x v="6"/>
    <n v="2"/>
    <s v="Single"/>
    <n v="2174"/>
    <n v="9150"/>
    <n v="1"/>
    <s v="Y"/>
    <x v="0"/>
    <n v="11"/>
    <n v="3"/>
    <n v="3"/>
    <n v="80"/>
    <n v="0"/>
    <n v="3"/>
    <n v="3"/>
    <n v="3"/>
    <n v="3"/>
    <n v="2"/>
    <n v="1"/>
    <n v="2"/>
    <x v="2"/>
    <x v="1"/>
    <n v="1"/>
  </r>
  <r>
    <x v="9"/>
    <x v="1"/>
    <s v="Non-Travel"/>
    <n v="845"/>
    <x v="0"/>
    <n v="1"/>
    <n v="5"/>
    <s v="Medical"/>
    <n v="1"/>
    <n v="479"/>
    <n v="4"/>
    <x v="0"/>
    <n v="45"/>
    <n v="3"/>
    <n v="2"/>
    <x v="0"/>
    <n v="4"/>
    <s v="Single"/>
    <n v="6653"/>
    <n v="15276"/>
    <n v="4"/>
    <s v="Y"/>
    <x v="1"/>
    <n v="15"/>
    <n v="3"/>
    <n v="2"/>
    <n v="80"/>
    <n v="0"/>
    <n v="7"/>
    <n v="6"/>
    <n v="3"/>
    <n v="1"/>
    <n v="0"/>
    <n v="0"/>
    <n v="0"/>
    <x v="1"/>
    <x v="0"/>
    <n v="0"/>
  </r>
  <r>
    <x v="9"/>
    <x v="1"/>
    <s v="Travel_Frequently"/>
    <n v="541"/>
    <x v="0"/>
    <n v="3"/>
    <n v="4"/>
    <s v="Medical"/>
    <n v="1"/>
    <n v="481"/>
    <n v="1"/>
    <x v="1"/>
    <n v="48"/>
    <n v="2"/>
    <n v="3"/>
    <x v="0"/>
    <n v="4"/>
    <s v="Married"/>
    <n v="9699"/>
    <n v="7246"/>
    <n v="4"/>
    <s v="Y"/>
    <x v="1"/>
    <n v="11"/>
    <n v="3"/>
    <n v="1"/>
    <n v="80"/>
    <n v="1"/>
    <n v="16"/>
    <n v="2"/>
    <n v="3"/>
    <n v="13"/>
    <n v="9"/>
    <n v="1"/>
    <n v="12"/>
    <x v="4"/>
    <x v="1"/>
    <n v="0"/>
  </r>
  <r>
    <x v="38"/>
    <x v="1"/>
    <s v="Travel_Rarely"/>
    <n v="593"/>
    <x v="1"/>
    <n v="1"/>
    <n v="4"/>
    <s v="Medical"/>
    <n v="1"/>
    <n v="482"/>
    <n v="4"/>
    <x v="1"/>
    <n v="88"/>
    <n v="3"/>
    <n v="2"/>
    <x v="4"/>
    <n v="3"/>
    <s v="Married"/>
    <n v="6755"/>
    <n v="2967"/>
    <n v="2"/>
    <s v="Y"/>
    <x v="1"/>
    <n v="11"/>
    <n v="3"/>
    <n v="3"/>
    <n v="80"/>
    <n v="0"/>
    <n v="15"/>
    <n v="2"/>
    <n v="3"/>
    <n v="3"/>
    <n v="2"/>
    <n v="1"/>
    <n v="2"/>
    <x v="2"/>
    <x v="1"/>
    <n v="0"/>
  </r>
  <r>
    <x v="32"/>
    <x v="1"/>
    <s v="Travel_Rarely"/>
    <n v="1171"/>
    <x v="1"/>
    <n v="10"/>
    <n v="4"/>
    <s v="Life Sciences"/>
    <n v="1"/>
    <n v="483"/>
    <n v="4"/>
    <x v="0"/>
    <n v="46"/>
    <n v="4"/>
    <n v="1"/>
    <x v="2"/>
    <n v="3"/>
    <s v="Married"/>
    <n v="2213"/>
    <n v="22495"/>
    <n v="3"/>
    <s v="Y"/>
    <x v="0"/>
    <n v="13"/>
    <n v="3"/>
    <n v="3"/>
    <n v="80"/>
    <n v="1"/>
    <n v="10"/>
    <n v="3"/>
    <n v="3"/>
    <n v="7"/>
    <n v="7"/>
    <n v="1"/>
    <n v="7"/>
    <x v="0"/>
    <x v="1"/>
    <n v="0"/>
  </r>
  <r>
    <x v="18"/>
    <x v="1"/>
    <s v="Non-Travel"/>
    <n v="895"/>
    <x v="0"/>
    <n v="9"/>
    <n v="2"/>
    <s v="Medical"/>
    <n v="1"/>
    <n v="484"/>
    <n v="1"/>
    <x v="1"/>
    <n v="39"/>
    <n v="3"/>
    <n v="1"/>
    <x v="6"/>
    <n v="4"/>
    <s v="Single"/>
    <n v="2610"/>
    <n v="2851"/>
    <n v="1"/>
    <s v="Y"/>
    <x v="1"/>
    <n v="24"/>
    <n v="4"/>
    <n v="3"/>
    <n v="80"/>
    <n v="0"/>
    <n v="3"/>
    <n v="3"/>
    <n v="2"/>
    <n v="3"/>
    <n v="2"/>
    <n v="2"/>
    <n v="2"/>
    <x v="2"/>
    <x v="1"/>
    <n v="0"/>
  </r>
  <r>
    <x v="3"/>
    <x v="0"/>
    <s v="Travel_Rarely"/>
    <n v="350"/>
    <x v="0"/>
    <n v="5"/>
    <n v="3"/>
    <s v="Marketing"/>
    <n v="1"/>
    <n v="485"/>
    <n v="4"/>
    <x v="0"/>
    <n v="34"/>
    <n v="3"/>
    <n v="1"/>
    <x v="6"/>
    <n v="3"/>
    <s v="Single"/>
    <n v="2851"/>
    <n v="9150"/>
    <n v="1"/>
    <s v="Y"/>
    <x v="0"/>
    <n v="13"/>
    <n v="3"/>
    <n v="2"/>
    <n v="80"/>
    <n v="0"/>
    <n v="1"/>
    <n v="2"/>
    <n v="3"/>
    <n v="1"/>
    <n v="0"/>
    <n v="0"/>
    <n v="0"/>
    <x v="1"/>
    <x v="0"/>
    <n v="1"/>
  </r>
  <r>
    <x v="2"/>
    <x v="1"/>
    <s v="Travel_Rarely"/>
    <n v="921"/>
    <x v="1"/>
    <n v="10"/>
    <n v="3"/>
    <s v="Medical"/>
    <n v="1"/>
    <n v="486"/>
    <n v="3"/>
    <x v="0"/>
    <n v="98"/>
    <n v="3"/>
    <n v="1"/>
    <x v="2"/>
    <n v="1"/>
    <s v="Married"/>
    <n v="3452"/>
    <n v="17663"/>
    <n v="6"/>
    <s v="Y"/>
    <x v="1"/>
    <n v="20"/>
    <n v="4"/>
    <n v="2"/>
    <n v="80"/>
    <n v="1"/>
    <n v="17"/>
    <n v="3"/>
    <n v="3"/>
    <n v="5"/>
    <n v="4"/>
    <n v="0"/>
    <n v="3"/>
    <x v="2"/>
    <x v="0"/>
    <n v="0"/>
  </r>
  <r>
    <x v="21"/>
    <x v="1"/>
    <s v="Non-Travel"/>
    <n v="1144"/>
    <x v="1"/>
    <n v="7"/>
    <n v="4"/>
    <s v="Medical"/>
    <n v="1"/>
    <n v="487"/>
    <n v="3"/>
    <x v="0"/>
    <n v="30"/>
    <n v="3"/>
    <n v="2"/>
    <x v="3"/>
    <n v="3"/>
    <s v="Married"/>
    <n v="5258"/>
    <n v="16044"/>
    <n v="2"/>
    <s v="Y"/>
    <x v="1"/>
    <n v="14"/>
    <n v="3"/>
    <n v="3"/>
    <n v="80"/>
    <n v="0"/>
    <n v="7"/>
    <n v="2"/>
    <n v="4"/>
    <n v="1"/>
    <n v="0"/>
    <n v="0"/>
    <n v="0"/>
    <x v="1"/>
    <x v="0"/>
    <n v="0"/>
  </r>
  <r>
    <x v="0"/>
    <x v="0"/>
    <s v="Travel_Frequently"/>
    <n v="143"/>
    <x v="0"/>
    <n v="4"/>
    <n v="3"/>
    <s v="Marketing"/>
    <n v="1"/>
    <n v="488"/>
    <n v="1"/>
    <x v="1"/>
    <n v="56"/>
    <n v="3"/>
    <n v="2"/>
    <x v="0"/>
    <n v="2"/>
    <s v="Single"/>
    <n v="9355"/>
    <n v="9558"/>
    <n v="1"/>
    <s v="Y"/>
    <x v="1"/>
    <n v="18"/>
    <n v="3"/>
    <n v="3"/>
    <n v="80"/>
    <n v="0"/>
    <n v="8"/>
    <n v="5"/>
    <n v="3"/>
    <n v="8"/>
    <n v="7"/>
    <n v="7"/>
    <n v="7"/>
    <x v="0"/>
    <x v="3"/>
    <n v="1"/>
  </r>
  <r>
    <x v="24"/>
    <x v="1"/>
    <s v="Travel_Rarely"/>
    <n v="1046"/>
    <x v="1"/>
    <n v="10"/>
    <n v="3"/>
    <s v="Technical Degree"/>
    <n v="1"/>
    <n v="491"/>
    <n v="4"/>
    <x v="1"/>
    <n v="100"/>
    <n v="2"/>
    <n v="3"/>
    <x v="4"/>
    <n v="4"/>
    <s v="Single"/>
    <n v="10496"/>
    <n v="2755"/>
    <n v="6"/>
    <s v="Y"/>
    <x v="1"/>
    <n v="15"/>
    <n v="3"/>
    <n v="4"/>
    <n v="80"/>
    <n v="0"/>
    <n v="20"/>
    <n v="2"/>
    <n v="3"/>
    <n v="4"/>
    <n v="3"/>
    <n v="1"/>
    <n v="3"/>
    <x v="2"/>
    <x v="1"/>
    <n v="0"/>
  </r>
  <r>
    <x v="32"/>
    <x v="0"/>
    <s v="Travel_Rarely"/>
    <n v="575"/>
    <x v="0"/>
    <n v="22"/>
    <n v="2"/>
    <s v="Marketing"/>
    <n v="1"/>
    <n v="492"/>
    <n v="3"/>
    <x v="1"/>
    <n v="68"/>
    <n v="2"/>
    <n v="2"/>
    <x v="0"/>
    <n v="3"/>
    <s v="Married"/>
    <n v="6380"/>
    <n v="6110"/>
    <n v="2"/>
    <s v="Y"/>
    <x v="0"/>
    <n v="12"/>
    <n v="3"/>
    <n v="1"/>
    <n v="80"/>
    <n v="2"/>
    <n v="8"/>
    <n v="6"/>
    <n v="3"/>
    <n v="6"/>
    <n v="4"/>
    <n v="1"/>
    <n v="0"/>
    <x v="0"/>
    <x v="1"/>
    <n v="1"/>
  </r>
  <r>
    <x v="12"/>
    <x v="1"/>
    <s v="Travel_Rarely"/>
    <n v="408"/>
    <x v="1"/>
    <n v="9"/>
    <n v="4"/>
    <s v="Life Sciences"/>
    <n v="1"/>
    <n v="493"/>
    <n v="3"/>
    <x v="1"/>
    <n v="42"/>
    <n v="2"/>
    <n v="1"/>
    <x v="1"/>
    <n v="2"/>
    <s v="Single"/>
    <n v="2657"/>
    <n v="7551"/>
    <n v="0"/>
    <s v="Y"/>
    <x v="0"/>
    <n v="16"/>
    <n v="3"/>
    <n v="4"/>
    <n v="80"/>
    <n v="0"/>
    <n v="3"/>
    <n v="5"/>
    <n v="3"/>
    <n v="2"/>
    <n v="2"/>
    <n v="2"/>
    <n v="2"/>
    <x v="1"/>
    <x v="1"/>
    <n v="0"/>
  </r>
  <r>
    <x v="18"/>
    <x v="0"/>
    <s v="Travel_Rarely"/>
    <n v="156"/>
    <x v="0"/>
    <n v="12"/>
    <n v="3"/>
    <s v="Life Sciences"/>
    <n v="1"/>
    <n v="494"/>
    <n v="3"/>
    <x v="0"/>
    <n v="90"/>
    <n v="4"/>
    <n v="1"/>
    <x v="6"/>
    <n v="2"/>
    <s v="Single"/>
    <n v="2716"/>
    <n v="25422"/>
    <n v="1"/>
    <s v="Y"/>
    <x v="1"/>
    <n v="15"/>
    <n v="3"/>
    <n v="4"/>
    <n v="80"/>
    <n v="0"/>
    <n v="1"/>
    <n v="0"/>
    <n v="3"/>
    <n v="1"/>
    <n v="0"/>
    <n v="0"/>
    <n v="0"/>
    <x v="1"/>
    <x v="0"/>
    <n v="1"/>
  </r>
  <r>
    <x v="11"/>
    <x v="1"/>
    <s v="Travel_Rarely"/>
    <n v="1283"/>
    <x v="1"/>
    <n v="23"/>
    <n v="3"/>
    <s v="Life Sciences"/>
    <n v="1"/>
    <n v="495"/>
    <n v="4"/>
    <x v="1"/>
    <n v="54"/>
    <n v="3"/>
    <n v="1"/>
    <x v="1"/>
    <n v="4"/>
    <s v="Single"/>
    <n v="2201"/>
    <n v="18168"/>
    <n v="9"/>
    <s v="Y"/>
    <x v="1"/>
    <n v="16"/>
    <n v="3"/>
    <n v="4"/>
    <n v="80"/>
    <n v="0"/>
    <n v="6"/>
    <n v="4"/>
    <n v="3"/>
    <n v="3"/>
    <n v="2"/>
    <n v="1"/>
    <n v="2"/>
    <x v="2"/>
    <x v="1"/>
    <n v="0"/>
  </r>
  <r>
    <x v="10"/>
    <x v="1"/>
    <s v="Travel_Rarely"/>
    <n v="755"/>
    <x v="1"/>
    <n v="9"/>
    <n v="4"/>
    <s v="Life Sciences"/>
    <n v="1"/>
    <n v="496"/>
    <n v="3"/>
    <x v="1"/>
    <n v="97"/>
    <n v="2"/>
    <n v="2"/>
    <x v="4"/>
    <n v="2"/>
    <s v="Single"/>
    <n v="6540"/>
    <n v="19394"/>
    <n v="9"/>
    <s v="Y"/>
    <x v="1"/>
    <n v="19"/>
    <n v="3"/>
    <n v="3"/>
    <n v="80"/>
    <n v="0"/>
    <n v="10"/>
    <n v="5"/>
    <n v="3"/>
    <n v="1"/>
    <n v="1"/>
    <n v="0"/>
    <n v="0"/>
    <x v="1"/>
    <x v="0"/>
    <n v="0"/>
  </r>
  <r>
    <x v="4"/>
    <x v="1"/>
    <s v="Travel_Rarely"/>
    <n v="1469"/>
    <x v="1"/>
    <n v="1"/>
    <n v="2"/>
    <s v="Medical"/>
    <n v="1"/>
    <n v="497"/>
    <n v="4"/>
    <x v="1"/>
    <n v="82"/>
    <n v="3"/>
    <n v="1"/>
    <x v="2"/>
    <n v="2"/>
    <s v="Divorced"/>
    <n v="3816"/>
    <n v="17881"/>
    <n v="1"/>
    <s v="Y"/>
    <x v="1"/>
    <n v="11"/>
    <n v="3"/>
    <n v="2"/>
    <n v="80"/>
    <n v="1"/>
    <n v="5"/>
    <n v="2"/>
    <n v="3"/>
    <n v="5"/>
    <n v="2"/>
    <n v="0"/>
    <n v="4"/>
    <x v="2"/>
    <x v="0"/>
    <n v="0"/>
  </r>
  <r>
    <x v="14"/>
    <x v="1"/>
    <s v="Travel_Rarely"/>
    <n v="304"/>
    <x v="0"/>
    <n v="9"/>
    <n v="4"/>
    <s v="Life Sciences"/>
    <n v="1"/>
    <n v="498"/>
    <n v="2"/>
    <x v="1"/>
    <n v="92"/>
    <n v="3"/>
    <n v="2"/>
    <x v="0"/>
    <n v="4"/>
    <s v="Single"/>
    <n v="5253"/>
    <n v="20750"/>
    <n v="1"/>
    <s v="Y"/>
    <x v="1"/>
    <n v="16"/>
    <n v="3"/>
    <n v="4"/>
    <n v="80"/>
    <n v="0"/>
    <n v="7"/>
    <n v="1"/>
    <n v="3"/>
    <n v="7"/>
    <n v="5"/>
    <n v="0"/>
    <n v="7"/>
    <x v="0"/>
    <x v="0"/>
    <n v="0"/>
  </r>
  <r>
    <x v="1"/>
    <x v="1"/>
    <s v="Travel_Rarely"/>
    <n v="1261"/>
    <x v="1"/>
    <n v="7"/>
    <n v="3"/>
    <s v="Other"/>
    <n v="1"/>
    <n v="499"/>
    <n v="2"/>
    <x v="1"/>
    <n v="31"/>
    <n v="2"/>
    <n v="3"/>
    <x v="4"/>
    <n v="3"/>
    <s v="Single"/>
    <n v="10965"/>
    <n v="12066"/>
    <n v="8"/>
    <s v="Y"/>
    <x v="1"/>
    <n v="24"/>
    <n v="4"/>
    <n v="3"/>
    <n v="80"/>
    <n v="0"/>
    <n v="26"/>
    <n v="2"/>
    <n v="3"/>
    <n v="5"/>
    <n v="2"/>
    <n v="0"/>
    <n v="0"/>
    <x v="2"/>
    <x v="0"/>
    <n v="0"/>
  </r>
  <r>
    <x v="31"/>
    <x v="1"/>
    <s v="Travel_Rarely"/>
    <n v="1178"/>
    <x v="0"/>
    <n v="14"/>
    <n v="2"/>
    <s v="Life Sciences"/>
    <n v="1"/>
    <n v="500"/>
    <n v="3"/>
    <x v="0"/>
    <n v="87"/>
    <n v="3"/>
    <n v="2"/>
    <x v="0"/>
    <n v="4"/>
    <s v="Married"/>
    <n v="4936"/>
    <n v="14862"/>
    <n v="4"/>
    <s v="Y"/>
    <x v="1"/>
    <n v="11"/>
    <n v="3"/>
    <n v="3"/>
    <n v="80"/>
    <n v="1"/>
    <n v="18"/>
    <n v="2"/>
    <n v="2"/>
    <n v="7"/>
    <n v="7"/>
    <n v="0"/>
    <n v="7"/>
    <x v="0"/>
    <x v="0"/>
    <n v="0"/>
  </r>
  <r>
    <x v="9"/>
    <x v="1"/>
    <s v="Travel_Rarely"/>
    <n v="329"/>
    <x v="1"/>
    <n v="2"/>
    <n v="3"/>
    <s v="Life Sciences"/>
    <n v="1"/>
    <n v="501"/>
    <n v="4"/>
    <x v="0"/>
    <n v="96"/>
    <n v="3"/>
    <n v="1"/>
    <x v="1"/>
    <n v="3"/>
    <s v="Married"/>
    <n v="2543"/>
    <n v="11868"/>
    <n v="4"/>
    <s v="Y"/>
    <x v="1"/>
    <n v="13"/>
    <n v="3"/>
    <n v="2"/>
    <n v="80"/>
    <n v="1"/>
    <n v="6"/>
    <n v="3"/>
    <n v="3"/>
    <n v="2"/>
    <n v="2"/>
    <n v="2"/>
    <n v="2"/>
    <x v="1"/>
    <x v="1"/>
    <n v="0"/>
  </r>
  <r>
    <x v="13"/>
    <x v="0"/>
    <s v="Non-Travel"/>
    <n v="1362"/>
    <x v="0"/>
    <n v="19"/>
    <n v="3"/>
    <s v="Marketing"/>
    <n v="1"/>
    <n v="502"/>
    <n v="1"/>
    <x v="1"/>
    <n v="67"/>
    <n v="4"/>
    <n v="2"/>
    <x v="0"/>
    <n v="4"/>
    <s v="Single"/>
    <n v="5304"/>
    <n v="4652"/>
    <n v="8"/>
    <s v="Y"/>
    <x v="0"/>
    <n v="13"/>
    <n v="3"/>
    <n v="2"/>
    <n v="80"/>
    <n v="0"/>
    <n v="9"/>
    <n v="3"/>
    <n v="2"/>
    <n v="5"/>
    <n v="2"/>
    <n v="0"/>
    <n v="4"/>
    <x v="2"/>
    <x v="0"/>
    <n v="1"/>
  </r>
  <r>
    <x v="27"/>
    <x v="1"/>
    <s v="Travel_Rarely"/>
    <n v="1311"/>
    <x v="1"/>
    <n v="2"/>
    <n v="3"/>
    <s v="Life Sciences"/>
    <n v="1"/>
    <n v="505"/>
    <n v="3"/>
    <x v="0"/>
    <n v="97"/>
    <n v="3"/>
    <n v="4"/>
    <x v="5"/>
    <n v="4"/>
    <s v="Single"/>
    <n v="16659"/>
    <n v="23258"/>
    <n v="2"/>
    <s v="Y"/>
    <x v="0"/>
    <n v="13"/>
    <n v="3"/>
    <n v="3"/>
    <n v="80"/>
    <n v="0"/>
    <n v="30"/>
    <n v="2"/>
    <n v="3"/>
    <n v="5"/>
    <n v="4"/>
    <n v="1"/>
    <n v="2"/>
    <x v="2"/>
    <x v="1"/>
    <n v="0"/>
  </r>
  <r>
    <x v="17"/>
    <x v="1"/>
    <s v="Travel_Rarely"/>
    <n v="1371"/>
    <x v="0"/>
    <n v="10"/>
    <n v="4"/>
    <s v="Marketing"/>
    <n v="1"/>
    <n v="507"/>
    <n v="4"/>
    <x v="0"/>
    <n v="77"/>
    <n v="3"/>
    <n v="2"/>
    <x v="0"/>
    <n v="3"/>
    <s v="Divorced"/>
    <n v="4260"/>
    <n v="5915"/>
    <n v="1"/>
    <s v="Y"/>
    <x v="0"/>
    <n v="12"/>
    <n v="3"/>
    <n v="4"/>
    <n v="80"/>
    <n v="1"/>
    <n v="5"/>
    <n v="2"/>
    <n v="4"/>
    <n v="5"/>
    <n v="2"/>
    <n v="0"/>
    <n v="3"/>
    <x v="2"/>
    <x v="0"/>
    <n v="0"/>
  </r>
  <r>
    <x v="7"/>
    <x v="1"/>
    <s v="Travel_Rarely"/>
    <n v="202"/>
    <x v="0"/>
    <n v="2"/>
    <n v="1"/>
    <s v="Technical Degree"/>
    <n v="1"/>
    <n v="508"/>
    <n v="3"/>
    <x v="1"/>
    <n v="72"/>
    <n v="3"/>
    <n v="1"/>
    <x v="6"/>
    <n v="2"/>
    <s v="Married"/>
    <n v="2476"/>
    <n v="17434"/>
    <n v="1"/>
    <s v="Y"/>
    <x v="1"/>
    <n v="18"/>
    <n v="3"/>
    <n v="1"/>
    <n v="80"/>
    <n v="1"/>
    <n v="1"/>
    <n v="3"/>
    <n v="3"/>
    <n v="1"/>
    <n v="0"/>
    <n v="0"/>
    <n v="0"/>
    <x v="1"/>
    <x v="0"/>
    <n v="0"/>
  </r>
  <r>
    <x v="25"/>
    <x v="0"/>
    <s v="Travel_Frequently"/>
    <n v="575"/>
    <x v="1"/>
    <n v="3"/>
    <n v="1"/>
    <s v="Technical Degree"/>
    <n v="1"/>
    <n v="510"/>
    <n v="3"/>
    <x v="1"/>
    <n v="73"/>
    <n v="3"/>
    <n v="1"/>
    <x v="1"/>
    <n v="1"/>
    <s v="Single"/>
    <n v="3102"/>
    <n v="6582"/>
    <n v="0"/>
    <s v="Y"/>
    <x v="1"/>
    <n v="22"/>
    <n v="4"/>
    <n v="3"/>
    <n v="80"/>
    <n v="0"/>
    <n v="7"/>
    <n v="2"/>
    <n v="3"/>
    <n v="6"/>
    <n v="4"/>
    <n v="0"/>
    <n v="4"/>
    <x v="0"/>
    <x v="0"/>
    <n v="1"/>
  </r>
  <r>
    <x v="15"/>
    <x v="1"/>
    <s v="Travel_Rarely"/>
    <n v="253"/>
    <x v="1"/>
    <n v="11"/>
    <n v="3"/>
    <s v="Medical"/>
    <n v="1"/>
    <n v="511"/>
    <n v="1"/>
    <x v="0"/>
    <n v="43"/>
    <n v="3"/>
    <n v="1"/>
    <x v="1"/>
    <n v="2"/>
    <s v="Married"/>
    <n v="2244"/>
    <n v="24440"/>
    <n v="1"/>
    <s v="Y"/>
    <x v="1"/>
    <n v="13"/>
    <n v="3"/>
    <n v="4"/>
    <n v="80"/>
    <n v="1"/>
    <n v="2"/>
    <n v="1"/>
    <n v="3"/>
    <n v="2"/>
    <n v="1"/>
    <n v="1"/>
    <n v="2"/>
    <x v="1"/>
    <x v="1"/>
    <n v="0"/>
  </r>
  <r>
    <x v="9"/>
    <x v="1"/>
    <s v="Travel_Rarely"/>
    <n v="164"/>
    <x v="0"/>
    <n v="2"/>
    <n v="2"/>
    <s v="Medical"/>
    <n v="1"/>
    <n v="513"/>
    <n v="2"/>
    <x v="1"/>
    <n v="61"/>
    <n v="2"/>
    <n v="3"/>
    <x v="0"/>
    <n v="3"/>
    <s v="Married"/>
    <n v="7596"/>
    <n v="3809"/>
    <n v="1"/>
    <s v="Y"/>
    <x v="1"/>
    <n v="13"/>
    <n v="3"/>
    <n v="2"/>
    <n v="80"/>
    <n v="2"/>
    <n v="10"/>
    <n v="2"/>
    <n v="3"/>
    <n v="10"/>
    <n v="9"/>
    <n v="9"/>
    <n v="0"/>
    <x v="0"/>
    <x v="3"/>
    <n v="0"/>
  </r>
  <r>
    <x v="7"/>
    <x v="0"/>
    <s v="Travel_Frequently"/>
    <n v="464"/>
    <x v="1"/>
    <n v="4"/>
    <n v="3"/>
    <s v="Technical Degree"/>
    <n v="1"/>
    <n v="514"/>
    <n v="3"/>
    <x v="1"/>
    <n v="40"/>
    <n v="3"/>
    <n v="1"/>
    <x v="1"/>
    <n v="4"/>
    <s v="Single"/>
    <n v="2285"/>
    <n v="3427"/>
    <n v="9"/>
    <s v="Y"/>
    <x v="0"/>
    <n v="23"/>
    <n v="4"/>
    <n v="3"/>
    <n v="80"/>
    <n v="0"/>
    <n v="3"/>
    <n v="4"/>
    <n v="3"/>
    <n v="1"/>
    <n v="0"/>
    <n v="0"/>
    <n v="0"/>
    <x v="1"/>
    <x v="0"/>
    <n v="1"/>
  </r>
  <r>
    <x v="2"/>
    <x v="1"/>
    <s v="Travel_Rarely"/>
    <n v="1107"/>
    <x v="1"/>
    <n v="14"/>
    <n v="3"/>
    <s v="Life Sciences"/>
    <n v="1"/>
    <n v="515"/>
    <n v="4"/>
    <x v="0"/>
    <n v="95"/>
    <n v="3"/>
    <n v="1"/>
    <x v="2"/>
    <n v="1"/>
    <s v="Divorced"/>
    <n v="3034"/>
    <n v="26914"/>
    <n v="1"/>
    <s v="Y"/>
    <x v="1"/>
    <n v="12"/>
    <n v="3"/>
    <n v="3"/>
    <n v="80"/>
    <n v="1"/>
    <n v="18"/>
    <n v="2"/>
    <n v="2"/>
    <n v="18"/>
    <n v="7"/>
    <n v="12"/>
    <n v="17"/>
    <x v="5"/>
    <x v="4"/>
    <n v="0"/>
  </r>
  <r>
    <x v="32"/>
    <x v="1"/>
    <s v="Travel_Rarely"/>
    <n v="759"/>
    <x v="0"/>
    <n v="2"/>
    <n v="2"/>
    <s v="Marketing"/>
    <n v="1"/>
    <n v="516"/>
    <n v="4"/>
    <x v="0"/>
    <n v="46"/>
    <n v="3"/>
    <n v="2"/>
    <x v="0"/>
    <n v="2"/>
    <s v="Divorced"/>
    <n v="5715"/>
    <n v="22553"/>
    <n v="7"/>
    <s v="Y"/>
    <x v="1"/>
    <n v="12"/>
    <n v="3"/>
    <n v="3"/>
    <n v="80"/>
    <n v="2"/>
    <n v="8"/>
    <n v="5"/>
    <n v="3"/>
    <n v="5"/>
    <n v="4"/>
    <n v="1"/>
    <n v="3"/>
    <x v="2"/>
    <x v="1"/>
    <n v="0"/>
  </r>
  <r>
    <x v="19"/>
    <x v="1"/>
    <s v="Travel_Rarely"/>
    <n v="201"/>
    <x v="1"/>
    <n v="1"/>
    <n v="4"/>
    <s v="Life Sciences"/>
    <n v="1"/>
    <n v="517"/>
    <n v="2"/>
    <x v="0"/>
    <n v="95"/>
    <n v="3"/>
    <n v="1"/>
    <x v="2"/>
    <n v="1"/>
    <s v="Divorced"/>
    <n v="2576"/>
    <n v="20490"/>
    <n v="3"/>
    <s v="Y"/>
    <x v="1"/>
    <n v="16"/>
    <n v="3"/>
    <n v="2"/>
    <n v="80"/>
    <n v="1"/>
    <n v="8"/>
    <n v="5"/>
    <n v="3"/>
    <n v="5"/>
    <n v="2"/>
    <n v="1"/>
    <n v="2"/>
    <x v="2"/>
    <x v="1"/>
    <n v="0"/>
  </r>
  <r>
    <x v="2"/>
    <x v="1"/>
    <s v="Travel_Rarely"/>
    <n v="1305"/>
    <x v="1"/>
    <n v="10"/>
    <n v="4"/>
    <s v="Life Sciences"/>
    <n v="1"/>
    <n v="518"/>
    <n v="3"/>
    <x v="1"/>
    <n v="49"/>
    <n v="3"/>
    <n v="2"/>
    <x v="3"/>
    <n v="2"/>
    <s v="Single"/>
    <n v="4197"/>
    <n v="21123"/>
    <n v="2"/>
    <s v="Y"/>
    <x v="0"/>
    <n v="12"/>
    <n v="3"/>
    <n v="4"/>
    <n v="80"/>
    <n v="0"/>
    <n v="18"/>
    <n v="2"/>
    <n v="2"/>
    <n v="1"/>
    <n v="0"/>
    <n v="0"/>
    <n v="1"/>
    <x v="1"/>
    <x v="0"/>
    <n v="0"/>
  </r>
  <r>
    <x v="23"/>
    <x v="1"/>
    <s v="Travel_Rarely"/>
    <n v="982"/>
    <x v="1"/>
    <n v="12"/>
    <n v="3"/>
    <s v="Life Sciences"/>
    <n v="1"/>
    <n v="520"/>
    <n v="1"/>
    <x v="1"/>
    <n v="59"/>
    <n v="2"/>
    <n v="4"/>
    <x v="7"/>
    <n v="2"/>
    <s v="Divorced"/>
    <n v="14336"/>
    <n v="4345"/>
    <n v="1"/>
    <s v="Y"/>
    <x v="1"/>
    <n v="11"/>
    <n v="3"/>
    <n v="3"/>
    <n v="80"/>
    <n v="1"/>
    <n v="25"/>
    <n v="3"/>
    <n v="3"/>
    <n v="25"/>
    <n v="10"/>
    <n v="3"/>
    <n v="9"/>
    <x v="3"/>
    <x v="2"/>
    <n v="0"/>
  </r>
  <r>
    <x v="32"/>
    <x v="1"/>
    <s v="Travel_Rarely"/>
    <n v="555"/>
    <x v="1"/>
    <n v="2"/>
    <n v="3"/>
    <s v="Medical"/>
    <n v="1"/>
    <n v="521"/>
    <n v="2"/>
    <x v="0"/>
    <n v="78"/>
    <n v="2"/>
    <n v="2"/>
    <x v="2"/>
    <n v="3"/>
    <s v="Married"/>
    <n v="3448"/>
    <n v="13436"/>
    <n v="6"/>
    <s v="Y"/>
    <x v="1"/>
    <n v="22"/>
    <n v="4"/>
    <n v="2"/>
    <n v="80"/>
    <n v="1"/>
    <n v="20"/>
    <n v="3"/>
    <n v="3"/>
    <n v="1"/>
    <n v="0"/>
    <n v="0"/>
    <n v="0"/>
    <x v="1"/>
    <x v="0"/>
    <n v="0"/>
  </r>
  <r>
    <x v="33"/>
    <x v="1"/>
    <s v="Travel_Rarely"/>
    <n v="821"/>
    <x v="1"/>
    <n v="5"/>
    <n v="2"/>
    <s v="Medical"/>
    <n v="1"/>
    <n v="522"/>
    <n v="1"/>
    <x v="1"/>
    <n v="86"/>
    <n v="3"/>
    <n v="5"/>
    <x v="7"/>
    <n v="1"/>
    <s v="Married"/>
    <n v="19406"/>
    <n v="8509"/>
    <n v="4"/>
    <s v="Y"/>
    <x v="1"/>
    <n v="11"/>
    <n v="3"/>
    <n v="3"/>
    <n v="80"/>
    <n v="1"/>
    <n v="24"/>
    <n v="4"/>
    <n v="2"/>
    <n v="4"/>
    <n v="2"/>
    <n v="1"/>
    <n v="2"/>
    <x v="2"/>
    <x v="1"/>
    <n v="0"/>
  </r>
  <r>
    <x v="13"/>
    <x v="1"/>
    <s v="Non-Travel"/>
    <n v="1381"/>
    <x v="0"/>
    <n v="4"/>
    <n v="4"/>
    <s v="Marketing"/>
    <n v="1"/>
    <n v="523"/>
    <n v="3"/>
    <x v="0"/>
    <n v="72"/>
    <n v="3"/>
    <n v="2"/>
    <x v="0"/>
    <n v="3"/>
    <s v="Married"/>
    <n v="6538"/>
    <n v="12740"/>
    <n v="9"/>
    <s v="Y"/>
    <x v="1"/>
    <n v="15"/>
    <n v="3"/>
    <n v="1"/>
    <n v="80"/>
    <n v="1"/>
    <n v="6"/>
    <n v="3"/>
    <n v="3"/>
    <n v="3"/>
    <n v="2"/>
    <n v="1"/>
    <n v="2"/>
    <x v="2"/>
    <x v="1"/>
    <n v="0"/>
  </r>
  <r>
    <x v="12"/>
    <x v="1"/>
    <s v="Travel_Rarely"/>
    <n v="480"/>
    <x v="1"/>
    <n v="7"/>
    <n v="2"/>
    <s v="Medical"/>
    <n v="1"/>
    <n v="524"/>
    <n v="2"/>
    <x v="0"/>
    <n v="31"/>
    <n v="3"/>
    <n v="2"/>
    <x v="3"/>
    <n v="1"/>
    <s v="Married"/>
    <n v="4306"/>
    <n v="4156"/>
    <n v="1"/>
    <s v="Y"/>
    <x v="1"/>
    <n v="12"/>
    <n v="3"/>
    <n v="2"/>
    <n v="80"/>
    <n v="1"/>
    <n v="13"/>
    <n v="5"/>
    <n v="1"/>
    <n v="13"/>
    <n v="10"/>
    <n v="3"/>
    <n v="12"/>
    <x v="4"/>
    <x v="2"/>
    <n v="0"/>
  </r>
  <r>
    <x v="23"/>
    <x v="1"/>
    <s v="Travel_Frequently"/>
    <n v="313"/>
    <x v="1"/>
    <n v="21"/>
    <n v="3"/>
    <s v="Medical"/>
    <n v="1"/>
    <n v="525"/>
    <n v="4"/>
    <x v="1"/>
    <n v="61"/>
    <n v="3"/>
    <n v="1"/>
    <x v="2"/>
    <n v="4"/>
    <s v="Married"/>
    <n v="2258"/>
    <n v="15238"/>
    <n v="7"/>
    <s v="Y"/>
    <x v="1"/>
    <n v="20"/>
    <n v="4"/>
    <n v="1"/>
    <n v="80"/>
    <n v="1"/>
    <n v="8"/>
    <n v="1"/>
    <n v="3"/>
    <n v="3"/>
    <n v="2"/>
    <n v="1"/>
    <n v="2"/>
    <x v="2"/>
    <x v="1"/>
    <n v="0"/>
  </r>
  <r>
    <x v="23"/>
    <x v="1"/>
    <s v="Travel_Rarely"/>
    <n v="1473"/>
    <x v="1"/>
    <n v="8"/>
    <n v="4"/>
    <s v="Other"/>
    <n v="1"/>
    <n v="526"/>
    <n v="3"/>
    <x v="0"/>
    <n v="74"/>
    <n v="3"/>
    <n v="2"/>
    <x v="4"/>
    <n v="3"/>
    <s v="Divorced"/>
    <n v="4522"/>
    <n v="2227"/>
    <n v="4"/>
    <s v="Y"/>
    <x v="0"/>
    <n v="14"/>
    <n v="3"/>
    <n v="4"/>
    <n v="80"/>
    <n v="0"/>
    <n v="8"/>
    <n v="3"/>
    <n v="3"/>
    <n v="5"/>
    <n v="2"/>
    <n v="0"/>
    <n v="2"/>
    <x v="2"/>
    <x v="0"/>
    <n v="0"/>
  </r>
  <r>
    <x v="36"/>
    <x v="1"/>
    <s v="Travel_Rarely"/>
    <n v="891"/>
    <x v="0"/>
    <n v="4"/>
    <n v="2"/>
    <s v="Life Sciences"/>
    <n v="1"/>
    <n v="527"/>
    <n v="2"/>
    <x v="0"/>
    <n v="99"/>
    <n v="2"/>
    <n v="2"/>
    <x v="0"/>
    <n v="4"/>
    <s v="Single"/>
    <n v="4487"/>
    <n v="12090"/>
    <n v="1"/>
    <s v="Y"/>
    <x v="0"/>
    <n v="11"/>
    <n v="3"/>
    <n v="2"/>
    <n v="80"/>
    <n v="0"/>
    <n v="5"/>
    <n v="3"/>
    <n v="3"/>
    <n v="5"/>
    <n v="4"/>
    <n v="1"/>
    <n v="3"/>
    <x v="2"/>
    <x v="1"/>
    <n v="0"/>
  </r>
  <r>
    <x v="2"/>
    <x v="1"/>
    <s v="Non-Travel"/>
    <n v="1063"/>
    <x v="1"/>
    <n v="25"/>
    <n v="5"/>
    <s v="Medical"/>
    <n v="1"/>
    <n v="529"/>
    <n v="2"/>
    <x v="0"/>
    <n v="72"/>
    <n v="3"/>
    <n v="2"/>
    <x v="1"/>
    <n v="3"/>
    <s v="Married"/>
    <n v="4449"/>
    <n v="23866"/>
    <n v="3"/>
    <s v="Y"/>
    <x v="0"/>
    <n v="15"/>
    <n v="3"/>
    <n v="1"/>
    <n v="80"/>
    <n v="2"/>
    <n v="15"/>
    <n v="2"/>
    <n v="3"/>
    <n v="13"/>
    <n v="11"/>
    <n v="10"/>
    <n v="7"/>
    <x v="4"/>
    <x v="3"/>
    <n v="0"/>
  </r>
  <r>
    <x v="12"/>
    <x v="1"/>
    <s v="Travel_Rarely"/>
    <n v="329"/>
    <x v="1"/>
    <n v="1"/>
    <n v="2"/>
    <s v="Life Sciences"/>
    <n v="1"/>
    <n v="530"/>
    <n v="4"/>
    <x v="1"/>
    <n v="98"/>
    <n v="2"/>
    <n v="1"/>
    <x v="2"/>
    <n v="1"/>
    <s v="Married"/>
    <n v="2218"/>
    <n v="16193"/>
    <n v="1"/>
    <s v="Y"/>
    <x v="1"/>
    <n v="12"/>
    <n v="3"/>
    <n v="3"/>
    <n v="80"/>
    <n v="1"/>
    <n v="4"/>
    <n v="3"/>
    <n v="3"/>
    <n v="4"/>
    <n v="2"/>
    <n v="3"/>
    <n v="2"/>
    <x v="2"/>
    <x v="2"/>
    <n v="0"/>
  </r>
  <r>
    <x v="22"/>
    <x v="1"/>
    <s v="Travel_Frequently"/>
    <n v="1218"/>
    <x v="1"/>
    <n v="1"/>
    <n v="1"/>
    <s v="Life Sciences"/>
    <n v="1"/>
    <n v="531"/>
    <n v="2"/>
    <x v="1"/>
    <n v="52"/>
    <n v="3"/>
    <n v="5"/>
    <x v="5"/>
    <n v="3"/>
    <s v="Divorced"/>
    <n v="19197"/>
    <n v="8213"/>
    <n v="1"/>
    <s v="Y"/>
    <x v="0"/>
    <n v="14"/>
    <n v="3"/>
    <n v="3"/>
    <n v="80"/>
    <n v="1"/>
    <n v="21"/>
    <n v="3"/>
    <n v="3"/>
    <n v="21"/>
    <n v="8"/>
    <n v="1"/>
    <n v="6"/>
    <x v="3"/>
    <x v="1"/>
    <n v="0"/>
  </r>
  <r>
    <x v="29"/>
    <x v="1"/>
    <s v="Travel_Frequently"/>
    <n v="906"/>
    <x v="0"/>
    <n v="6"/>
    <n v="3"/>
    <s v="Life Sciences"/>
    <n v="1"/>
    <n v="532"/>
    <n v="3"/>
    <x v="0"/>
    <n v="86"/>
    <n v="4"/>
    <n v="4"/>
    <x v="0"/>
    <n v="1"/>
    <s v="Married"/>
    <n v="13212"/>
    <n v="18256"/>
    <n v="9"/>
    <s v="Y"/>
    <x v="1"/>
    <n v="11"/>
    <n v="3"/>
    <n v="4"/>
    <n v="80"/>
    <n v="3"/>
    <n v="36"/>
    <n v="0"/>
    <n v="2"/>
    <n v="7"/>
    <n v="7"/>
    <n v="7"/>
    <n v="7"/>
    <x v="0"/>
    <x v="3"/>
    <n v="0"/>
  </r>
  <r>
    <x v="7"/>
    <x v="1"/>
    <s v="Travel_Rarely"/>
    <n v="1082"/>
    <x v="0"/>
    <n v="12"/>
    <n v="3"/>
    <s v="Technical Degree"/>
    <n v="1"/>
    <n v="533"/>
    <n v="2"/>
    <x v="0"/>
    <n v="83"/>
    <n v="3"/>
    <n v="2"/>
    <x v="0"/>
    <n v="3"/>
    <s v="Single"/>
    <n v="6577"/>
    <n v="19558"/>
    <n v="0"/>
    <s v="Y"/>
    <x v="1"/>
    <n v="11"/>
    <n v="3"/>
    <n v="2"/>
    <n v="80"/>
    <n v="0"/>
    <n v="6"/>
    <n v="6"/>
    <n v="3"/>
    <n v="5"/>
    <n v="4"/>
    <n v="4"/>
    <n v="4"/>
    <x v="2"/>
    <x v="2"/>
    <n v="0"/>
  </r>
  <r>
    <x v="0"/>
    <x v="1"/>
    <s v="Travel_Rarely"/>
    <n v="645"/>
    <x v="0"/>
    <n v="1"/>
    <n v="3"/>
    <s v="Marketing"/>
    <n v="1"/>
    <n v="534"/>
    <n v="2"/>
    <x v="1"/>
    <n v="49"/>
    <n v="4"/>
    <n v="3"/>
    <x v="0"/>
    <n v="1"/>
    <s v="Married"/>
    <n v="8392"/>
    <n v="19566"/>
    <n v="1"/>
    <s v="Y"/>
    <x v="1"/>
    <n v="16"/>
    <n v="3"/>
    <n v="3"/>
    <n v="80"/>
    <n v="1"/>
    <n v="10"/>
    <n v="2"/>
    <n v="3"/>
    <n v="10"/>
    <n v="7"/>
    <n v="0"/>
    <n v="7"/>
    <x v="0"/>
    <x v="0"/>
    <n v="0"/>
  </r>
  <r>
    <x v="14"/>
    <x v="1"/>
    <s v="Travel_Rarely"/>
    <n v="1300"/>
    <x v="1"/>
    <n v="17"/>
    <n v="2"/>
    <s v="Medical"/>
    <n v="1"/>
    <n v="536"/>
    <n v="3"/>
    <x v="1"/>
    <n v="79"/>
    <n v="3"/>
    <n v="2"/>
    <x v="2"/>
    <n v="1"/>
    <s v="Divorced"/>
    <n v="4558"/>
    <n v="13535"/>
    <n v="1"/>
    <s v="Y"/>
    <x v="1"/>
    <n v="12"/>
    <n v="3"/>
    <n v="4"/>
    <n v="80"/>
    <n v="1"/>
    <n v="10"/>
    <n v="2"/>
    <n v="3"/>
    <n v="10"/>
    <n v="0"/>
    <n v="1"/>
    <n v="8"/>
    <x v="0"/>
    <x v="1"/>
    <n v="0"/>
  </r>
  <r>
    <x v="36"/>
    <x v="0"/>
    <s v="Travel_Rarely"/>
    <n v="688"/>
    <x v="1"/>
    <n v="3"/>
    <n v="3"/>
    <s v="Medical"/>
    <n v="1"/>
    <n v="538"/>
    <n v="1"/>
    <x v="1"/>
    <n v="91"/>
    <n v="3"/>
    <n v="1"/>
    <x v="2"/>
    <n v="1"/>
    <s v="Married"/>
    <n v="4031"/>
    <n v="9396"/>
    <n v="5"/>
    <s v="Y"/>
    <x v="1"/>
    <n v="13"/>
    <n v="3"/>
    <n v="3"/>
    <n v="80"/>
    <n v="1"/>
    <n v="6"/>
    <n v="5"/>
    <n v="3"/>
    <n v="2"/>
    <n v="2"/>
    <n v="0"/>
    <n v="2"/>
    <x v="1"/>
    <x v="0"/>
    <n v="1"/>
  </r>
  <r>
    <x v="39"/>
    <x v="1"/>
    <s v="Travel_Rarely"/>
    <n v="319"/>
    <x v="1"/>
    <n v="3"/>
    <n v="3"/>
    <s v="Medical"/>
    <n v="1"/>
    <n v="543"/>
    <n v="4"/>
    <x v="1"/>
    <n v="39"/>
    <n v="2"/>
    <n v="3"/>
    <x v="3"/>
    <n v="3"/>
    <s v="Married"/>
    <n v="7969"/>
    <n v="19609"/>
    <n v="2"/>
    <s v="Y"/>
    <x v="0"/>
    <n v="14"/>
    <n v="3"/>
    <n v="3"/>
    <n v="80"/>
    <n v="0"/>
    <n v="28"/>
    <n v="4"/>
    <n v="3"/>
    <n v="5"/>
    <n v="4"/>
    <n v="0"/>
    <n v="4"/>
    <x v="2"/>
    <x v="0"/>
    <n v="0"/>
  </r>
  <r>
    <x v="28"/>
    <x v="1"/>
    <s v="Travel_Rarely"/>
    <n v="192"/>
    <x v="1"/>
    <n v="10"/>
    <n v="2"/>
    <s v="Life Sciences"/>
    <n v="1"/>
    <n v="544"/>
    <n v="1"/>
    <x v="1"/>
    <n v="69"/>
    <n v="3"/>
    <n v="1"/>
    <x v="1"/>
    <n v="4"/>
    <s v="Married"/>
    <n v="2654"/>
    <n v="9655"/>
    <n v="3"/>
    <s v="Y"/>
    <x v="1"/>
    <n v="21"/>
    <n v="4"/>
    <n v="4"/>
    <n v="80"/>
    <n v="2"/>
    <n v="8"/>
    <n v="3"/>
    <n v="2"/>
    <n v="2"/>
    <n v="2"/>
    <n v="0"/>
    <n v="2"/>
    <x v="1"/>
    <x v="0"/>
    <n v="0"/>
  </r>
  <r>
    <x v="39"/>
    <x v="1"/>
    <s v="Travel_Rarely"/>
    <n v="1490"/>
    <x v="1"/>
    <n v="4"/>
    <n v="2"/>
    <s v="Life Sciences"/>
    <n v="1"/>
    <n v="546"/>
    <n v="4"/>
    <x v="0"/>
    <n v="30"/>
    <n v="3"/>
    <n v="4"/>
    <x v="5"/>
    <n v="4"/>
    <s v="Married"/>
    <n v="16555"/>
    <n v="10310"/>
    <n v="2"/>
    <s v="Y"/>
    <x v="1"/>
    <n v="13"/>
    <n v="3"/>
    <n v="4"/>
    <n v="80"/>
    <n v="0"/>
    <n v="31"/>
    <n v="2"/>
    <n v="1"/>
    <n v="5"/>
    <n v="2"/>
    <n v="1"/>
    <n v="4"/>
    <x v="2"/>
    <x v="1"/>
    <n v="0"/>
  </r>
  <r>
    <x v="19"/>
    <x v="1"/>
    <s v="Travel_Frequently"/>
    <n v="532"/>
    <x v="1"/>
    <n v="29"/>
    <n v="2"/>
    <s v="Life Sciences"/>
    <n v="1"/>
    <n v="547"/>
    <n v="1"/>
    <x v="0"/>
    <n v="92"/>
    <n v="3"/>
    <n v="2"/>
    <x v="1"/>
    <n v="3"/>
    <s v="Divorced"/>
    <n v="4556"/>
    <n v="12932"/>
    <n v="2"/>
    <s v="Y"/>
    <x v="1"/>
    <n v="11"/>
    <n v="3"/>
    <n v="2"/>
    <n v="80"/>
    <n v="1"/>
    <n v="19"/>
    <n v="3"/>
    <n v="3"/>
    <n v="5"/>
    <n v="4"/>
    <n v="0"/>
    <n v="2"/>
    <x v="2"/>
    <x v="0"/>
    <n v="0"/>
  </r>
  <r>
    <x v="7"/>
    <x v="1"/>
    <s v="Travel_Rarely"/>
    <n v="317"/>
    <x v="1"/>
    <n v="2"/>
    <n v="3"/>
    <s v="Life Sciences"/>
    <n v="1"/>
    <n v="548"/>
    <n v="3"/>
    <x v="0"/>
    <n v="43"/>
    <n v="1"/>
    <n v="2"/>
    <x v="3"/>
    <n v="4"/>
    <s v="Single"/>
    <n v="6091"/>
    <n v="24793"/>
    <n v="2"/>
    <s v="Y"/>
    <x v="1"/>
    <n v="20"/>
    <n v="4"/>
    <n v="3"/>
    <n v="80"/>
    <n v="0"/>
    <n v="11"/>
    <n v="2"/>
    <n v="3"/>
    <n v="5"/>
    <n v="4"/>
    <n v="0"/>
    <n v="2"/>
    <x v="2"/>
    <x v="0"/>
    <n v="0"/>
  </r>
  <r>
    <x v="42"/>
    <x v="1"/>
    <s v="Travel_Rarely"/>
    <n v="422"/>
    <x v="1"/>
    <n v="7"/>
    <n v="3"/>
    <s v="Life Sciences"/>
    <n v="1"/>
    <n v="549"/>
    <n v="1"/>
    <x v="0"/>
    <n v="41"/>
    <n v="3"/>
    <n v="5"/>
    <x v="5"/>
    <n v="1"/>
    <s v="Married"/>
    <n v="19566"/>
    <n v="3854"/>
    <n v="5"/>
    <s v="Y"/>
    <x v="1"/>
    <n v="11"/>
    <n v="3"/>
    <n v="4"/>
    <n v="80"/>
    <n v="0"/>
    <n v="33"/>
    <n v="5"/>
    <n v="1"/>
    <n v="29"/>
    <n v="8"/>
    <n v="11"/>
    <n v="10"/>
    <x v="3"/>
    <x v="4"/>
    <n v="0"/>
  </r>
  <r>
    <x v="21"/>
    <x v="1"/>
    <s v="Travel_Rarely"/>
    <n v="1485"/>
    <x v="1"/>
    <n v="18"/>
    <n v="3"/>
    <s v="Medical"/>
    <n v="1"/>
    <n v="550"/>
    <n v="3"/>
    <x v="0"/>
    <n v="87"/>
    <n v="3"/>
    <n v="2"/>
    <x v="3"/>
    <n v="3"/>
    <s v="Divorced"/>
    <n v="4810"/>
    <n v="26314"/>
    <n v="2"/>
    <s v="Y"/>
    <x v="1"/>
    <n v="14"/>
    <n v="3"/>
    <n v="3"/>
    <n v="80"/>
    <n v="1"/>
    <n v="19"/>
    <n v="5"/>
    <n v="2"/>
    <n v="10"/>
    <n v="7"/>
    <n v="0"/>
    <n v="8"/>
    <x v="0"/>
    <x v="0"/>
    <n v="0"/>
  </r>
  <r>
    <x v="19"/>
    <x v="1"/>
    <s v="Travel_Frequently"/>
    <n v="1368"/>
    <x v="1"/>
    <n v="28"/>
    <n v="4"/>
    <s v="Technical Degree"/>
    <n v="1"/>
    <n v="551"/>
    <n v="4"/>
    <x v="0"/>
    <n v="88"/>
    <n v="2"/>
    <n v="2"/>
    <x v="4"/>
    <n v="4"/>
    <s v="Married"/>
    <n v="4523"/>
    <n v="4386"/>
    <n v="0"/>
    <s v="Y"/>
    <x v="1"/>
    <n v="11"/>
    <n v="3"/>
    <n v="4"/>
    <n v="80"/>
    <n v="3"/>
    <n v="7"/>
    <n v="4"/>
    <n v="4"/>
    <n v="6"/>
    <n v="5"/>
    <n v="0"/>
    <n v="4"/>
    <x v="0"/>
    <x v="0"/>
    <n v="0"/>
  </r>
  <r>
    <x v="17"/>
    <x v="0"/>
    <s v="Travel_Rarely"/>
    <n v="1448"/>
    <x v="0"/>
    <n v="1"/>
    <n v="1"/>
    <s v="Technical Degree"/>
    <n v="1"/>
    <n v="554"/>
    <n v="1"/>
    <x v="0"/>
    <n v="62"/>
    <n v="3"/>
    <n v="1"/>
    <x v="6"/>
    <n v="2"/>
    <s v="Single"/>
    <n v="3202"/>
    <n v="21972"/>
    <n v="1"/>
    <s v="Y"/>
    <x v="0"/>
    <n v="16"/>
    <n v="3"/>
    <n v="2"/>
    <n v="80"/>
    <n v="0"/>
    <n v="6"/>
    <n v="4"/>
    <n v="3"/>
    <n v="5"/>
    <n v="3"/>
    <n v="1"/>
    <n v="4"/>
    <x v="2"/>
    <x v="1"/>
    <n v="1"/>
  </r>
  <r>
    <x v="13"/>
    <x v="0"/>
    <s v="Travel_Frequently"/>
    <n v="296"/>
    <x v="0"/>
    <n v="6"/>
    <n v="2"/>
    <s v="Marketing"/>
    <n v="1"/>
    <n v="555"/>
    <n v="4"/>
    <x v="0"/>
    <n v="33"/>
    <n v="1"/>
    <n v="1"/>
    <x v="6"/>
    <n v="3"/>
    <s v="Divorced"/>
    <n v="2351"/>
    <n v="12253"/>
    <n v="0"/>
    <s v="Y"/>
    <x v="1"/>
    <n v="16"/>
    <n v="3"/>
    <n v="4"/>
    <n v="80"/>
    <n v="1"/>
    <n v="3"/>
    <n v="3"/>
    <n v="2"/>
    <n v="2"/>
    <n v="2"/>
    <n v="1"/>
    <n v="0"/>
    <x v="1"/>
    <x v="1"/>
    <n v="1"/>
  </r>
  <r>
    <x v="8"/>
    <x v="1"/>
    <s v="Travel_Frequently"/>
    <n v="1490"/>
    <x v="1"/>
    <n v="2"/>
    <n v="2"/>
    <s v="Life Sciences"/>
    <n v="1"/>
    <n v="556"/>
    <n v="4"/>
    <x v="1"/>
    <n v="42"/>
    <n v="3"/>
    <n v="1"/>
    <x v="2"/>
    <n v="4"/>
    <s v="Married"/>
    <n v="1702"/>
    <n v="12106"/>
    <n v="1"/>
    <s v="Y"/>
    <x v="0"/>
    <n v="23"/>
    <n v="4"/>
    <n v="3"/>
    <n v="80"/>
    <n v="1"/>
    <n v="1"/>
    <n v="3"/>
    <n v="3"/>
    <n v="1"/>
    <n v="0"/>
    <n v="0"/>
    <n v="0"/>
    <x v="1"/>
    <x v="0"/>
    <n v="0"/>
  </r>
  <r>
    <x v="32"/>
    <x v="1"/>
    <s v="Travel_Rarely"/>
    <n v="1398"/>
    <x v="0"/>
    <n v="2"/>
    <n v="4"/>
    <s v="Life Sciences"/>
    <n v="1"/>
    <n v="558"/>
    <n v="3"/>
    <x v="0"/>
    <n v="79"/>
    <n v="3"/>
    <n v="5"/>
    <x v="5"/>
    <n v="3"/>
    <s v="Married"/>
    <n v="18041"/>
    <n v="13022"/>
    <n v="0"/>
    <s v="Y"/>
    <x v="1"/>
    <n v="14"/>
    <n v="3"/>
    <n v="4"/>
    <n v="80"/>
    <n v="0"/>
    <n v="21"/>
    <n v="2"/>
    <n v="3"/>
    <n v="20"/>
    <n v="15"/>
    <n v="1"/>
    <n v="12"/>
    <x v="5"/>
    <x v="1"/>
    <n v="0"/>
  </r>
  <r>
    <x v="25"/>
    <x v="1"/>
    <s v="Travel_Rarely"/>
    <n v="1349"/>
    <x v="1"/>
    <n v="23"/>
    <n v="3"/>
    <s v="Life Sciences"/>
    <n v="1"/>
    <n v="560"/>
    <n v="1"/>
    <x v="0"/>
    <n v="90"/>
    <n v="3"/>
    <n v="1"/>
    <x v="1"/>
    <n v="4"/>
    <s v="Divorced"/>
    <n v="2886"/>
    <n v="3032"/>
    <n v="1"/>
    <s v="Y"/>
    <x v="1"/>
    <n v="22"/>
    <n v="4"/>
    <n v="2"/>
    <n v="80"/>
    <n v="2"/>
    <n v="3"/>
    <n v="3"/>
    <n v="1"/>
    <n v="3"/>
    <n v="2"/>
    <n v="0"/>
    <n v="2"/>
    <x v="2"/>
    <x v="0"/>
    <n v="0"/>
  </r>
  <r>
    <x v="7"/>
    <x v="1"/>
    <s v="Non-Travel"/>
    <n v="1400"/>
    <x v="1"/>
    <n v="3"/>
    <n v="3"/>
    <s v="Life Sciences"/>
    <n v="1"/>
    <n v="562"/>
    <n v="3"/>
    <x v="1"/>
    <n v="53"/>
    <n v="3"/>
    <n v="1"/>
    <x v="2"/>
    <n v="4"/>
    <s v="Married"/>
    <n v="2097"/>
    <n v="16734"/>
    <n v="4"/>
    <s v="Y"/>
    <x v="1"/>
    <n v="15"/>
    <n v="3"/>
    <n v="3"/>
    <n v="80"/>
    <n v="1"/>
    <n v="9"/>
    <n v="3"/>
    <n v="1"/>
    <n v="5"/>
    <n v="3"/>
    <n v="1"/>
    <n v="4"/>
    <x v="2"/>
    <x v="1"/>
    <n v="0"/>
  </r>
  <r>
    <x v="11"/>
    <x v="1"/>
    <s v="Travel_Rarely"/>
    <n v="986"/>
    <x v="1"/>
    <n v="3"/>
    <n v="4"/>
    <s v="Medical"/>
    <n v="1"/>
    <n v="564"/>
    <n v="2"/>
    <x v="1"/>
    <n v="93"/>
    <n v="2"/>
    <n v="3"/>
    <x v="7"/>
    <n v="3"/>
    <s v="Married"/>
    <n v="11935"/>
    <n v="21526"/>
    <n v="1"/>
    <s v="Y"/>
    <x v="1"/>
    <n v="18"/>
    <n v="3"/>
    <n v="3"/>
    <n v="80"/>
    <n v="0"/>
    <n v="10"/>
    <n v="2"/>
    <n v="3"/>
    <n v="10"/>
    <n v="2"/>
    <n v="0"/>
    <n v="7"/>
    <x v="0"/>
    <x v="0"/>
    <n v="0"/>
  </r>
  <r>
    <x v="11"/>
    <x v="0"/>
    <s v="Travel_Rarely"/>
    <n v="408"/>
    <x v="1"/>
    <n v="25"/>
    <n v="5"/>
    <s v="Technical Degree"/>
    <n v="1"/>
    <n v="565"/>
    <n v="3"/>
    <x v="0"/>
    <n v="71"/>
    <n v="2"/>
    <n v="1"/>
    <x v="1"/>
    <n v="2"/>
    <s v="Married"/>
    <n v="2546"/>
    <n v="18300"/>
    <n v="5"/>
    <s v="Y"/>
    <x v="1"/>
    <n v="16"/>
    <n v="3"/>
    <n v="2"/>
    <n v="80"/>
    <n v="0"/>
    <n v="6"/>
    <n v="2"/>
    <n v="4"/>
    <n v="2"/>
    <n v="2"/>
    <n v="1"/>
    <n v="1"/>
    <x v="1"/>
    <x v="1"/>
    <n v="1"/>
  </r>
  <r>
    <x v="37"/>
    <x v="0"/>
    <s v="Travel_Rarely"/>
    <n v="489"/>
    <x v="2"/>
    <n v="2"/>
    <n v="2"/>
    <s v="Technical Degree"/>
    <n v="1"/>
    <n v="566"/>
    <n v="1"/>
    <x v="1"/>
    <n v="52"/>
    <n v="2"/>
    <n v="1"/>
    <x v="8"/>
    <n v="4"/>
    <s v="Single"/>
    <n v="2564"/>
    <n v="18437"/>
    <n v="1"/>
    <s v="Y"/>
    <x v="1"/>
    <n v="12"/>
    <n v="3"/>
    <n v="3"/>
    <n v="80"/>
    <n v="0"/>
    <n v="1"/>
    <n v="3"/>
    <n v="4"/>
    <n v="1"/>
    <n v="0"/>
    <n v="0"/>
    <n v="0"/>
    <x v="1"/>
    <x v="0"/>
    <n v="1"/>
  </r>
  <r>
    <x v="7"/>
    <x v="1"/>
    <s v="Non-Travel"/>
    <n v="1398"/>
    <x v="0"/>
    <n v="22"/>
    <n v="4"/>
    <s v="Other"/>
    <n v="1"/>
    <n v="567"/>
    <n v="3"/>
    <x v="0"/>
    <n v="69"/>
    <n v="3"/>
    <n v="3"/>
    <x v="0"/>
    <n v="1"/>
    <s v="Married"/>
    <n v="8412"/>
    <n v="2890"/>
    <n v="0"/>
    <s v="Y"/>
    <x v="1"/>
    <n v="11"/>
    <n v="3"/>
    <n v="3"/>
    <n v="80"/>
    <n v="0"/>
    <n v="10"/>
    <n v="3"/>
    <n v="3"/>
    <n v="9"/>
    <n v="8"/>
    <n v="7"/>
    <n v="8"/>
    <x v="0"/>
    <x v="3"/>
    <n v="0"/>
  </r>
  <r>
    <x v="38"/>
    <x v="1"/>
    <s v="Travel_Rarely"/>
    <n v="210"/>
    <x v="0"/>
    <n v="29"/>
    <n v="3"/>
    <s v="Marketing"/>
    <n v="1"/>
    <n v="568"/>
    <n v="1"/>
    <x v="1"/>
    <n v="56"/>
    <n v="2"/>
    <n v="4"/>
    <x v="5"/>
    <n v="4"/>
    <s v="Divorced"/>
    <n v="14118"/>
    <n v="22102"/>
    <n v="3"/>
    <s v="Y"/>
    <x v="1"/>
    <n v="12"/>
    <n v="3"/>
    <n v="3"/>
    <n v="80"/>
    <n v="1"/>
    <n v="32"/>
    <n v="3"/>
    <n v="2"/>
    <n v="1"/>
    <n v="0"/>
    <n v="0"/>
    <n v="0"/>
    <x v="1"/>
    <x v="0"/>
    <n v="0"/>
  </r>
  <r>
    <x v="24"/>
    <x v="1"/>
    <s v="Travel_Rarely"/>
    <n v="1099"/>
    <x v="1"/>
    <n v="29"/>
    <n v="4"/>
    <s v="Life Sciences"/>
    <n v="1"/>
    <n v="569"/>
    <n v="2"/>
    <x v="1"/>
    <n v="88"/>
    <n v="2"/>
    <n v="4"/>
    <x v="5"/>
    <n v="3"/>
    <s v="Married"/>
    <n v="17046"/>
    <n v="9314"/>
    <n v="0"/>
    <s v="Y"/>
    <x v="1"/>
    <n v="15"/>
    <n v="3"/>
    <n v="2"/>
    <n v="80"/>
    <n v="1"/>
    <n v="28"/>
    <n v="2"/>
    <n v="3"/>
    <n v="27"/>
    <n v="10"/>
    <n v="15"/>
    <n v="7"/>
    <x v="3"/>
    <x v="4"/>
    <n v="0"/>
  </r>
  <r>
    <x v="7"/>
    <x v="1"/>
    <s v="Non-Travel"/>
    <n v="1116"/>
    <x v="1"/>
    <n v="2"/>
    <n v="3"/>
    <s v="Medical"/>
    <n v="1"/>
    <n v="571"/>
    <n v="3"/>
    <x v="0"/>
    <n v="49"/>
    <n v="3"/>
    <n v="1"/>
    <x v="2"/>
    <n v="4"/>
    <s v="Single"/>
    <n v="2564"/>
    <n v="7181"/>
    <n v="0"/>
    <s v="Y"/>
    <x v="1"/>
    <n v="14"/>
    <n v="3"/>
    <n v="3"/>
    <n v="80"/>
    <n v="0"/>
    <n v="12"/>
    <n v="2"/>
    <n v="2"/>
    <n v="11"/>
    <n v="7"/>
    <n v="6"/>
    <n v="7"/>
    <x v="4"/>
    <x v="3"/>
    <n v="0"/>
  </r>
  <r>
    <x v="42"/>
    <x v="1"/>
    <s v="Travel_Frequently"/>
    <n v="1499"/>
    <x v="0"/>
    <n v="28"/>
    <n v="3"/>
    <s v="Marketing"/>
    <n v="1"/>
    <n v="573"/>
    <n v="3"/>
    <x v="0"/>
    <n v="80"/>
    <n v="2"/>
    <n v="3"/>
    <x v="0"/>
    <n v="1"/>
    <s v="Married"/>
    <n v="10266"/>
    <n v="2845"/>
    <n v="4"/>
    <s v="Y"/>
    <x v="1"/>
    <n v="19"/>
    <n v="3"/>
    <n v="4"/>
    <n v="80"/>
    <n v="0"/>
    <n v="22"/>
    <n v="5"/>
    <n v="4"/>
    <n v="18"/>
    <n v="13"/>
    <n v="13"/>
    <n v="11"/>
    <x v="5"/>
    <x v="4"/>
    <n v="0"/>
  </r>
  <r>
    <x v="40"/>
    <x v="1"/>
    <s v="Travel_Rarely"/>
    <n v="983"/>
    <x v="1"/>
    <n v="2"/>
    <n v="2"/>
    <s v="Medical"/>
    <n v="1"/>
    <n v="574"/>
    <n v="1"/>
    <x v="0"/>
    <n v="65"/>
    <n v="3"/>
    <n v="2"/>
    <x v="3"/>
    <n v="4"/>
    <s v="Divorced"/>
    <n v="5070"/>
    <n v="7389"/>
    <n v="5"/>
    <s v="Y"/>
    <x v="1"/>
    <n v="13"/>
    <n v="3"/>
    <n v="3"/>
    <n v="80"/>
    <n v="3"/>
    <n v="20"/>
    <n v="2"/>
    <n v="3"/>
    <n v="5"/>
    <n v="0"/>
    <n v="0"/>
    <n v="4"/>
    <x v="2"/>
    <x v="0"/>
    <n v="0"/>
  </r>
  <r>
    <x v="21"/>
    <x v="1"/>
    <s v="Travel_Rarely"/>
    <n v="1009"/>
    <x v="1"/>
    <n v="2"/>
    <n v="3"/>
    <s v="Life Sciences"/>
    <n v="1"/>
    <n v="575"/>
    <n v="1"/>
    <x v="1"/>
    <n v="51"/>
    <n v="3"/>
    <n v="4"/>
    <x v="7"/>
    <n v="3"/>
    <s v="Married"/>
    <n v="17861"/>
    <n v="2288"/>
    <n v="6"/>
    <s v="Y"/>
    <x v="1"/>
    <n v="13"/>
    <n v="3"/>
    <n v="3"/>
    <n v="80"/>
    <n v="0"/>
    <n v="26"/>
    <n v="2"/>
    <n v="1"/>
    <n v="3"/>
    <n v="2"/>
    <n v="0"/>
    <n v="1"/>
    <x v="2"/>
    <x v="0"/>
    <n v="0"/>
  </r>
  <r>
    <x v="10"/>
    <x v="1"/>
    <s v="Travel_Rarely"/>
    <n v="144"/>
    <x v="1"/>
    <n v="22"/>
    <n v="3"/>
    <s v="Life Sciences"/>
    <n v="1"/>
    <n v="577"/>
    <n v="4"/>
    <x v="1"/>
    <n v="46"/>
    <n v="1"/>
    <n v="1"/>
    <x v="2"/>
    <n v="3"/>
    <s v="Single"/>
    <n v="4230"/>
    <n v="19225"/>
    <n v="0"/>
    <s v="Y"/>
    <x v="1"/>
    <n v="15"/>
    <n v="3"/>
    <n v="3"/>
    <n v="80"/>
    <n v="0"/>
    <n v="6"/>
    <n v="2"/>
    <n v="3"/>
    <n v="5"/>
    <n v="4"/>
    <n v="4"/>
    <n v="3"/>
    <x v="2"/>
    <x v="2"/>
    <n v="0"/>
  </r>
  <r>
    <x v="33"/>
    <x v="1"/>
    <s v="Travel_Rarely"/>
    <n v="548"/>
    <x v="1"/>
    <n v="8"/>
    <n v="4"/>
    <s v="Life Sciences"/>
    <n v="1"/>
    <n v="578"/>
    <n v="3"/>
    <x v="0"/>
    <n v="42"/>
    <n v="3"/>
    <n v="2"/>
    <x v="2"/>
    <n v="3"/>
    <s v="Single"/>
    <n v="3780"/>
    <n v="23428"/>
    <n v="7"/>
    <s v="Y"/>
    <x v="1"/>
    <n v="11"/>
    <n v="3"/>
    <n v="3"/>
    <n v="80"/>
    <n v="0"/>
    <n v="19"/>
    <n v="3"/>
    <n v="3"/>
    <n v="1"/>
    <n v="0"/>
    <n v="0"/>
    <n v="0"/>
    <x v="1"/>
    <x v="0"/>
    <n v="0"/>
  </r>
  <r>
    <x v="13"/>
    <x v="1"/>
    <s v="Travel_Rarely"/>
    <n v="1303"/>
    <x v="1"/>
    <n v="2"/>
    <n v="4"/>
    <s v="Life Sciences"/>
    <n v="1"/>
    <n v="579"/>
    <n v="4"/>
    <x v="1"/>
    <n v="62"/>
    <n v="2"/>
    <n v="1"/>
    <x v="1"/>
    <n v="3"/>
    <s v="Divorced"/>
    <n v="2768"/>
    <n v="8416"/>
    <n v="3"/>
    <s v="Y"/>
    <x v="1"/>
    <n v="12"/>
    <n v="3"/>
    <n v="3"/>
    <n v="80"/>
    <n v="1"/>
    <n v="14"/>
    <n v="3"/>
    <n v="3"/>
    <n v="7"/>
    <n v="3"/>
    <n v="5"/>
    <n v="7"/>
    <x v="0"/>
    <x v="2"/>
    <n v="0"/>
  </r>
  <r>
    <x v="21"/>
    <x v="1"/>
    <s v="Travel_Rarely"/>
    <n v="1125"/>
    <x v="0"/>
    <n v="10"/>
    <n v="3"/>
    <s v="Marketing"/>
    <n v="1"/>
    <n v="580"/>
    <n v="3"/>
    <x v="0"/>
    <n v="94"/>
    <n v="2"/>
    <n v="3"/>
    <x v="0"/>
    <n v="4"/>
    <s v="Married"/>
    <n v="9071"/>
    <n v="11563"/>
    <n v="2"/>
    <s v="Y"/>
    <x v="0"/>
    <n v="19"/>
    <n v="3"/>
    <n v="3"/>
    <n v="80"/>
    <n v="1"/>
    <n v="15"/>
    <n v="3"/>
    <n v="3"/>
    <n v="3"/>
    <n v="2"/>
    <n v="1"/>
    <n v="2"/>
    <x v="2"/>
    <x v="1"/>
    <n v="0"/>
  </r>
  <r>
    <x v="12"/>
    <x v="1"/>
    <s v="Travel_Rarely"/>
    <n v="1274"/>
    <x v="1"/>
    <n v="9"/>
    <n v="1"/>
    <s v="Life Sciences"/>
    <n v="1"/>
    <n v="581"/>
    <n v="3"/>
    <x v="1"/>
    <n v="33"/>
    <n v="3"/>
    <n v="3"/>
    <x v="3"/>
    <n v="2"/>
    <s v="Divorced"/>
    <n v="10648"/>
    <n v="14394"/>
    <n v="1"/>
    <s v="Y"/>
    <x v="1"/>
    <n v="25"/>
    <n v="4"/>
    <n v="4"/>
    <n v="80"/>
    <n v="1"/>
    <n v="13"/>
    <n v="6"/>
    <n v="4"/>
    <n v="13"/>
    <n v="8"/>
    <n v="0"/>
    <n v="8"/>
    <x v="4"/>
    <x v="0"/>
    <n v="0"/>
  </r>
  <r>
    <x v="3"/>
    <x v="0"/>
    <s v="Travel_Rarely"/>
    <n v="1277"/>
    <x v="1"/>
    <n v="15"/>
    <n v="1"/>
    <s v="Medical"/>
    <n v="1"/>
    <n v="582"/>
    <n v="2"/>
    <x v="1"/>
    <n v="56"/>
    <n v="3"/>
    <n v="3"/>
    <x v="5"/>
    <n v="3"/>
    <s v="Married"/>
    <n v="13610"/>
    <n v="24619"/>
    <n v="7"/>
    <s v="Y"/>
    <x v="0"/>
    <n v="12"/>
    <n v="3"/>
    <n v="4"/>
    <n v="80"/>
    <n v="0"/>
    <n v="15"/>
    <n v="2"/>
    <n v="4"/>
    <n v="7"/>
    <n v="6"/>
    <n v="7"/>
    <n v="7"/>
    <x v="0"/>
    <x v="3"/>
    <n v="1"/>
  </r>
  <r>
    <x v="3"/>
    <x v="0"/>
    <s v="Travel_Rarely"/>
    <n v="587"/>
    <x v="1"/>
    <n v="10"/>
    <n v="1"/>
    <s v="Medical"/>
    <n v="1"/>
    <n v="584"/>
    <n v="1"/>
    <x v="1"/>
    <n v="38"/>
    <n v="1"/>
    <n v="1"/>
    <x v="2"/>
    <n v="4"/>
    <s v="Divorced"/>
    <n v="3408"/>
    <n v="6705"/>
    <n v="7"/>
    <s v="Y"/>
    <x v="1"/>
    <n v="13"/>
    <n v="3"/>
    <n v="1"/>
    <n v="80"/>
    <n v="3"/>
    <n v="8"/>
    <n v="2"/>
    <n v="3"/>
    <n v="4"/>
    <n v="3"/>
    <n v="1"/>
    <n v="3"/>
    <x v="2"/>
    <x v="1"/>
    <n v="1"/>
  </r>
  <r>
    <x v="7"/>
    <x v="1"/>
    <s v="Travel_Rarely"/>
    <n v="413"/>
    <x v="0"/>
    <n v="7"/>
    <n v="1"/>
    <s v="Marketing"/>
    <n v="1"/>
    <n v="585"/>
    <n v="4"/>
    <x v="1"/>
    <n v="57"/>
    <n v="3"/>
    <n v="1"/>
    <x v="6"/>
    <n v="2"/>
    <s v="Single"/>
    <n v="2983"/>
    <n v="18398"/>
    <n v="0"/>
    <s v="Y"/>
    <x v="1"/>
    <n v="14"/>
    <n v="3"/>
    <n v="1"/>
    <n v="80"/>
    <n v="0"/>
    <n v="4"/>
    <n v="3"/>
    <n v="3"/>
    <n v="3"/>
    <n v="2"/>
    <n v="1"/>
    <n v="2"/>
    <x v="2"/>
    <x v="1"/>
    <n v="0"/>
  </r>
  <r>
    <x v="10"/>
    <x v="1"/>
    <s v="Travel_Rarely"/>
    <n v="1276"/>
    <x v="1"/>
    <n v="16"/>
    <n v="3"/>
    <s v="Life Sciences"/>
    <n v="1"/>
    <n v="586"/>
    <n v="4"/>
    <x v="1"/>
    <n v="72"/>
    <n v="3"/>
    <n v="3"/>
    <x v="4"/>
    <n v="3"/>
    <s v="Married"/>
    <n v="7632"/>
    <n v="14295"/>
    <n v="4"/>
    <s v="Y"/>
    <x v="0"/>
    <n v="12"/>
    <n v="3"/>
    <n v="3"/>
    <n v="80"/>
    <n v="0"/>
    <n v="10"/>
    <n v="2"/>
    <n v="3"/>
    <n v="8"/>
    <n v="7"/>
    <n v="0"/>
    <n v="0"/>
    <x v="0"/>
    <x v="0"/>
    <n v="0"/>
  </r>
  <r>
    <x v="12"/>
    <x v="0"/>
    <s v="Travel_Frequently"/>
    <n v="534"/>
    <x v="1"/>
    <n v="20"/>
    <n v="3"/>
    <s v="Life Sciences"/>
    <n v="1"/>
    <n v="587"/>
    <n v="1"/>
    <x v="1"/>
    <n v="66"/>
    <n v="3"/>
    <n v="3"/>
    <x v="4"/>
    <n v="3"/>
    <s v="Married"/>
    <n v="9824"/>
    <n v="22908"/>
    <n v="3"/>
    <s v="Y"/>
    <x v="1"/>
    <n v="12"/>
    <n v="3"/>
    <n v="1"/>
    <n v="80"/>
    <n v="0"/>
    <n v="12"/>
    <n v="2"/>
    <n v="3"/>
    <n v="1"/>
    <n v="0"/>
    <n v="0"/>
    <n v="0"/>
    <x v="1"/>
    <x v="0"/>
    <n v="1"/>
  </r>
  <r>
    <x v="13"/>
    <x v="0"/>
    <s v="Travel_Frequently"/>
    <n v="988"/>
    <x v="2"/>
    <n v="23"/>
    <n v="3"/>
    <s v="Human Resources"/>
    <n v="1"/>
    <n v="590"/>
    <n v="2"/>
    <x v="0"/>
    <n v="43"/>
    <n v="3"/>
    <n v="3"/>
    <x v="8"/>
    <n v="1"/>
    <s v="Divorced"/>
    <n v="9950"/>
    <n v="11533"/>
    <n v="9"/>
    <s v="Y"/>
    <x v="0"/>
    <n v="15"/>
    <n v="3"/>
    <n v="3"/>
    <n v="80"/>
    <n v="3"/>
    <n v="11"/>
    <n v="2"/>
    <n v="3"/>
    <n v="3"/>
    <n v="2"/>
    <n v="0"/>
    <n v="2"/>
    <x v="2"/>
    <x v="0"/>
    <n v="1"/>
  </r>
  <r>
    <x v="19"/>
    <x v="1"/>
    <s v="Travel_Frequently"/>
    <n v="1474"/>
    <x v="1"/>
    <n v="5"/>
    <n v="2"/>
    <s v="Other"/>
    <n v="1"/>
    <n v="591"/>
    <n v="2"/>
    <x v="1"/>
    <n v="97"/>
    <n v="3"/>
    <n v="1"/>
    <x v="2"/>
    <n v="3"/>
    <s v="Married"/>
    <n v="2093"/>
    <n v="9260"/>
    <n v="4"/>
    <s v="Y"/>
    <x v="1"/>
    <n v="17"/>
    <n v="3"/>
    <n v="4"/>
    <n v="80"/>
    <n v="1"/>
    <n v="8"/>
    <n v="4"/>
    <n v="3"/>
    <n v="2"/>
    <n v="2"/>
    <n v="2"/>
    <n v="0"/>
    <x v="1"/>
    <x v="1"/>
    <n v="0"/>
  </r>
  <r>
    <x v="9"/>
    <x v="1"/>
    <s v="Non-Travel"/>
    <n v="635"/>
    <x v="0"/>
    <n v="10"/>
    <n v="4"/>
    <s v="Medical"/>
    <n v="1"/>
    <n v="592"/>
    <n v="2"/>
    <x v="1"/>
    <n v="32"/>
    <n v="3"/>
    <n v="3"/>
    <x v="0"/>
    <n v="4"/>
    <s v="Single"/>
    <n v="9980"/>
    <n v="15318"/>
    <n v="1"/>
    <s v="Y"/>
    <x v="1"/>
    <n v="14"/>
    <n v="3"/>
    <n v="4"/>
    <n v="80"/>
    <n v="0"/>
    <n v="10"/>
    <n v="3"/>
    <n v="2"/>
    <n v="10"/>
    <n v="3"/>
    <n v="9"/>
    <n v="7"/>
    <x v="0"/>
    <x v="3"/>
    <n v="0"/>
  </r>
  <r>
    <x v="15"/>
    <x v="0"/>
    <s v="Travel_Frequently"/>
    <n v="1368"/>
    <x v="1"/>
    <n v="4"/>
    <n v="1"/>
    <s v="Technical Degree"/>
    <n v="1"/>
    <n v="593"/>
    <n v="3"/>
    <x v="1"/>
    <n v="99"/>
    <n v="2"/>
    <n v="1"/>
    <x v="2"/>
    <n v="3"/>
    <s v="Single"/>
    <n v="3894"/>
    <n v="9129"/>
    <n v="5"/>
    <s v="Y"/>
    <x v="1"/>
    <n v="16"/>
    <n v="3"/>
    <n v="3"/>
    <n v="80"/>
    <n v="0"/>
    <n v="4"/>
    <n v="3"/>
    <n v="3"/>
    <n v="2"/>
    <n v="2"/>
    <n v="1"/>
    <n v="2"/>
    <x v="1"/>
    <x v="1"/>
    <n v="1"/>
  </r>
  <r>
    <x v="26"/>
    <x v="1"/>
    <s v="Travel_Rarely"/>
    <n v="163"/>
    <x v="0"/>
    <n v="2"/>
    <n v="5"/>
    <s v="Marketing"/>
    <n v="1"/>
    <n v="595"/>
    <n v="2"/>
    <x v="0"/>
    <n v="37"/>
    <n v="3"/>
    <n v="2"/>
    <x v="0"/>
    <n v="4"/>
    <s v="Married"/>
    <n v="4051"/>
    <n v="19658"/>
    <n v="2"/>
    <s v="Y"/>
    <x v="1"/>
    <n v="14"/>
    <n v="3"/>
    <n v="1"/>
    <n v="80"/>
    <n v="1"/>
    <n v="14"/>
    <n v="2"/>
    <n v="3"/>
    <n v="9"/>
    <n v="7"/>
    <n v="6"/>
    <n v="7"/>
    <x v="0"/>
    <x v="3"/>
    <n v="0"/>
  </r>
  <r>
    <x v="27"/>
    <x v="1"/>
    <s v="Travel_Rarely"/>
    <n v="1117"/>
    <x v="0"/>
    <n v="18"/>
    <n v="5"/>
    <s v="Life Sciences"/>
    <n v="1"/>
    <n v="597"/>
    <n v="1"/>
    <x v="0"/>
    <n v="83"/>
    <n v="3"/>
    <n v="4"/>
    <x v="5"/>
    <n v="2"/>
    <s v="Single"/>
    <n v="16835"/>
    <n v="9873"/>
    <n v="3"/>
    <s v="Y"/>
    <x v="1"/>
    <n v="23"/>
    <n v="4"/>
    <n v="4"/>
    <n v="80"/>
    <n v="0"/>
    <n v="37"/>
    <n v="2"/>
    <n v="3"/>
    <n v="10"/>
    <n v="9"/>
    <n v="7"/>
    <n v="7"/>
    <x v="0"/>
    <x v="3"/>
    <n v="0"/>
  </r>
  <r>
    <x v="0"/>
    <x v="1"/>
    <s v="Non-Travel"/>
    <n v="267"/>
    <x v="0"/>
    <n v="10"/>
    <n v="2"/>
    <s v="Life Sciences"/>
    <n v="1"/>
    <n v="599"/>
    <n v="4"/>
    <x v="1"/>
    <n v="56"/>
    <n v="3"/>
    <n v="2"/>
    <x v="0"/>
    <n v="4"/>
    <s v="Single"/>
    <n v="6230"/>
    <n v="13430"/>
    <n v="7"/>
    <s v="Y"/>
    <x v="1"/>
    <n v="14"/>
    <n v="3"/>
    <n v="4"/>
    <n v="80"/>
    <n v="0"/>
    <n v="16"/>
    <n v="3"/>
    <n v="3"/>
    <n v="14"/>
    <n v="3"/>
    <n v="1"/>
    <n v="10"/>
    <x v="4"/>
    <x v="1"/>
    <n v="0"/>
  </r>
  <r>
    <x v="10"/>
    <x v="1"/>
    <s v="Travel_Rarely"/>
    <n v="619"/>
    <x v="0"/>
    <n v="1"/>
    <n v="3"/>
    <s v="Marketing"/>
    <n v="1"/>
    <n v="600"/>
    <n v="2"/>
    <x v="1"/>
    <n v="85"/>
    <n v="3"/>
    <n v="2"/>
    <x v="0"/>
    <n v="3"/>
    <s v="Married"/>
    <n v="4717"/>
    <n v="18659"/>
    <n v="9"/>
    <s v="Y"/>
    <x v="1"/>
    <n v="11"/>
    <n v="3"/>
    <n v="3"/>
    <n v="80"/>
    <n v="0"/>
    <n v="15"/>
    <n v="2"/>
    <n v="3"/>
    <n v="11"/>
    <n v="9"/>
    <n v="6"/>
    <n v="9"/>
    <x v="4"/>
    <x v="3"/>
    <n v="0"/>
  </r>
  <r>
    <x v="32"/>
    <x v="1"/>
    <s v="Travel_Rarely"/>
    <n v="302"/>
    <x v="1"/>
    <n v="6"/>
    <n v="3"/>
    <s v="Life Sciences"/>
    <n v="1"/>
    <n v="601"/>
    <n v="2"/>
    <x v="0"/>
    <n v="75"/>
    <n v="3"/>
    <n v="4"/>
    <x v="3"/>
    <n v="3"/>
    <s v="Single"/>
    <n v="13237"/>
    <n v="20364"/>
    <n v="7"/>
    <s v="Y"/>
    <x v="1"/>
    <n v="15"/>
    <n v="3"/>
    <n v="3"/>
    <n v="80"/>
    <n v="0"/>
    <n v="22"/>
    <n v="3"/>
    <n v="3"/>
    <n v="20"/>
    <n v="6"/>
    <n v="5"/>
    <n v="13"/>
    <x v="5"/>
    <x v="2"/>
    <n v="0"/>
  </r>
  <r>
    <x v="22"/>
    <x v="1"/>
    <s v="Travel_Frequently"/>
    <n v="443"/>
    <x v="1"/>
    <n v="8"/>
    <n v="1"/>
    <s v="Life Sciences"/>
    <n v="1"/>
    <n v="602"/>
    <n v="3"/>
    <x v="0"/>
    <n v="48"/>
    <n v="3"/>
    <n v="1"/>
    <x v="2"/>
    <n v="3"/>
    <s v="Married"/>
    <n v="3755"/>
    <n v="17872"/>
    <n v="1"/>
    <s v="Y"/>
    <x v="1"/>
    <n v="11"/>
    <n v="3"/>
    <n v="1"/>
    <n v="80"/>
    <n v="1"/>
    <n v="8"/>
    <n v="3"/>
    <n v="3"/>
    <n v="8"/>
    <n v="3"/>
    <n v="0"/>
    <n v="7"/>
    <x v="0"/>
    <x v="0"/>
    <n v="0"/>
  </r>
  <r>
    <x v="12"/>
    <x v="1"/>
    <s v="Travel_Rarely"/>
    <n v="828"/>
    <x v="0"/>
    <n v="2"/>
    <n v="1"/>
    <s v="Life Sciences"/>
    <n v="1"/>
    <n v="604"/>
    <n v="2"/>
    <x v="1"/>
    <n v="77"/>
    <n v="3"/>
    <n v="2"/>
    <x v="0"/>
    <n v="4"/>
    <s v="Single"/>
    <n v="6582"/>
    <n v="8346"/>
    <n v="4"/>
    <s v="Y"/>
    <x v="0"/>
    <n v="13"/>
    <n v="3"/>
    <n v="3"/>
    <n v="80"/>
    <n v="0"/>
    <n v="10"/>
    <n v="2"/>
    <n v="4"/>
    <n v="6"/>
    <n v="5"/>
    <n v="0"/>
    <n v="5"/>
    <x v="0"/>
    <x v="0"/>
    <n v="0"/>
  </r>
  <r>
    <x v="19"/>
    <x v="1"/>
    <s v="Travel_Rarely"/>
    <n v="319"/>
    <x v="1"/>
    <n v="24"/>
    <n v="3"/>
    <s v="Medical"/>
    <n v="1"/>
    <n v="605"/>
    <n v="4"/>
    <x v="1"/>
    <n v="56"/>
    <n v="3"/>
    <n v="3"/>
    <x v="3"/>
    <n v="1"/>
    <s v="Married"/>
    <n v="7406"/>
    <n v="6950"/>
    <n v="1"/>
    <s v="Y"/>
    <x v="0"/>
    <n v="21"/>
    <n v="4"/>
    <n v="4"/>
    <n v="80"/>
    <n v="1"/>
    <n v="10"/>
    <n v="5"/>
    <n v="2"/>
    <n v="10"/>
    <n v="9"/>
    <n v="5"/>
    <n v="8"/>
    <x v="0"/>
    <x v="2"/>
    <n v="0"/>
  </r>
  <r>
    <x v="28"/>
    <x v="1"/>
    <s v="Travel_Rarely"/>
    <n v="561"/>
    <x v="0"/>
    <n v="2"/>
    <n v="3"/>
    <s v="Other"/>
    <n v="1"/>
    <n v="606"/>
    <n v="4"/>
    <x v="1"/>
    <n v="61"/>
    <n v="3"/>
    <n v="2"/>
    <x v="0"/>
    <n v="2"/>
    <s v="Married"/>
    <n v="4805"/>
    <n v="16177"/>
    <n v="0"/>
    <s v="Y"/>
    <x v="1"/>
    <n v="19"/>
    <n v="3"/>
    <n v="2"/>
    <n v="80"/>
    <n v="1"/>
    <n v="9"/>
    <n v="3"/>
    <n v="4"/>
    <n v="8"/>
    <n v="7"/>
    <n v="3"/>
    <n v="7"/>
    <x v="0"/>
    <x v="2"/>
    <n v="0"/>
  </r>
  <r>
    <x v="25"/>
    <x v="0"/>
    <s v="Travel_Frequently"/>
    <n v="426"/>
    <x v="2"/>
    <n v="17"/>
    <n v="4"/>
    <s v="Life Sciences"/>
    <n v="1"/>
    <n v="608"/>
    <n v="2"/>
    <x v="0"/>
    <n v="58"/>
    <n v="3"/>
    <n v="1"/>
    <x v="8"/>
    <n v="3"/>
    <s v="Divorced"/>
    <n v="2741"/>
    <n v="22808"/>
    <n v="0"/>
    <s v="Y"/>
    <x v="0"/>
    <n v="11"/>
    <n v="3"/>
    <n v="2"/>
    <n v="80"/>
    <n v="1"/>
    <n v="8"/>
    <n v="2"/>
    <n v="2"/>
    <n v="7"/>
    <n v="7"/>
    <n v="1"/>
    <n v="0"/>
    <x v="0"/>
    <x v="1"/>
    <n v="1"/>
  </r>
  <r>
    <x v="11"/>
    <x v="1"/>
    <s v="Travel_Rarely"/>
    <n v="232"/>
    <x v="1"/>
    <n v="19"/>
    <n v="3"/>
    <s v="Technical Degree"/>
    <n v="1"/>
    <n v="611"/>
    <n v="4"/>
    <x v="1"/>
    <n v="34"/>
    <n v="3"/>
    <n v="2"/>
    <x v="3"/>
    <n v="4"/>
    <s v="Divorced"/>
    <n v="4262"/>
    <n v="22645"/>
    <n v="4"/>
    <s v="Y"/>
    <x v="1"/>
    <n v="12"/>
    <n v="3"/>
    <n v="2"/>
    <n v="80"/>
    <n v="2"/>
    <n v="8"/>
    <n v="2"/>
    <n v="4"/>
    <n v="3"/>
    <n v="2"/>
    <n v="1"/>
    <n v="2"/>
    <x v="2"/>
    <x v="1"/>
    <n v="0"/>
  </r>
  <r>
    <x v="3"/>
    <x v="1"/>
    <s v="Travel_Rarely"/>
    <n v="922"/>
    <x v="1"/>
    <n v="1"/>
    <n v="5"/>
    <s v="Medical"/>
    <n v="1"/>
    <n v="612"/>
    <n v="1"/>
    <x v="0"/>
    <n v="95"/>
    <n v="4"/>
    <n v="4"/>
    <x v="7"/>
    <n v="3"/>
    <s v="Divorced"/>
    <n v="16184"/>
    <n v="22578"/>
    <n v="4"/>
    <s v="Y"/>
    <x v="1"/>
    <n v="19"/>
    <n v="3"/>
    <n v="3"/>
    <n v="80"/>
    <n v="1"/>
    <n v="10"/>
    <n v="2"/>
    <n v="3"/>
    <n v="6"/>
    <n v="1"/>
    <n v="0"/>
    <n v="5"/>
    <x v="0"/>
    <x v="0"/>
    <n v="0"/>
  </r>
  <r>
    <x v="12"/>
    <x v="1"/>
    <s v="Travel_Rarely"/>
    <n v="688"/>
    <x v="0"/>
    <n v="7"/>
    <n v="3"/>
    <s v="Life Sciences"/>
    <n v="1"/>
    <n v="613"/>
    <n v="3"/>
    <x v="1"/>
    <n v="44"/>
    <n v="2"/>
    <n v="3"/>
    <x v="5"/>
    <n v="4"/>
    <s v="Divorced"/>
    <n v="11557"/>
    <n v="25291"/>
    <n v="9"/>
    <s v="Y"/>
    <x v="1"/>
    <n v="21"/>
    <n v="4"/>
    <n v="3"/>
    <n v="80"/>
    <n v="1"/>
    <n v="10"/>
    <n v="3"/>
    <n v="2"/>
    <n v="5"/>
    <n v="4"/>
    <n v="0"/>
    <n v="1"/>
    <x v="2"/>
    <x v="0"/>
    <n v="0"/>
  </r>
  <r>
    <x v="41"/>
    <x v="0"/>
    <s v="Travel_Frequently"/>
    <n v="1306"/>
    <x v="0"/>
    <n v="5"/>
    <n v="3"/>
    <s v="Marketing"/>
    <n v="1"/>
    <n v="614"/>
    <n v="2"/>
    <x v="1"/>
    <n v="69"/>
    <n v="3"/>
    <n v="1"/>
    <x v="6"/>
    <n v="2"/>
    <s v="Single"/>
    <n v="1878"/>
    <n v="8059"/>
    <n v="1"/>
    <s v="Y"/>
    <x v="0"/>
    <n v="14"/>
    <n v="3"/>
    <n v="4"/>
    <n v="80"/>
    <n v="0"/>
    <n v="0"/>
    <n v="3"/>
    <n v="3"/>
    <n v="0"/>
    <n v="0"/>
    <n v="0"/>
    <n v="0"/>
    <x v="1"/>
    <x v="0"/>
    <n v="1"/>
  </r>
  <r>
    <x v="32"/>
    <x v="1"/>
    <s v="Non-Travel"/>
    <n v="1094"/>
    <x v="0"/>
    <n v="28"/>
    <n v="3"/>
    <s v="Other"/>
    <n v="1"/>
    <n v="615"/>
    <n v="3"/>
    <x v="1"/>
    <n v="58"/>
    <n v="1"/>
    <n v="3"/>
    <x v="0"/>
    <n v="1"/>
    <s v="Divorced"/>
    <n v="10932"/>
    <n v="11373"/>
    <n v="3"/>
    <s v="Y"/>
    <x v="1"/>
    <n v="15"/>
    <n v="3"/>
    <n v="3"/>
    <n v="80"/>
    <n v="1"/>
    <n v="20"/>
    <n v="2"/>
    <n v="3"/>
    <n v="1"/>
    <n v="0"/>
    <n v="0"/>
    <n v="1"/>
    <x v="1"/>
    <x v="0"/>
    <n v="0"/>
  </r>
  <r>
    <x v="0"/>
    <x v="1"/>
    <s v="Non-Travel"/>
    <n v="509"/>
    <x v="1"/>
    <n v="2"/>
    <n v="4"/>
    <s v="Other"/>
    <n v="1"/>
    <n v="616"/>
    <n v="1"/>
    <x v="0"/>
    <n v="62"/>
    <n v="2"/>
    <n v="2"/>
    <x v="4"/>
    <n v="3"/>
    <s v="Single"/>
    <n v="6811"/>
    <n v="2112"/>
    <n v="2"/>
    <s v="Y"/>
    <x v="0"/>
    <n v="17"/>
    <n v="3"/>
    <n v="1"/>
    <n v="80"/>
    <n v="0"/>
    <n v="10"/>
    <n v="3"/>
    <n v="3"/>
    <n v="8"/>
    <n v="7"/>
    <n v="0"/>
    <n v="7"/>
    <x v="0"/>
    <x v="0"/>
    <n v="0"/>
  </r>
  <r>
    <x v="25"/>
    <x v="1"/>
    <s v="Travel_Rarely"/>
    <n v="775"/>
    <x v="0"/>
    <n v="29"/>
    <n v="2"/>
    <s v="Medical"/>
    <n v="1"/>
    <n v="618"/>
    <n v="1"/>
    <x v="1"/>
    <n v="45"/>
    <n v="3"/>
    <n v="2"/>
    <x v="0"/>
    <n v="3"/>
    <s v="Divorced"/>
    <n v="4306"/>
    <n v="4267"/>
    <n v="5"/>
    <s v="Y"/>
    <x v="1"/>
    <n v="12"/>
    <n v="3"/>
    <n v="1"/>
    <n v="80"/>
    <n v="2"/>
    <n v="8"/>
    <n v="5"/>
    <n v="3"/>
    <n v="0"/>
    <n v="0"/>
    <n v="0"/>
    <n v="0"/>
    <x v="1"/>
    <x v="0"/>
    <n v="0"/>
  </r>
  <r>
    <x v="10"/>
    <x v="1"/>
    <s v="Travel_Rarely"/>
    <n v="195"/>
    <x v="0"/>
    <n v="1"/>
    <n v="3"/>
    <s v="Medical"/>
    <n v="1"/>
    <n v="620"/>
    <n v="1"/>
    <x v="0"/>
    <n v="80"/>
    <n v="3"/>
    <n v="2"/>
    <x v="0"/>
    <n v="3"/>
    <s v="Single"/>
    <n v="4859"/>
    <n v="6698"/>
    <n v="1"/>
    <s v="Y"/>
    <x v="1"/>
    <n v="16"/>
    <n v="3"/>
    <n v="4"/>
    <n v="80"/>
    <n v="0"/>
    <n v="5"/>
    <n v="3"/>
    <n v="3"/>
    <n v="5"/>
    <n v="4"/>
    <n v="0"/>
    <n v="3"/>
    <x v="2"/>
    <x v="0"/>
    <n v="0"/>
  </r>
  <r>
    <x v="13"/>
    <x v="1"/>
    <s v="Travel_Rarely"/>
    <n v="258"/>
    <x v="0"/>
    <n v="21"/>
    <n v="4"/>
    <s v="Life Sciences"/>
    <n v="1"/>
    <n v="621"/>
    <n v="4"/>
    <x v="1"/>
    <n v="74"/>
    <n v="4"/>
    <n v="2"/>
    <x v="0"/>
    <n v="4"/>
    <s v="Single"/>
    <n v="5337"/>
    <n v="19921"/>
    <n v="1"/>
    <s v="Y"/>
    <x v="1"/>
    <n v="12"/>
    <n v="3"/>
    <n v="4"/>
    <n v="80"/>
    <n v="0"/>
    <n v="10"/>
    <n v="3"/>
    <n v="3"/>
    <n v="10"/>
    <n v="7"/>
    <n v="5"/>
    <n v="7"/>
    <x v="0"/>
    <x v="2"/>
    <n v="0"/>
  </r>
  <r>
    <x v="25"/>
    <x v="0"/>
    <s v="Travel_Rarely"/>
    <n v="471"/>
    <x v="1"/>
    <n v="24"/>
    <n v="3"/>
    <s v="Technical Degree"/>
    <n v="1"/>
    <n v="622"/>
    <n v="3"/>
    <x v="1"/>
    <n v="66"/>
    <n v="1"/>
    <n v="1"/>
    <x v="2"/>
    <n v="4"/>
    <s v="Single"/>
    <n v="2340"/>
    <n v="23213"/>
    <n v="1"/>
    <s v="Y"/>
    <x v="0"/>
    <n v="18"/>
    <n v="3"/>
    <n v="2"/>
    <n v="80"/>
    <n v="0"/>
    <n v="1"/>
    <n v="3"/>
    <n v="1"/>
    <n v="1"/>
    <n v="0"/>
    <n v="0"/>
    <n v="0"/>
    <x v="1"/>
    <x v="0"/>
    <n v="1"/>
  </r>
  <r>
    <x v="2"/>
    <x v="1"/>
    <s v="Travel_Rarely"/>
    <n v="799"/>
    <x v="1"/>
    <n v="1"/>
    <n v="3"/>
    <s v="Technical Degree"/>
    <n v="1"/>
    <n v="623"/>
    <n v="2"/>
    <x v="0"/>
    <n v="59"/>
    <n v="3"/>
    <n v="3"/>
    <x v="3"/>
    <n v="4"/>
    <s v="Single"/>
    <n v="7491"/>
    <n v="23848"/>
    <n v="4"/>
    <s v="Y"/>
    <x v="1"/>
    <n v="17"/>
    <n v="3"/>
    <n v="4"/>
    <n v="80"/>
    <n v="0"/>
    <n v="12"/>
    <n v="3"/>
    <n v="4"/>
    <n v="6"/>
    <n v="5"/>
    <n v="1"/>
    <n v="2"/>
    <x v="0"/>
    <x v="1"/>
    <n v="0"/>
  </r>
  <r>
    <x v="21"/>
    <x v="1"/>
    <s v="Travel_Frequently"/>
    <n v="1034"/>
    <x v="1"/>
    <n v="18"/>
    <n v="1"/>
    <s v="Medical"/>
    <n v="1"/>
    <n v="624"/>
    <n v="1"/>
    <x v="0"/>
    <n v="86"/>
    <n v="3"/>
    <n v="3"/>
    <x v="4"/>
    <n v="3"/>
    <s v="Married"/>
    <n v="10527"/>
    <n v="8984"/>
    <n v="5"/>
    <s v="Y"/>
    <x v="1"/>
    <n v="11"/>
    <n v="3"/>
    <n v="4"/>
    <n v="80"/>
    <n v="0"/>
    <n v="28"/>
    <n v="3"/>
    <n v="2"/>
    <n v="2"/>
    <n v="2"/>
    <n v="1"/>
    <n v="2"/>
    <x v="1"/>
    <x v="1"/>
    <n v="0"/>
  </r>
  <r>
    <x v="0"/>
    <x v="1"/>
    <s v="Travel_Rarely"/>
    <n v="1276"/>
    <x v="0"/>
    <n v="2"/>
    <n v="5"/>
    <s v="Life Sciences"/>
    <n v="1"/>
    <n v="625"/>
    <n v="2"/>
    <x v="0"/>
    <n v="91"/>
    <n v="3"/>
    <n v="4"/>
    <x v="5"/>
    <n v="1"/>
    <s v="Married"/>
    <n v="16595"/>
    <n v="5626"/>
    <n v="7"/>
    <s v="Y"/>
    <x v="1"/>
    <n v="16"/>
    <n v="3"/>
    <n v="2"/>
    <n v="80"/>
    <n v="1"/>
    <n v="22"/>
    <n v="2"/>
    <n v="3"/>
    <n v="18"/>
    <n v="16"/>
    <n v="11"/>
    <n v="8"/>
    <x v="5"/>
    <x v="4"/>
    <n v="0"/>
  </r>
  <r>
    <x v="2"/>
    <x v="1"/>
    <s v="Non-Travel"/>
    <n v="142"/>
    <x v="0"/>
    <n v="9"/>
    <n v="4"/>
    <s v="Medical"/>
    <n v="1"/>
    <n v="626"/>
    <n v="1"/>
    <x v="1"/>
    <n v="69"/>
    <n v="3"/>
    <n v="3"/>
    <x v="0"/>
    <n v="2"/>
    <s v="Divorced"/>
    <n v="8834"/>
    <n v="24666"/>
    <n v="1"/>
    <s v="Y"/>
    <x v="1"/>
    <n v="13"/>
    <n v="3"/>
    <n v="4"/>
    <n v="80"/>
    <n v="1"/>
    <n v="9"/>
    <n v="6"/>
    <n v="3"/>
    <n v="9"/>
    <n v="5"/>
    <n v="7"/>
    <n v="7"/>
    <x v="0"/>
    <x v="3"/>
    <n v="0"/>
  </r>
  <r>
    <x v="39"/>
    <x v="1"/>
    <s v="Travel_Rarely"/>
    <n v="956"/>
    <x v="1"/>
    <n v="6"/>
    <n v="2"/>
    <s v="Technical Degree"/>
    <n v="1"/>
    <n v="630"/>
    <n v="4"/>
    <x v="1"/>
    <n v="78"/>
    <n v="3"/>
    <n v="2"/>
    <x v="1"/>
    <n v="1"/>
    <s v="Divorced"/>
    <n v="5577"/>
    <n v="22087"/>
    <n v="3"/>
    <s v="Y"/>
    <x v="0"/>
    <n v="12"/>
    <n v="3"/>
    <n v="2"/>
    <n v="80"/>
    <n v="2"/>
    <n v="18"/>
    <n v="3"/>
    <n v="3"/>
    <n v="10"/>
    <n v="9"/>
    <n v="6"/>
    <n v="9"/>
    <x v="0"/>
    <x v="3"/>
    <n v="0"/>
  </r>
  <r>
    <x v="5"/>
    <x v="0"/>
    <s v="Non-Travel"/>
    <n v="1474"/>
    <x v="0"/>
    <n v="11"/>
    <n v="4"/>
    <s v="Other"/>
    <n v="1"/>
    <n v="631"/>
    <n v="4"/>
    <x v="1"/>
    <n v="60"/>
    <n v="4"/>
    <n v="2"/>
    <x v="0"/>
    <n v="3"/>
    <s v="Married"/>
    <n v="4707"/>
    <n v="23914"/>
    <n v="8"/>
    <s v="Y"/>
    <x v="1"/>
    <n v="12"/>
    <n v="3"/>
    <n v="4"/>
    <n v="80"/>
    <n v="0"/>
    <n v="6"/>
    <n v="2"/>
    <n v="3"/>
    <n v="4"/>
    <n v="2"/>
    <n v="1"/>
    <n v="2"/>
    <x v="2"/>
    <x v="1"/>
    <n v="1"/>
  </r>
  <r>
    <x v="17"/>
    <x v="1"/>
    <s v="Travel_Frequently"/>
    <n v="535"/>
    <x v="0"/>
    <n v="24"/>
    <n v="3"/>
    <s v="Medical"/>
    <n v="1"/>
    <n v="632"/>
    <n v="4"/>
    <x v="1"/>
    <n v="38"/>
    <n v="3"/>
    <n v="1"/>
    <x v="6"/>
    <n v="4"/>
    <s v="Married"/>
    <n v="2400"/>
    <n v="5530"/>
    <n v="0"/>
    <s v="Y"/>
    <x v="1"/>
    <n v="13"/>
    <n v="3"/>
    <n v="3"/>
    <n v="80"/>
    <n v="2"/>
    <n v="3"/>
    <n v="3"/>
    <n v="3"/>
    <n v="2"/>
    <n v="2"/>
    <n v="2"/>
    <n v="1"/>
    <x v="1"/>
    <x v="1"/>
    <n v="0"/>
  </r>
  <r>
    <x v="8"/>
    <x v="1"/>
    <s v="Travel_Rarely"/>
    <n v="1495"/>
    <x v="1"/>
    <n v="10"/>
    <n v="3"/>
    <s v="Medical"/>
    <n v="1"/>
    <n v="634"/>
    <n v="3"/>
    <x v="0"/>
    <n v="76"/>
    <n v="3"/>
    <n v="2"/>
    <x v="4"/>
    <n v="3"/>
    <s v="Married"/>
    <n v="9824"/>
    <n v="22174"/>
    <n v="3"/>
    <s v="Y"/>
    <x v="1"/>
    <n v="19"/>
    <n v="3"/>
    <n v="3"/>
    <n v="80"/>
    <n v="1"/>
    <n v="18"/>
    <n v="4"/>
    <n v="3"/>
    <n v="1"/>
    <n v="0"/>
    <n v="0"/>
    <n v="0"/>
    <x v="1"/>
    <x v="0"/>
    <n v="0"/>
  </r>
  <r>
    <x v="2"/>
    <x v="1"/>
    <s v="Travel_Rarely"/>
    <n v="446"/>
    <x v="1"/>
    <n v="1"/>
    <n v="4"/>
    <s v="Life Sciences"/>
    <n v="1"/>
    <n v="635"/>
    <n v="2"/>
    <x v="0"/>
    <n v="65"/>
    <n v="3"/>
    <n v="2"/>
    <x v="3"/>
    <n v="2"/>
    <s v="Married"/>
    <n v="6447"/>
    <n v="15701"/>
    <n v="6"/>
    <s v="Y"/>
    <x v="1"/>
    <n v="12"/>
    <n v="3"/>
    <n v="2"/>
    <n v="80"/>
    <n v="1"/>
    <n v="8"/>
    <n v="2"/>
    <n v="2"/>
    <n v="6"/>
    <n v="5"/>
    <n v="4"/>
    <n v="3"/>
    <x v="0"/>
    <x v="2"/>
    <n v="0"/>
  </r>
  <r>
    <x v="1"/>
    <x v="1"/>
    <s v="Travel_Rarely"/>
    <n v="1245"/>
    <x v="1"/>
    <n v="18"/>
    <n v="4"/>
    <s v="Life Sciences"/>
    <n v="1"/>
    <n v="638"/>
    <n v="4"/>
    <x v="1"/>
    <n v="58"/>
    <n v="2"/>
    <n v="5"/>
    <x v="7"/>
    <n v="3"/>
    <s v="Divorced"/>
    <n v="19502"/>
    <n v="2125"/>
    <n v="1"/>
    <s v="Y"/>
    <x v="0"/>
    <n v="17"/>
    <n v="3"/>
    <n v="3"/>
    <n v="80"/>
    <n v="1"/>
    <n v="31"/>
    <n v="5"/>
    <n v="3"/>
    <n v="31"/>
    <n v="9"/>
    <n v="0"/>
    <n v="9"/>
    <x v="6"/>
    <x v="0"/>
    <n v="0"/>
  </r>
  <r>
    <x v="17"/>
    <x v="1"/>
    <s v="Travel_Rarely"/>
    <n v="691"/>
    <x v="1"/>
    <n v="23"/>
    <n v="3"/>
    <s v="Medical"/>
    <n v="1"/>
    <n v="639"/>
    <n v="2"/>
    <x v="1"/>
    <n v="89"/>
    <n v="4"/>
    <n v="1"/>
    <x v="1"/>
    <n v="4"/>
    <s v="Married"/>
    <n v="2725"/>
    <n v="21630"/>
    <n v="1"/>
    <s v="Y"/>
    <x v="0"/>
    <n v="11"/>
    <n v="3"/>
    <n v="2"/>
    <n v="80"/>
    <n v="2"/>
    <n v="6"/>
    <n v="3"/>
    <n v="3"/>
    <n v="6"/>
    <n v="5"/>
    <n v="1"/>
    <n v="4"/>
    <x v="0"/>
    <x v="1"/>
    <n v="0"/>
  </r>
  <r>
    <x v="25"/>
    <x v="1"/>
    <s v="Travel_Rarely"/>
    <n v="703"/>
    <x v="0"/>
    <n v="28"/>
    <n v="2"/>
    <s v="Marketing"/>
    <n v="1"/>
    <n v="641"/>
    <n v="1"/>
    <x v="1"/>
    <n v="66"/>
    <n v="3"/>
    <n v="2"/>
    <x v="0"/>
    <n v="2"/>
    <s v="Married"/>
    <n v="6272"/>
    <n v="7428"/>
    <n v="1"/>
    <s v="Y"/>
    <x v="1"/>
    <n v="20"/>
    <n v="4"/>
    <n v="4"/>
    <n v="80"/>
    <n v="2"/>
    <n v="6"/>
    <n v="5"/>
    <n v="4"/>
    <n v="5"/>
    <n v="3"/>
    <n v="1"/>
    <n v="4"/>
    <x v="2"/>
    <x v="1"/>
    <n v="0"/>
  </r>
  <r>
    <x v="17"/>
    <x v="1"/>
    <s v="Travel_Rarely"/>
    <n v="823"/>
    <x v="1"/>
    <n v="17"/>
    <n v="2"/>
    <s v="Other"/>
    <n v="1"/>
    <n v="643"/>
    <n v="4"/>
    <x v="1"/>
    <n v="94"/>
    <n v="2"/>
    <n v="1"/>
    <x v="2"/>
    <n v="2"/>
    <s v="Married"/>
    <n v="2127"/>
    <n v="9100"/>
    <n v="1"/>
    <s v="Y"/>
    <x v="1"/>
    <n v="21"/>
    <n v="4"/>
    <n v="4"/>
    <n v="80"/>
    <n v="1"/>
    <n v="1"/>
    <n v="2"/>
    <n v="3"/>
    <n v="1"/>
    <n v="0"/>
    <n v="0"/>
    <n v="0"/>
    <x v="1"/>
    <x v="0"/>
    <n v="0"/>
  </r>
  <r>
    <x v="24"/>
    <x v="1"/>
    <s v="Travel_Frequently"/>
    <n v="1246"/>
    <x v="2"/>
    <n v="3"/>
    <n v="3"/>
    <s v="Medical"/>
    <n v="1"/>
    <n v="644"/>
    <n v="1"/>
    <x v="1"/>
    <n v="99"/>
    <n v="3"/>
    <n v="5"/>
    <x v="5"/>
    <n v="2"/>
    <s v="Married"/>
    <n v="18200"/>
    <n v="7999"/>
    <n v="1"/>
    <s v="Y"/>
    <x v="1"/>
    <n v="11"/>
    <n v="3"/>
    <n v="3"/>
    <n v="80"/>
    <n v="1"/>
    <n v="32"/>
    <n v="2"/>
    <n v="3"/>
    <n v="32"/>
    <n v="5"/>
    <n v="10"/>
    <n v="7"/>
    <x v="6"/>
    <x v="3"/>
    <n v="0"/>
  </r>
  <r>
    <x v="36"/>
    <x v="1"/>
    <s v="Travel_Rarely"/>
    <n v="622"/>
    <x v="0"/>
    <n v="13"/>
    <n v="1"/>
    <s v="Medical"/>
    <n v="1"/>
    <n v="645"/>
    <n v="2"/>
    <x v="1"/>
    <n v="40"/>
    <n v="3"/>
    <n v="1"/>
    <x v="6"/>
    <n v="3"/>
    <s v="Married"/>
    <n v="2096"/>
    <n v="26376"/>
    <n v="1"/>
    <s v="Y"/>
    <x v="1"/>
    <n v="11"/>
    <n v="3"/>
    <n v="3"/>
    <n v="80"/>
    <n v="0"/>
    <n v="7"/>
    <n v="1"/>
    <n v="3"/>
    <n v="7"/>
    <n v="4"/>
    <n v="0"/>
    <n v="6"/>
    <x v="0"/>
    <x v="0"/>
    <n v="0"/>
  </r>
  <r>
    <x v="17"/>
    <x v="0"/>
    <s v="Travel_Frequently"/>
    <n v="1287"/>
    <x v="1"/>
    <n v="7"/>
    <n v="3"/>
    <s v="Life Sciences"/>
    <n v="1"/>
    <n v="647"/>
    <n v="1"/>
    <x v="0"/>
    <n v="55"/>
    <n v="3"/>
    <n v="1"/>
    <x v="2"/>
    <n v="3"/>
    <s v="Married"/>
    <n v="2886"/>
    <n v="14168"/>
    <n v="1"/>
    <s v="Y"/>
    <x v="0"/>
    <n v="16"/>
    <n v="3"/>
    <n v="4"/>
    <n v="80"/>
    <n v="1"/>
    <n v="6"/>
    <n v="4"/>
    <n v="3"/>
    <n v="6"/>
    <n v="3"/>
    <n v="1"/>
    <n v="2"/>
    <x v="0"/>
    <x v="1"/>
    <n v="1"/>
  </r>
  <r>
    <x v="7"/>
    <x v="0"/>
    <s v="Travel_Frequently"/>
    <n v="448"/>
    <x v="0"/>
    <n v="12"/>
    <n v="4"/>
    <s v="Life Sciences"/>
    <n v="1"/>
    <n v="648"/>
    <n v="2"/>
    <x v="1"/>
    <n v="74"/>
    <n v="2"/>
    <n v="1"/>
    <x v="6"/>
    <n v="1"/>
    <s v="Married"/>
    <n v="2033"/>
    <n v="14470"/>
    <n v="1"/>
    <s v="Y"/>
    <x v="1"/>
    <n v="18"/>
    <n v="3"/>
    <n v="3"/>
    <n v="80"/>
    <n v="1"/>
    <n v="1"/>
    <n v="2"/>
    <n v="4"/>
    <n v="1"/>
    <n v="0"/>
    <n v="0"/>
    <n v="0"/>
    <x v="1"/>
    <x v="0"/>
    <n v="1"/>
  </r>
  <r>
    <x v="13"/>
    <x v="1"/>
    <s v="Travel_Rarely"/>
    <n v="254"/>
    <x v="1"/>
    <n v="1"/>
    <n v="2"/>
    <s v="Life Sciences"/>
    <n v="1"/>
    <n v="649"/>
    <n v="2"/>
    <x v="1"/>
    <n v="83"/>
    <n v="2"/>
    <n v="1"/>
    <x v="1"/>
    <n v="4"/>
    <s v="Married"/>
    <n v="3622"/>
    <n v="22794"/>
    <n v="1"/>
    <s v="Y"/>
    <x v="0"/>
    <n v="13"/>
    <n v="3"/>
    <n v="4"/>
    <n v="80"/>
    <n v="1"/>
    <n v="6"/>
    <n v="3"/>
    <n v="3"/>
    <n v="6"/>
    <n v="5"/>
    <n v="1"/>
    <n v="3"/>
    <x v="0"/>
    <x v="1"/>
    <n v="0"/>
  </r>
  <r>
    <x v="12"/>
    <x v="0"/>
    <s v="Travel_Rarely"/>
    <n v="1365"/>
    <x v="0"/>
    <n v="13"/>
    <n v="4"/>
    <s v="Medical"/>
    <n v="1"/>
    <n v="650"/>
    <n v="2"/>
    <x v="1"/>
    <n v="46"/>
    <n v="3"/>
    <n v="2"/>
    <x v="0"/>
    <n v="1"/>
    <s v="Divorced"/>
    <n v="4233"/>
    <n v="11512"/>
    <n v="2"/>
    <s v="Y"/>
    <x v="1"/>
    <n v="17"/>
    <n v="3"/>
    <n v="3"/>
    <n v="80"/>
    <n v="0"/>
    <n v="9"/>
    <n v="2"/>
    <n v="1"/>
    <n v="3"/>
    <n v="1"/>
    <n v="1"/>
    <n v="2"/>
    <x v="2"/>
    <x v="1"/>
    <n v="1"/>
  </r>
  <r>
    <x v="10"/>
    <x v="1"/>
    <s v="Travel_Rarely"/>
    <n v="538"/>
    <x v="1"/>
    <n v="25"/>
    <n v="2"/>
    <s v="Other"/>
    <n v="1"/>
    <n v="652"/>
    <n v="1"/>
    <x v="1"/>
    <n v="54"/>
    <n v="2"/>
    <n v="2"/>
    <x v="2"/>
    <n v="4"/>
    <s v="Single"/>
    <n v="3681"/>
    <n v="14004"/>
    <n v="4"/>
    <s v="Y"/>
    <x v="1"/>
    <n v="14"/>
    <n v="3"/>
    <n v="4"/>
    <n v="80"/>
    <n v="0"/>
    <n v="9"/>
    <n v="3"/>
    <n v="3"/>
    <n v="3"/>
    <n v="2"/>
    <n v="0"/>
    <n v="2"/>
    <x v="2"/>
    <x v="0"/>
    <n v="0"/>
  </r>
  <r>
    <x v="12"/>
    <x v="1"/>
    <s v="Travel_Rarely"/>
    <n v="525"/>
    <x v="0"/>
    <n v="6"/>
    <n v="4"/>
    <s v="Medical"/>
    <n v="1"/>
    <n v="653"/>
    <n v="1"/>
    <x v="1"/>
    <n v="66"/>
    <n v="4"/>
    <n v="2"/>
    <x v="0"/>
    <n v="4"/>
    <s v="Divorced"/>
    <n v="5460"/>
    <n v="6219"/>
    <n v="4"/>
    <s v="Y"/>
    <x v="1"/>
    <n v="22"/>
    <n v="4"/>
    <n v="4"/>
    <n v="80"/>
    <n v="2"/>
    <n v="13"/>
    <n v="4"/>
    <n v="4"/>
    <n v="7"/>
    <n v="7"/>
    <n v="5"/>
    <n v="7"/>
    <x v="0"/>
    <x v="2"/>
    <n v="0"/>
  </r>
  <r>
    <x v="4"/>
    <x v="1"/>
    <s v="Travel_Rarely"/>
    <n v="798"/>
    <x v="1"/>
    <n v="6"/>
    <n v="4"/>
    <s v="Medical"/>
    <n v="1"/>
    <n v="655"/>
    <n v="1"/>
    <x v="0"/>
    <n v="66"/>
    <n v="2"/>
    <n v="1"/>
    <x v="1"/>
    <n v="3"/>
    <s v="Divorced"/>
    <n v="2187"/>
    <n v="5013"/>
    <n v="0"/>
    <s v="Y"/>
    <x v="1"/>
    <n v="12"/>
    <n v="3"/>
    <n v="3"/>
    <n v="80"/>
    <n v="2"/>
    <n v="6"/>
    <n v="5"/>
    <n v="2"/>
    <n v="5"/>
    <n v="3"/>
    <n v="0"/>
    <n v="3"/>
    <x v="2"/>
    <x v="0"/>
    <n v="0"/>
  </r>
  <r>
    <x v="2"/>
    <x v="1"/>
    <s v="Travel_Rarely"/>
    <n v="558"/>
    <x v="0"/>
    <n v="2"/>
    <n v="3"/>
    <s v="Marketing"/>
    <n v="1"/>
    <n v="656"/>
    <n v="4"/>
    <x v="1"/>
    <n v="75"/>
    <n v="3"/>
    <n v="2"/>
    <x v="0"/>
    <n v="3"/>
    <s v="Married"/>
    <n v="9602"/>
    <n v="3010"/>
    <n v="4"/>
    <s v="Y"/>
    <x v="0"/>
    <n v="11"/>
    <n v="3"/>
    <n v="3"/>
    <n v="80"/>
    <n v="1"/>
    <n v="17"/>
    <n v="3"/>
    <n v="2"/>
    <n v="3"/>
    <n v="0"/>
    <n v="1"/>
    <n v="0"/>
    <x v="2"/>
    <x v="1"/>
    <n v="0"/>
  </r>
  <r>
    <x v="35"/>
    <x v="1"/>
    <s v="Travel_Rarely"/>
    <n v="959"/>
    <x v="1"/>
    <n v="1"/>
    <n v="3"/>
    <s v="Life Sciences"/>
    <n v="1"/>
    <n v="657"/>
    <n v="4"/>
    <x v="0"/>
    <n v="83"/>
    <n v="2"/>
    <n v="1"/>
    <x v="1"/>
    <n v="2"/>
    <s v="Single"/>
    <n v="2836"/>
    <n v="11757"/>
    <n v="1"/>
    <s v="Y"/>
    <x v="1"/>
    <n v="13"/>
    <n v="3"/>
    <n v="4"/>
    <n v="80"/>
    <n v="0"/>
    <n v="1"/>
    <n v="0"/>
    <n v="4"/>
    <n v="1"/>
    <n v="0"/>
    <n v="0"/>
    <n v="0"/>
    <x v="1"/>
    <x v="0"/>
    <n v="0"/>
  </r>
  <r>
    <x v="19"/>
    <x v="1"/>
    <s v="Travel_Rarely"/>
    <n v="622"/>
    <x v="1"/>
    <n v="2"/>
    <n v="4"/>
    <s v="Life Sciences"/>
    <n v="1"/>
    <n v="659"/>
    <n v="3"/>
    <x v="0"/>
    <n v="81"/>
    <n v="3"/>
    <n v="2"/>
    <x v="4"/>
    <n v="4"/>
    <s v="Married"/>
    <n v="4089"/>
    <n v="5718"/>
    <n v="1"/>
    <s v="Y"/>
    <x v="1"/>
    <n v="13"/>
    <n v="3"/>
    <n v="2"/>
    <n v="80"/>
    <n v="2"/>
    <n v="10"/>
    <n v="4"/>
    <n v="3"/>
    <n v="10"/>
    <n v="2"/>
    <n v="2"/>
    <n v="2"/>
    <x v="0"/>
    <x v="1"/>
    <n v="0"/>
  </r>
  <r>
    <x v="23"/>
    <x v="1"/>
    <s v="Travel_Rarely"/>
    <n v="782"/>
    <x v="1"/>
    <n v="6"/>
    <n v="4"/>
    <s v="Other"/>
    <n v="1"/>
    <n v="661"/>
    <n v="2"/>
    <x v="1"/>
    <n v="50"/>
    <n v="2"/>
    <n v="4"/>
    <x v="7"/>
    <n v="4"/>
    <s v="Divorced"/>
    <n v="16627"/>
    <n v="2671"/>
    <n v="4"/>
    <s v="Y"/>
    <x v="0"/>
    <n v="14"/>
    <n v="3"/>
    <n v="3"/>
    <n v="80"/>
    <n v="1"/>
    <n v="21"/>
    <n v="3"/>
    <n v="2"/>
    <n v="1"/>
    <n v="0"/>
    <n v="0"/>
    <n v="0"/>
    <x v="1"/>
    <x v="0"/>
    <n v="0"/>
  </r>
  <r>
    <x v="8"/>
    <x v="1"/>
    <s v="Travel_Rarely"/>
    <n v="362"/>
    <x v="1"/>
    <n v="1"/>
    <n v="1"/>
    <s v="Life Sciences"/>
    <n v="1"/>
    <n v="662"/>
    <n v="3"/>
    <x v="0"/>
    <n v="43"/>
    <n v="3"/>
    <n v="1"/>
    <x v="1"/>
    <n v="1"/>
    <s v="Single"/>
    <n v="2619"/>
    <n v="14561"/>
    <n v="3"/>
    <s v="Y"/>
    <x v="1"/>
    <n v="17"/>
    <n v="3"/>
    <n v="4"/>
    <n v="80"/>
    <n v="0"/>
    <n v="8"/>
    <n v="3"/>
    <n v="2"/>
    <n v="0"/>
    <n v="0"/>
    <n v="0"/>
    <n v="0"/>
    <x v="1"/>
    <x v="0"/>
    <n v="0"/>
  </r>
  <r>
    <x v="23"/>
    <x v="1"/>
    <s v="Travel_Frequently"/>
    <n v="1001"/>
    <x v="1"/>
    <n v="9"/>
    <n v="5"/>
    <s v="Medical"/>
    <n v="1"/>
    <n v="663"/>
    <n v="4"/>
    <x v="1"/>
    <n v="72"/>
    <n v="3"/>
    <n v="2"/>
    <x v="2"/>
    <n v="3"/>
    <s v="Divorced"/>
    <n v="5679"/>
    <n v="19627"/>
    <n v="3"/>
    <s v="Y"/>
    <x v="0"/>
    <n v="13"/>
    <n v="3"/>
    <n v="2"/>
    <n v="80"/>
    <n v="1"/>
    <n v="10"/>
    <n v="3"/>
    <n v="3"/>
    <n v="8"/>
    <n v="7"/>
    <n v="4"/>
    <n v="7"/>
    <x v="0"/>
    <x v="2"/>
    <n v="0"/>
  </r>
  <r>
    <x v="26"/>
    <x v="1"/>
    <s v="Travel_Rarely"/>
    <n v="1236"/>
    <x v="1"/>
    <n v="1"/>
    <n v="4"/>
    <s v="Life Sciences"/>
    <n v="1"/>
    <n v="664"/>
    <n v="4"/>
    <x v="0"/>
    <n v="40"/>
    <n v="2"/>
    <n v="4"/>
    <x v="5"/>
    <n v="1"/>
    <s v="Married"/>
    <n v="15402"/>
    <n v="17997"/>
    <n v="7"/>
    <s v="Y"/>
    <x v="1"/>
    <n v="11"/>
    <n v="3"/>
    <n v="1"/>
    <n v="80"/>
    <n v="1"/>
    <n v="21"/>
    <n v="3"/>
    <n v="1"/>
    <n v="3"/>
    <n v="2"/>
    <n v="0"/>
    <n v="2"/>
    <x v="2"/>
    <x v="0"/>
    <n v="0"/>
  </r>
  <r>
    <x v="20"/>
    <x v="1"/>
    <s v="Travel_Rarely"/>
    <n v="1112"/>
    <x v="2"/>
    <n v="1"/>
    <n v="4"/>
    <s v="Life Sciences"/>
    <n v="1"/>
    <n v="665"/>
    <n v="1"/>
    <x v="0"/>
    <n v="50"/>
    <n v="2"/>
    <n v="2"/>
    <x v="8"/>
    <n v="3"/>
    <s v="Single"/>
    <n v="5985"/>
    <n v="26894"/>
    <n v="4"/>
    <s v="Y"/>
    <x v="1"/>
    <n v="11"/>
    <n v="3"/>
    <n v="2"/>
    <n v="80"/>
    <n v="0"/>
    <n v="10"/>
    <n v="1"/>
    <n v="4"/>
    <n v="2"/>
    <n v="2"/>
    <n v="0"/>
    <n v="2"/>
    <x v="1"/>
    <x v="0"/>
    <n v="0"/>
  </r>
  <r>
    <x v="13"/>
    <x v="1"/>
    <s v="Travel_Rarely"/>
    <n v="204"/>
    <x v="0"/>
    <n v="14"/>
    <n v="3"/>
    <s v="Technical Degree"/>
    <n v="1"/>
    <n v="666"/>
    <n v="3"/>
    <x v="0"/>
    <n v="31"/>
    <n v="3"/>
    <n v="1"/>
    <x v="6"/>
    <n v="3"/>
    <s v="Divorced"/>
    <n v="2579"/>
    <n v="2912"/>
    <n v="1"/>
    <s v="Y"/>
    <x v="0"/>
    <n v="18"/>
    <n v="3"/>
    <n v="4"/>
    <n v="80"/>
    <n v="2"/>
    <n v="8"/>
    <n v="3"/>
    <n v="3"/>
    <n v="8"/>
    <n v="2"/>
    <n v="0"/>
    <n v="6"/>
    <x v="0"/>
    <x v="0"/>
    <n v="0"/>
  </r>
  <r>
    <x v="4"/>
    <x v="0"/>
    <s v="Travel_Rarely"/>
    <n v="1420"/>
    <x v="0"/>
    <n v="2"/>
    <n v="1"/>
    <s v="Marketing"/>
    <n v="1"/>
    <n v="667"/>
    <n v="3"/>
    <x v="1"/>
    <n v="85"/>
    <n v="3"/>
    <n v="1"/>
    <x v="6"/>
    <n v="1"/>
    <s v="Divorced"/>
    <n v="3041"/>
    <n v="16346"/>
    <n v="0"/>
    <s v="Y"/>
    <x v="1"/>
    <n v="11"/>
    <n v="3"/>
    <n v="2"/>
    <n v="80"/>
    <n v="1"/>
    <n v="5"/>
    <n v="3"/>
    <n v="3"/>
    <n v="4"/>
    <n v="3"/>
    <n v="0"/>
    <n v="2"/>
    <x v="2"/>
    <x v="0"/>
    <n v="1"/>
  </r>
  <r>
    <x v="18"/>
    <x v="1"/>
    <s v="Travel_Rarely"/>
    <n v="1343"/>
    <x v="0"/>
    <n v="22"/>
    <n v="1"/>
    <s v="Technical Degree"/>
    <n v="1"/>
    <n v="669"/>
    <n v="3"/>
    <x v="1"/>
    <n v="49"/>
    <n v="3"/>
    <n v="1"/>
    <x v="6"/>
    <n v="3"/>
    <s v="Single"/>
    <n v="3447"/>
    <n v="24444"/>
    <n v="1"/>
    <s v="Y"/>
    <x v="1"/>
    <n v="11"/>
    <n v="3"/>
    <n v="3"/>
    <n v="80"/>
    <n v="0"/>
    <n v="3"/>
    <n v="2"/>
    <n v="3"/>
    <n v="3"/>
    <n v="2"/>
    <n v="1"/>
    <n v="2"/>
    <x v="2"/>
    <x v="1"/>
    <n v="0"/>
  </r>
  <r>
    <x v="20"/>
    <x v="1"/>
    <s v="Travel_Rarely"/>
    <n v="1315"/>
    <x v="1"/>
    <n v="3"/>
    <n v="4"/>
    <s v="Other"/>
    <n v="1"/>
    <n v="671"/>
    <n v="4"/>
    <x v="1"/>
    <n v="35"/>
    <n v="3"/>
    <n v="5"/>
    <x v="5"/>
    <n v="4"/>
    <s v="Married"/>
    <n v="19513"/>
    <n v="9358"/>
    <n v="4"/>
    <s v="Y"/>
    <x v="0"/>
    <n v="12"/>
    <n v="3"/>
    <n v="1"/>
    <n v="80"/>
    <n v="1"/>
    <n v="26"/>
    <n v="2"/>
    <n v="4"/>
    <n v="2"/>
    <n v="2"/>
    <n v="0"/>
    <n v="1"/>
    <x v="1"/>
    <x v="0"/>
    <n v="0"/>
  </r>
  <r>
    <x v="15"/>
    <x v="1"/>
    <s v="Travel_Rarely"/>
    <n v="604"/>
    <x v="1"/>
    <n v="6"/>
    <n v="1"/>
    <s v="Medical"/>
    <n v="1"/>
    <n v="675"/>
    <n v="1"/>
    <x v="1"/>
    <n v="69"/>
    <n v="3"/>
    <n v="1"/>
    <x v="1"/>
    <n v="3"/>
    <s v="Married"/>
    <n v="2773"/>
    <n v="12145"/>
    <n v="0"/>
    <s v="Y"/>
    <x v="1"/>
    <n v="20"/>
    <n v="4"/>
    <n v="4"/>
    <n v="80"/>
    <n v="0"/>
    <n v="3"/>
    <n v="3"/>
    <n v="3"/>
    <n v="2"/>
    <n v="2"/>
    <n v="2"/>
    <n v="2"/>
    <x v="1"/>
    <x v="1"/>
    <n v="0"/>
  </r>
  <r>
    <x v="3"/>
    <x v="1"/>
    <s v="Travel_Rarely"/>
    <n v="1216"/>
    <x v="0"/>
    <n v="8"/>
    <n v="4"/>
    <s v="Marketing"/>
    <n v="1"/>
    <n v="677"/>
    <n v="3"/>
    <x v="1"/>
    <n v="39"/>
    <n v="3"/>
    <n v="2"/>
    <x v="0"/>
    <n v="3"/>
    <s v="Divorced"/>
    <n v="7104"/>
    <n v="20431"/>
    <n v="0"/>
    <s v="Y"/>
    <x v="1"/>
    <n v="12"/>
    <n v="3"/>
    <n v="4"/>
    <n v="80"/>
    <n v="0"/>
    <n v="6"/>
    <n v="3"/>
    <n v="3"/>
    <n v="5"/>
    <n v="0"/>
    <n v="1"/>
    <n v="2"/>
    <x v="2"/>
    <x v="1"/>
    <n v="0"/>
  </r>
  <r>
    <x v="5"/>
    <x v="1"/>
    <s v="Travel_Rarely"/>
    <n v="646"/>
    <x v="1"/>
    <n v="9"/>
    <n v="4"/>
    <s v="Life Sciences"/>
    <n v="1"/>
    <n v="679"/>
    <n v="1"/>
    <x v="0"/>
    <n v="92"/>
    <n v="3"/>
    <n v="2"/>
    <x v="1"/>
    <n v="4"/>
    <s v="Married"/>
    <n v="6322"/>
    <n v="18089"/>
    <n v="1"/>
    <s v="Y"/>
    <x v="0"/>
    <n v="12"/>
    <n v="3"/>
    <n v="4"/>
    <n v="80"/>
    <n v="1"/>
    <n v="6"/>
    <n v="2"/>
    <n v="2"/>
    <n v="6"/>
    <n v="4"/>
    <n v="0"/>
    <n v="5"/>
    <x v="0"/>
    <x v="0"/>
    <n v="0"/>
  </r>
  <r>
    <x v="7"/>
    <x v="1"/>
    <s v="Travel_Frequently"/>
    <n v="160"/>
    <x v="1"/>
    <n v="3"/>
    <n v="3"/>
    <s v="Medical"/>
    <n v="1"/>
    <n v="680"/>
    <n v="3"/>
    <x v="0"/>
    <n v="71"/>
    <n v="3"/>
    <n v="1"/>
    <x v="1"/>
    <n v="3"/>
    <s v="Divorced"/>
    <n v="2083"/>
    <n v="22653"/>
    <n v="1"/>
    <s v="Y"/>
    <x v="1"/>
    <n v="20"/>
    <n v="4"/>
    <n v="3"/>
    <n v="80"/>
    <n v="1"/>
    <n v="1"/>
    <n v="2"/>
    <n v="3"/>
    <n v="1"/>
    <n v="0"/>
    <n v="0"/>
    <n v="0"/>
    <x v="1"/>
    <x v="0"/>
    <n v="0"/>
  </r>
  <r>
    <x v="16"/>
    <x v="1"/>
    <s v="Travel_Rarely"/>
    <n v="238"/>
    <x v="0"/>
    <n v="1"/>
    <n v="1"/>
    <s v="Medical"/>
    <n v="1"/>
    <n v="682"/>
    <n v="4"/>
    <x v="0"/>
    <n v="34"/>
    <n v="3"/>
    <n v="2"/>
    <x v="0"/>
    <n v="1"/>
    <s v="Single"/>
    <n v="8381"/>
    <n v="7507"/>
    <n v="7"/>
    <s v="Y"/>
    <x v="1"/>
    <n v="20"/>
    <n v="4"/>
    <n v="4"/>
    <n v="80"/>
    <n v="0"/>
    <n v="18"/>
    <n v="2"/>
    <n v="4"/>
    <n v="14"/>
    <n v="7"/>
    <n v="8"/>
    <n v="10"/>
    <x v="4"/>
    <x v="3"/>
    <n v="0"/>
  </r>
  <r>
    <x v="13"/>
    <x v="1"/>
    <s v="Travel_Rarely"/>
    <n v="1397"/>
    <x v="1"/>
    <n v="1"/>
    <n v="5"/>
    <s v="Life Sciences"/>
    <n v="1"/>
    <n v="683"/>
    <n v="2"/>
    <x v="1"/>
    <n v="42"/>
    <n v="3"/>
    <n v="1"/>
    <x v="1"/>
    <n v="4"/>
    <s v="Married"/>
    <n v="2691"/>
    <n v="7660"/>
    <n v="1"/>
    <s v="Y"/>
    <x v="1"/>
    <n v="12"/>
    <n v="3"/>
    <n v="4"/>
    <n v="80"/>
    <n v="1"/>
    <n v="10"/>
    <n v="4"/>
    <n v="2"/>
    <n v="10"/>
    <n v="9"/>
    <n v="8"/>
    <n v="8"/>
    <x v="0"/>
    <x v="3"/>
    <n v="0"/>
  </r>
  <r>
    <x v="28"/>
    <x v="0"/>
    <s v="Travel_Frequently"/>
    <n v="306"/>
    <x v="0"/>
    <n v="26"/>
    <n v="4"/>
    <s v="Life Sciences"/>
    <n v="1"/>
    <n v="684"/>
    <n v="1"/>
    <x v="0"/>
    <n v="100"/>
    <n v="3"/>
    <n v="2"/>
    <x v="0"/>
    <n v="1"/>
    <s v="Married"/>
    <n v="4286"/>
    <n v="5630"/>
    <n v="2"/>
    <s v="Y"/>
    <x v="1"/>
    <n v="14"/>
    <n v="3"/>
    <n v="4"/>
    <n v="80"/>
    <n v="2"/>
    <n v="5"/>
    <n v="4"/>
    <n v="3"/>
    <n v="1"/>
    <n v="1"/>
    <n v="0"/>
    <n v="0"/>
    <x v="1"/>
    <x v="0"/>
    <n v="1"/>
  </r>
  <r>
    <x v="25"/>
    <x v="1"/>
    <s v="Travel_Rarely"/>
    <n v="991"/>
    <x v="1"/>
    <n v="6"/>
    <n v="3"/>
    <s v="Life Sciences"/>
    <n v="1"/>
    <n v="686"/>
    <n v="3"/>
    <x v="0"/>
    <n v="71"/>
    <n v="3"/>
    <n v="1"/>
    <x v="2"/>
    <n v="4"/>
    <s v="Married"/>
    <n v="2659"/>
    <n v="17759"/>
    <n v="1"/>
    <s v="Y"/>
    <x v="0"/>
    <n v="13"/>
    <n v="3"/>
    <n v="3"/>
    <n v="80"/>
    <n v="1"/>
    <n v="3"/>
    <n v="2"/>
    <n v="3"/>
    <n v="3"/>
    <n v="2"/>
    <n v="0"/>
    <n v="2"/>
    <x v="2"/>
    <x v="0"/>
    <n v="0"/>
  </r>
  <r>
    <x v="2"/>
    <x v="1"/>
    <s v="Travel_Rarely"/>
    <n v="482"/>
    <x v="1"/>
    <n v="3"/>
    <n v="3"/>
    <s v="Other"/>
    <n v="1"/>
    <n v="689"/>
    <n v="3"/>
    <x v="1"/>
    <n v="36"/>
    <n v="3"/>
    <n v="3"/>
    <x v="3"/>
    <n v="3"/>
    <s v="Married"/>
    <n v="9434"/>
    <n v="9606"/>
    <n v="1"/>
    <s v="Y"/>
    <x v="1"/>
    <n v="15"/>
    <n v="3"/>
    <n v="3"/>
    <n v="80"/>
    <n v="1"/>
    <n v="10"/>
    <n v="2"/>
    <n v="3"/>
    <n v="10"/>
    <n v="7"/>
    <n v="7"/>
    <n v="8"/>
    <x v="0"/>
    <x v="3"/>
    <n v="0"/>
  </r>
  <r>
    <x v="11"/>
    <x v="1"/>
    <s v="Travel_Rarely"/>
    <n v="1176"/>
    <x v="0"/>
    <n v="3"/>
    <n v="2"/>
    <s v="Medical"/>
    <n v="1"/>
    <n v="690"/>
    <n v="2"/>
    <x v="0"/>
    <n v="62"/>
    <n v="3"/>
    <n v="2"/>
    <x v="0"/>
    <n v="3"/>
    <s v="Married"/>
    <n v="5561"/>
    <n v="3487"/>
    <n v="1"/>
    <s v="Y"/>
    <x v="1"/>
    <n v="14"/>
    <n v="3"/>
    <n v="1"/>
    <n v="80"/>
    <n v="1"/>
    <n v="6"/>
    <n v="5"/>
    <n v="2"/>
    <n v="6"/>
    <n v="0"/>
    <n v="1"/>
    <n v="2"/>
    <x v="0"/>
    <x v="1"/>
    <n v="0"/>
  </r>
  <r>
    <x v="10"/>
    <x v="1"/>
    <s v="Travel_Rarely"/>
    <n v="1017"/>
    <x v="1"/>
    <n v="6"/>
    <n v="4"/>
    <s v="Life Sciences"/>
    <n v="1"/>
    <n v="691"/>
    <n v="2"/>
    <x v="1"/>
    <n v="82"/>
    <n v="1"/>
    <n v="2"/>
    <x v="1"/>
    <n v="4"/>
    <s v="Single"/>
    <n v="6646"/>
    <n v="19368"/>
    <n v="1"/>
    <s v="Y"/>
    <x v="1"/>
    <n v="13"/>
    <n v="3"/>
    <n v="2"/>
    <n v="80"/>
    <n v="0"/>
    <n v="17"/>
    <n v="3"/>
    <n v="3"/>
    <n v="17"/>
    <n v="11"/>
    <n v="11"/>
    <n v="8"/>
    <x v="5"/>
    <x v="4"/>
    <n v="0"/>
  </r>
  <r>
    <x v="3"/>
    <x v="1"/>
    <s v="Travel_Frequently"/>
    <n v="1296"/>
    <x v="1"/>
    <n v="6"/>
    <n v="3"/>
    <s v="Life Sciences"/>
    <n v="1"/>
    <n v="692"/>
    <n v="3"/>
    <x v="1"/>
    <n v="30"/>
    <n v="3"/>
    <n v="2"/>
    <x v="4"/>
    <n v="4"/>
    <s v="Divorced"/>
    <n v="7725"/>
    <n v="5335"/>
    <n v="3"/>
    <s v="Y"/>
    <x v="1"/>
    <n v="23"/>
    <n v="4"/>
    <n v="3"/>
    <n v="80"/>
    <n v="1"/>
    <n v="15"/>
    <n v="2"/>
    <n v="1"/>
    <n v="13"/>
    <n v="11"/>
    <n v="4"/>
    <n v="7"/>
    <x v="4"/>
    <x v="2"/>
    <n v="0"/>
  </r>
  <r>
    <x v="33"/>
    <x v="1"/>
    <s v="Travel_Rarely"/>
    <n v="397"/>
    <x v="2"/>
    <n v="19"/>
    <n v="4"/>
    <s v="Medical"/>
    <n v="1"/>
    <n v="698"/>
    <n v="3"/>
    <x v="1"/>
    <n v="88"/>
    <n v="3"/>
    <n v="3"/>
    <x v="8"/>
    <n v="2"/>
    <s v="Married"/>
    <n v="10725"/>
    <n v="6729"/>
    <n v="2"/>
    <s v="Y"/>
    <x v="1"/>
    <n v="15"/>
    <n v="3"/>
    <n v="3"/>
    <n v="80"/>
    <n v="1"/>
    <n v="16"/>
    <n v="1"/>
    <n v="4"/>
    <n v="9"/>
    <n v="7"/>
    <n v="7"/>
    <n v="1"/>
    <x v="0"/>
    <x v="3"/>
    <n v="0"/>
  </r>
  <r>
    <x v="9"/>
    <x v="1"/>
    <s v="Travel_Rarely"/>
    <n v="913"/>
    <x v="1"/>
    <n v="9"/>
    <n v="2"/>
    <s v="Medical"/>
    <n v="1"/>
    <n v="699"/>
    <n v="2"/>
    <x v="1"/>
    <n v="48"/>
    <n v="2"/>
    <n v="2"/>
    <x v="3"/>
    <n v="2"/>
    <s v="Divorced"/>
    <n v="8847"/>
    <n v="13934"/>
    <n v="2"/>
    <s v="Y"/>
    <x v="0"/>
    <n v="11"/>
    <n v="3"/>
    <n v="3"/>
    <n v="80"/>
    <n v="1"/>
    <n v="13"/>
    <n v="2"/>
    <n v="3"/>
    <n v="3"/>
    <n v="2"/>
    <n v="0"/>
    <n v="2"/>
    <x v="2"/>
    <x v="0"/>
    <n v="0"/>
  </r>
  <r>
    <x v="4"/>
    <x v="1"/>
    <s v="Travel_Rarely"/>
    <n v="1115"/>
    <x v="1"/>
    <n v="3"/>
    <n v="4"/>
    <s v="Medical"/>
    <n v="1"/>
    <n v="700"/>
    <n v="1"/>
    <x v="1"/>
    <n v="54"/>
    <n v="2"/>
    <n v="1"/>
    <x v="1"/>
    <n v="4"/>
    <s v="Single"/>
    <n v="2045"/>
    <n v="15174"/>
    <n v="0"/>
    <s v="Y"/>
    <x v="1"/>
    <n v="13"/>
    <n v="3"/>
    <n v="4"/>
    <n v="80"/>
    <n v="0"/>
    <n v="5"/>
    <n v="0"/>
    <n v="3"/>
    <n v="4"/>
    <n v="2"/>
    <n v="1"/>
    <n v="1"/>
    <x v="2"/>
    <x v="1"/>
    <n v="0"/>
  </r>
  <r>
    <x v="35"/>
    <x v="0"/>
    <s v="Travel_Rarely"/>
    <n v="1362"/>
    <x v="1"/>
    <n v="10"/>
    <n v="1"/>
    <s v="Medical"/>
    <n v="1"/>
    <n v="701"/>
    <n v="4"/>
    <x v="1"/>
    <n v="32"/>
    <n v="3"/>
    <n v="1"/>
    <x v="1"/>
    <n v="3"/>
    <s v="Single"/>
    <n v="1009"/>
    <n v="26999"/>
    <n v="1"/>
    <s v="Y"/>
    <x v="0"/>
    <n v="11"/>
    <n v="3"/>
    <n v="4"/>
    <n v="80"/>
    <n v="0"/>
    <n v="1"/>
    <n v="5"/>
    <n v="3"/>
    <n v="1"/>
    <n v="0"/>
    <n v="1"/>
    <n v="1"/>
    <x v="1"/>
    <x v="1"/>
    <n v="1"/>
  </r>
  <r>
    <x v="3"/>
    <x v="0"/>
    <s v="Travel_Frequently"/>
    <n v="1076"/>
    <x v="1"/>
    <n v="3"/>
    <n v="3"/>
    <s v="Life Sciences"/>
    <n v="1"/>
    <n v="702"/>
    <n v="1"/>
    <x v="1"/>
    <n v="70"/>
    <n v="3"/>
    <n v="1"/>
    <x v="1"/>
    <n v="1"/>
    <s v="Single"/>
    <n v="3348"/>
    <n v="3164"/>
    <n v="1"/>
    <s v="Y"/>
    <x v="0"/>
    <n v="11"/>
    <n v="3"/>
    <n v="1"/>
    <n v="80"/>
    <n v="0"/>
    <n v="10"/>
    <n v="3"/>
    <n v="3"/>
    <n v="10"/>
    <n v="8"/>
    <n v="9"/>
    <n v="7"/>
    <x v="0"/>
    <x v="3"/>
    <n v="1"/>
  </r>
  <r>
    <x v="10"/>
    <x v="1"/>
    <s v="Non-Travel"/>
    <n v="727"/>
    <x v="1"/>
    <n v="3"/>
    <n v="3"/>
    <s v="Life Sciences"/>
    <n v="1"/>
    <n v="704"/>
    <n v="3"/>
    <x v="1"/>
    <n v="41"/>
    <n v="2"/>
    <n v="1"/>
    <x v="2"/>
    <n v="3"/>
    <s v="Married"/>
    <n v="1281"/>
    <n v="16900"/>
    <n v="1"/>
    <s v="Y"/>
    <x v="1"/>
    <n v="18"/>
    <n v="3"/>
    <n v="3"/>
    <n v="80"/>
    <n v="2"/>
    <n v="1"/>
    <n v="3"/>
    <n v="3"/>
    <n v="1"/>
    <n v="0"/>
    <n v="0"/>
    <n v="0"/>
    <x v="1"/>
    <x v="0"/>
    <n v="0"/>
  </r>
  <r>
    <x v="30"/>
    <x v="1"/>
    <s v="Travel_Rarely"/>
    <n v="885"/>
    <x v="1"/>
    <n v="4"/>
    <n v="3"/>
    <s v="Medical"/>
    <n v="1"/>
    <n v="705"/>
    <n v="1"/>
    <x v="1"/>
    <n v="58"/>
    <n v="4"/>
    <n v="1"/>
    <x v="1"/>
    <n v="1"/>
    <s v="Married"/>
    <n v="2819"/>
    <n v="8544"/>
    <n v="2"/>
    <s v="Y"/>
    <x v="1"/>
    <n v="16"/>
    <n v="3"/>
    <n v="1"/>
    <n v="80"/>
    <n v="1"/>
    <n v="5"/>
    <n v="3"/>
    <n v="4"/>
    <n v="3"/>
    <n v="2"/>
    <n v="0"/>
    <n v="2"/>
    <x v="2"/>
    <x v="0"/>
    <n v="0"/>
  </r>
  <r>
    <x v="36"/>
    <x v="1"/>
    <s v="Travel_Rarely"/>
    <n v="810"/>
    <x v="0"/>
    <n v="8"/>
    <n v="3"/>
    <s v="Life Sciences"/>
    <n v="1"/>
    <n v="707"/>
    <n v="4"/>
    <x v="1"/>
    <n v="57"/>
    <n v="4"/>
    <n v="2"/>
    <x v="0"/>
    <n v="2"/>
    <s v="Married"/>
    <n v="4851"/>
    <n v="15678"/>
    <n v="0"/>
    <s v="Y"/>
    <x v="1"/>
    <n v="22"/>
    <n v="4"/>
    <n v="3"/>
    <n v="80"/>
    <n v="1"/>
    <n v="4"/>
    <n v="4"/>
    <n v="3"/>
    <n v="3"/>
    <n v="2"/>
    <n v="1"/>
    <n v="2"/>
    <x v="2"/>
    <x v="1"/>
    <n v="0"/>
  </r>
  <r>
    <x v="8"/>
    <x v="1"/>
    <s v="Travel_Rarely"/>
    <n v="243"/>
    <x v="0"/>
    <n v="7"/>
    <n v="4"/>
    <s v="Marketing"/>
    <n v="1"/>
    <n v="709"/>
    <n v="4"/>
    <x v="0"/>
    <n v="46"/>
    <n v="2"/>
    <n v="2"/>
    <x v="0"/>
    <n v="4"/>
    <s v="Single"/>
    <n v="4028"/>
    <n v="7791"/>
    <n v="0"/>
    <s v="Y"/>
    <x v="1"/>
    <n v="20"/>
    <n v="4"/>
    <n v="1"/>
    <n v="80"/>
    <n v="0"/>
    <n v="8"/>
    <n v="2"/>
    <n v="3"/>
    <n v="7"/>
    <n v="7"/>
    <n v="0"/>
    <n v="5"/>
    <x v="0"/>
    <x v="0"/>
    <n v="0"/>
  </r>
  <r>
    <x v="11"/>
    <x v="1"/>
    <s v="Travel_Frequently"/>
    <n v="806"/>
    <x v="1"/>
    <n v="1"/>
    <n v="4"/>
    <s v="Life Sciences"/>
    <n v="1"/>
    <n v="710"/>
    <n v="2"/>
    <x v="1"/>
    <n v="76"/>
    <n v="1"/>
    <n v="1"/>
    <x v="1"/>
    <n v="4"/>
    <s v="Divorced"/>
    <n v="2720"/>
    <n v="18959"/>
    <n v="1"/>
    <s v="Y"/>
    <x v="1"/>
    <n v="18"/>
    <n v="3"/>
    <n v="4"/>
    <n v="80"/>
    <n v="1"/>
    <n v="10"/>
    <n v="5"/>
    <n v="3"/>
    <n v="10"/>
    <n v="7"/>
    <n v="2"/>
    <n v="8"/>
    <x v="0"/>
    <x v="1"/>
    <n v="0"/>
  </r>
  <r>
    <x v="26"/>
    <x v="1"/>
    <s v="Travel_Rarely"/>
    <n v="817"/>
    <x v="0"/>
    <n v="2"/>
    <n v="1"/>
    <s v="Marketing"/>
    <n v="1"/>
    <n v="712"/>
    <n v="2"/>
    <x v="1"/>
    <n v="56"/>
    <n v="4"/>
    <n v="2"/>
    <x v="0"/>
    <n v="2"/>
    <s v="Married"/>
    <n v="8120"/>
    <n v="18597"/>
    <n v="3"/>
    <s v="Y"/>
    <x v="1"/>
    <n v="12"/>
    <n v="3"/>
    <n v="4"/>
    <n v="80"/>
    <n v="0"/>
    <n v="12"/>
    <n v="3"/>
    <n v="3"/>
    <n v="2"/>
    <n v="2"/>
    <n v="2"/>
    <n v="2"/>
    <x v="1"/>
    <x v="1"/>
    <n v="0"/>
  </r>
  <r>
    <x v="4"/>
    <x v="1"/>
    <s v="Travel_Frequently"/>
    <n v="1410"/>
    <x v="0"/>
    <n v="3"/>
    <n v="1"/>
    <s v="Medical"/>
    <n v="1"/>
    <n v="714"/>
    <n v="4"/>
    <x v="0"/>
    <n v="71"/>
    <n v="4"/>
    <n v="2"/>
    <x v="0"/>
    <n v="4"/>
    <s v="Divorced"/>
    <n v="4647"/>
    <n v="16673"/>
    <n v="1"/>
    <s v="Y"/>
    <x v="0"/>
    <n v="20"/>
    <n v="4"/>
    <n v="2"/>
    <n v="80"/>
    <n v="2"/>
    <n v="6"/>
    <n v="3"/>
    <n v="3"/>
    <n v="6"/>
    <n v="5"/>
    <n v="0"/>
    <n v="4"/>
    <x v="0"/>
    <x v="0"/>
    <n v="0"/>
  </r>
  <r>
    <x v="2"/>
    <x v="1"/>
    <s v="Travel_Rarely"/>
    <n v="1225"/>
    <x v="1"/>
    <n v="10"/>
    <n v="2"/>
    <s v="Life Sciences"/>
    <n v="1"/>
    <n v="715"/>
    <n v="4"/>
    <x v="1"/>
    <n v="80"/>
    <n v="4"/>
    <n v="1"/>
    <x v="1"/>
    <n v="4"/>
    <s v="Single"/>
    <n v="4680"/>
    <n v="15232"/>
    <n v="3"/>
    <s v="Y"/>
    <x v="1"/>
    <n v="17"/>
    <n v="3"/>
    <n v="1"/>
    <n v="80"/>
    <n v="0"/>
    <n v="4"/>
    <n v="2"/>
    <n v="3"/>
    <n v="1"/>
    <n v="0"/>
    <n v="0"/>
    <n v="0"/>
    <x v="1"/>
    <x v="0"/>
    <n v="0"/>
  </r>
  <r>
    <x v="24"/>
    <x v="1"/>
    <s v="Travel_Rarely"/>
    <n v="1207"/>
    <x v="1"/>
    <n v="28"/>
    <n v="1"/>
    <s v="Medical"/>
    <n v="1"/>
    <n v="716"/>
    <n v="4"/>
    <x v="1"/>
    <n v="74"/>
    <n v="4"/>
    <n v="1"/>
    <x v="2"/>
    <n v="3"/>
    <s v="Married"/>
    <n v="3221"/>
    <n v="3297"/>
    <n v="1"/>
    <s v="Y"/>
    <x v="0"/>
    <n v="11"/>
    <n v="3"/>
    <n v="3"/>
    <n v="80"/>
    <n v="3"/>
    <n v="20"/>
    <n v="3"/>
    <n v="3"/>
    <n v="20"/>
    <n v="8"/>
    <n v="3"/>
    <n v="8"/>
    <x v="5"/>
    <x v="2"/>
    <n v="0"/>
  </r>
  <r>
    <x v="13"/>
    <x v="1"/>
    <s v="Travel_Rarely"/>
    <n v="1442"/>
    <x v="1"/>
    <n v="9"/>
    <n v="3"/>
    <s v="Medical"/>
    <n v="1"/>
    <n v="717"/>
    <n v="4"/>
    <x v="0"/>
    <n v="46"/>
    <n v="2"/>
    <n v="3"/>
    <x v="4"/>
    <n v="2"/>
    <s v="Single"/>
    <n v="8621"/>
    <n v="17654"/>
    <n v="1"/>
    <s v="Y"/>
    <x v="1"/>
    <n v="14"/>
    <n v="3"/>
    <n v="2"/>
    <n v="80"/>
    <n v="0"/>
    <n v="9"/>
    <n v="3"/>
    <n v="4"/>
    <n v="8"/>
    <n v="7"/>
    <n v="7"/>
    <n v="7"/>
    <x v="0"/>
    <x v="3"/>
    <n v="0"/>
  </r>
  <r>
    <x v="17"/>
    <x v="0"/>
    <s v="Travel_Rarely"/>
    <n v="693"/>
    <x v="0"/>
    <n v="3"/>
    <n v="2"/>
    <s v="Life Sciences"/>
    <n v="1"/>
    <n v="720"/>
    <n v="1"/>
    <x v="0"/>
    <n v="65"/>
    <n v="3"/>
    <n v="2"/>
    <x v="0"/>
    <n v="3"/>
    <s v="Single"/>
    <n v="4577"/>
    <n v="24785"/>
    <n v="9"/>
    <s v="Y"/>
    <x v="1"/>
    <n v="14"/>
    <n v="3"/>
    <n v="1"/>
    <n v="80"/>
    <n v="0"/>
    <n v="4"/>
    <n v="3"/>
    <n v="3"/>
    <n v="2"/>
    <n v="2"/>
    <n v="2"/>
    <n v="0"/>
    <x v="1"/>
    <x v="1"/>
    <n v="1"/>
  </r>
  <r>
    <x v="22"/>
    <x v="1"/>
    <s v="Travel_Rarely"/>
    <n v="408"/>
    <x v="1"/>
    <n v="2"/>
    <n v="4"/>
    <s v="Technical Degree"/>
    <n v="1"/>
    <n v="721"/>
    <n v="4"/>
    <x v="0"/>
    <n v="80"/>
    <n v="2"/>
    <n v="2"/>
    <x v="4"/>
    <n v="3"/>
    <s v="Single"/>
    <n v="4553"/>
    <n v="20978"/>
    <n v="1"/>
    <s v="Y"/>
    <x v="1"/>
    <n v="11"/>
    <n v="3"/>
    <n v="1"/>
    <n v="80"/>
    <n v="0"/>
    <n v="20"/>
    <n v="4"/>
    <n v="3"/>
    <n v="20"/>
    <n v="7"/>
    <n v="11"/>
    <n v="10"/>
    <x v="5"/>
    <x v="4"/>
    <n v="0"/>
  </r>
  <r>
    <x v="5"/>
    <x v="1"/>
    <s v="Travel_Rarely"/>
    <n v="929"/>
    <x v="0"/>
    <n v="10"/>
    <n v="3"/>
    <s v="Marketing"/>
    <n v="1"/>
    <n v="722"/>
    <n v="4"/>
    <x v="1"/>
    <n v="55"/>
    <n v="3"/>
    <n v="2"/>
    <x v="0"/>
    <n v="4"/>
    <s v="Single"/>
    <n v="5396"/>
    <n v="21703"/>
    <n v="1"/>
    <s v="Y"/>
    <x v="1"/>
    <n v="12"/>
    <n v="3"/>
    <n v="4"/>
    <n v="80"/>
    <n v="0"/>
    <n v="10"/>
    <n v="2"/>
    <n v="2"/>
    <n v="10"/>
    <n v="7"/>
    <n v="0"/>
    <n v="8"/>
    <x v="0"/>
    <x v="0"/>
    <n v="0"/>
  </r>
  <r>
    <x v="24"/>
    <x v="0"/>
    <s v="Travel_Frequently"/>
    <n v="562"/>
    <x v="0"/>
    <n v="8"/>
    <n v="2"/>
    <s v="Technical Degree"/>
    <n v="1"/>
    <n v="723"/>
    <n v="2"/>
    <x v="1"/>
    <n v="50"/>
    <n v="3"/>
    <n v="2"/>
    <x v="0"/>
    <n v="3"/>
    <s v="Married"/>
    <n v="6796"/>
    <n v="23452"/>
    <n v="3"/>
    <s v="Y"/>
    <x v="0"/>
    <n v="14"/>
    <n v="3"/>
    <n v="1"/>
    <n v="80"/>
    <n v="1"/>
    <n v="18"/>
    <n v="4"/>
    <n v="3"/>
    <n v="4"/>
    <n v="3"/>
    <n v="1"/>
    <n v="3"/>
    <x v="2"/>
    <x v="1"/>
    <n v="1"/>
  </r>
  <r>
    <x v="8"/>
    <x v="1"/>
    <s v="Travel_Rarely"/>
    <n v="827"/>
    <x v="1"/>
    <n v="1"/>
    <n v="4"/>
    <s v="Life Sciences"/>
    <n v="1"/>
    <n v="724"/>
    <n v="2"/>
    <x v="0"/>
    <n v="33"/>
    <n v="4"/>
    <n v="2"/>
    <x v="4"/>
    <n v="4"/>
    <s v="Single"/>
    <n v="7625"/>
    <n v="19383"/>
    <n v="0"/>
    <s v="Y"/>
    <x v="1"/>
    <n v="13"/>
    <n v="3"/>
    <n v="3"/>
    <n v="80"/>
    <n v="0"/>
    <n v="10"/>
    <n v="4"/>
    <n v="2"/>
    <n v="9"/>
    <n v="7"/>
    <n v="1"/>
    <n v="8"/>
    <x v="0"/>
    <x v="1"/>
    <n v="0"/>
  </r>
  <r>
    <x v="4"/>
    <x v="1"/>
    <s v="Travel_Rarely"/>
    <n v="608"/>
    <x v="1"/>
    <n v="1"/>
    <n v="2"/>
    <s v="Life Sciences"/>
    <n v="1"/>
    <n v="725"/>
    <n v="3"/>
    <x v="0"/>
    <n v="68"/>
    <n v="3"/>
    <n v="3"/>
    <x v="3"/>
    <n v="1"/>
    <s v="Married"/>
    <n v="7412"/>
    <n v="6009"/>
    <n v="1"/>
    <s v="Y"/>
    <x v="1"/>
    <n v="11"/>
    <n v="3"/>
    <n v="4"/>
    <n v="80"/>
    <n v="0"/>
    <n v="9"/>
    <n v="3"/>
    <n v="3"/>
    <n v="9"/>
    <n v="7"/>
    <n v="0"/>
    <n v="7"/>
    <x v="0"/>
    <x v="0"/>
    <n v="0"/>
  </r>
  <r>
    <x v="5"/>
    <x v="1"/>
    <s v="Travel_Rarely"/>
    <n v="1018"/>
    <x v="1"/>
    <n v="3"/>
    <n v="2"/>
    <s v="Life Sciences"/>
    <n v="1"/>
    <n v="727"/>
    <n v="3"/>
    <x v="0"/>
    <n v="39"/>
    <n v="3"/>
    <n v="3"/>
    <x v="7"/>
    <n v="4"/>
    <s v="Single"/>
    <n v="11159"/>
    <n v="19373"/>
    <n v="3"/>
    <s v="Y"/>
    <x v="1"/>
    <n v="15"/>
    <n v="3"/>
    <n v="4"/>
    <n v="80"/>
    <n v="0"/>
    <n v="10"/>
    <n v="6"/>
    <n v="3"/>
    <n v="7"/>
    <n v="7"/>
    <n v="7"/>
    <n v="7"/>
    <x v="0"/>
    <x v="3"/>
    <n v="0"/>
  </r>
  <r>
    <x v="40"/>
    <x v="1"/>
    <s v="Travel_Rarely"/>
    <n v="703"/>
    <x v="0"/>
    <n v="14"/>
    <n v="4"/>
    <s v="Marketing"/>
    <n v="1"/>
    <n v="728"/>
    <n v="4"/>
    <x v="1"/>
    <n v="42"/>
    <n v="3"/>
    <n v="2"/>
    <x v="0"/>
    <n v="1"/>
    <s v="Single"/>
    <n v="4960"/>
    <n v="11825"/>
    <n v="2"/>
    <s v="Y"/>
    <x v="1"/>
    <n v="12"/>
    <n v="3"/>
    <n v="4"/>
    <n v="80"/>
    <n v="0"/>
    <n v="20"/>
    <n v="2"/>
    <n v="3"/>
    <n v="7"/>
    <n v="7"/>
    <n v="1"/>
    <n v="7"/>
    <x v="0"/>
    <x v="1"/>
    <n v="0"/>
  </r>
  <r>
    <x v="32"/>
    <x v="1"/>
    <s v="Travel_Frequently"/>
    <n v="580"/>
    <x v="0"/>
    <n v="5"/>
    <n v="4"/>
    <s v="Life Sciences"/>
    <n v="1"/>
    <n v="729"/>
    <n v="4"/>
    <x v="1"/>
    <n v="48"/>
    <n v="2"/>
    <n v="3"/>
    <x v="0"/>
    <n v="1"/>
    <s v="Married"/>
    <n v="10475"/>
    <n v="23772"/>
    <n v="5"/>
    <s v="Y"/>
    <x v="0"/>
    <n v="21"/>
    <n v="4"/>
    <n v="3"/>
    <n v="80"/>
    <n v="1"/>
    <n v="20"/>
    <n v="2"/>
    <n v="3"/>
    <n v="18"/>
    <n v="13"/>
    <n v="1"/>
    <n v="12"/>
    <x v="5"/>
    <x v="1"/>
    <n v="0"/>
  </r>
  <r>
    <x v="16"/>
    <x v="1"/>
    <s v="Travel_Rarely"/>
    <n v="970"/>
    <x v="1"/>
    <n v="7"/>
    <n v="3"/>
    <s v="Life Sciences"/>
    <n v="1"/>
    <n v="730"/>
    <n v="3"/>
    <x v="1"/>
    <n v="59"/>
    <n v="4"/>
    <n v="4"/>
    <x v="7"/>
    <n v="3"/>
    <s v="Married"/>
    <n v="14814"/>
    <n v="13514"/>
    <n v="3"/>
    <s v="Y"/>
    <x v="1"/>
    <n v="19"/>
    <n v="3"/>
    <n v="3"/>
    <n v="80"/>
    <n v="0"/>
    <n v="32"/>
    <n v="3"/>
    <n v="3"/>
    <n v="5"/>
    <n v="1"/>
    <n v="1"/>
    <n v="3"/>
    <x v="2"/>
    <x v="1"/>
    <n v="0"/>
  </r>
  <r>
    <x v="0"/>
    <x v="1"/>
    <s v="Travel_Rarely"/>
    <n v="427"/>
    <x v="2"/>
    <n v="10"/>
    <n v="4"/>
    <s v="Human Resources"/>
    <n v="1"/>
    <n v="731"/>
    <n v="2"/>
    <x v="1"/>
    <n v="73"/>
    <n v="2"/>
    <n v="5"/>
    <x v="5"/>
    <n v="4"/>
    <s v="Divorced"/>
    <n v="19141"/>
    <n v="8861"/>
    <n v="3"/>
    <s v="Y"/>
    <x v="1"/>
    <n v="15"/>
    <n v="3"/>
    <n v="2"/>
    <n v="80"/>
    <n v="3"/>
    <n v="23"/>
    <n v="2"/>
    <n v="2"/>
    <n v="21"/>
    <n v="6"/>
    <n v="12"/>
    <n v="6"/>
    <x v="3"/>
    <x v="4"/>
    <n v="0"/>
  </r>
  <r>
    <x v="42"/>
    <x v="1"/>
    <s v="Travel_Rarely"/>
    <n v="1179"/>
    <x v="0"/>
    <n v="16"/>
    <n v="4"/>
    <s v="Marketing"/>
    <n v="1"/>
    <n v="732"/>
    <n v="1"/>
    <x v="1"/>
    <n v="84"/>
    <n v="3"/>
    <n v="2"/>
    <x v="0"/>
    <n v="1"/>
    <s v="Single"/>
    <n v="5405"/>
    <n v="11924"/>
    <n v="8"/>
    <s v="Y"/>
    <x v="1"/>
    <n v="14"/>
    <n v="3"/>
    <n v="4"/>
    <n v="80"/>
    <n v="0"/>
    <n v="10"/>
    <n v="1"/>
    <n v="3"/>
    <n v="2"/>
    <n v="2"/>
    <n v="2"/>
    <n v="2"/>
    <x v="1"/>
    <x v="1"/>
    <n v="0"/>
  </r>
  <r>
    <x v="4"/>
    <x v="1"/>
    <s v="Travel_Frequently"/>
    <n v="294"/>
    <x v="1"/>
    <n v="10"/>
    <n v="2"/>
    <s v="Life Sciences"/>
    <n v="1"/>
    <n v="733"/>
    <n v="4"/>
    <x v="1"/>
    <n v="32"/>
    <n v="3"/>
    <n v="3"/>
    <x v="3"/>
    <n v="1"/>
    <s v="Divorced"/>
    <n v="8793"/>
    <n v="4809"/>
    <n v="1"/>
    <s v="Y"/>
    <x v="1"/>
    <n v="21"/>
    <n v="4"/>
    <n v="3"/>
    <n v="80"/>
    <n v="2"/>
    <n v="9"/>
    <n v="4"/>
    <n v="2"/>
    <n v="9"/>
    <n v="7"/>
    <n v="1"/>
    <n v="7"/>
    <x v="0"/>
    <x v="1"/>
    <n v="0"/>
  </r>
  <r>
    <x v="0"/>
    <x v="1"/>
    <s v="Travel_Rarely"/>
    <n v="314"/>
    <x v="2"/>
    <n v="1"/>
    <n v="3"/>
    <s v="Human Resources"/>
    <n v="1"/>
    <n v="734"/>
    <n v="4"/>
    <x v="1"/>
    <n v="59"/>
    <n v="2"/>
    <n v="5"/>
    <x v="5"/>
    <n v="3"/>
    <s v="Married"/>
    <n v="19189"/>
    <n v="19562"/>
    <n v="1"/>
    <s v="Y"/>
    <x v="1"/>
    <n v="12"/>
    <n v="3"/>
    <n v="2"/>
    <n v="80"/>
    <n v="1"/>
    <n v="22"/>
    <n v="3"/>
    <n v="3"/>
    <n v="22"/>
    <n v="7"/>
    <n v="2"/>
    <n v="10"/>
    <x v="3"/>
    <x v="1"/>
    <n v="0"/>
  </r>
  <r>
    <x v="24"/>
    <x v="1"/>
    <s v="Travel_Rarely"/>
    <n v="316"/>
    <x v="0"/>
    <n v="8"/>
    <n v="4"/>
    <s v="Marketing"/>
    <n v="1"/>
    <n v="738"/>
    <n v="4"/>
    <x v="1"/>
    <n v="54"/>
    <n v="3"/>
    <n v="1"/>
    <x v="6"/>
    <n v="2"/>
    <s v="Married"/>
    <n v="3875"/>
    <n v="9983"/>
    <n v="7"/>
    <s v="Y"/>
    <x v="1"/>
    <n v="15"/>
    <n v="3"/>
    <n v="4"/>
    <n v="80"/>
    <n v="1"/>
    <n v="4"/>
    <n v="2"/>
    <n v="3"/>
    <n v="2"/>
    <n v="2"/>
    <n v="2"/>
    <n v="2"/>
    <x v="1"/>
    <x v="1"/>
    <n v="0"/>
  </r>
  <r>
    <x v="14"/>
    <x v="0"/>
    <s v="Travel_Rarely"/>
    <n v="654"/>
    <x v="1"/>
    <n v="1"/>
    <n v="2"/>
    <s v="Life Sciences"/>
    <n v="1"/>
    <n v="741"/>
    <n v="1"/>
    <x v="0"/>
    <n v="67"/>
    <n v="1"/>
    <n v="1"/>
    <x v="1"/>
    <n v="2"/>
    <s v="Single"/>
    <n v="2216"/>
    <n v="3872"/>
    <n v="7"/>
    <s v="Y"/>
    <x v="0"/>
    <n v="13"/>
    <n v="3"/>
    <n v="4"/>
    <n v="80"/>
    <n v="0"/>
    <n v="10"/>
    <n v="4"/>
    <n v="3"/>
    <n v="7"/>
    <n v="7"/>
    <n v="3"/>
    <n v="7"/>
    <x v="0"/>
    <x v="2"/>
    <n v="1"/>
  </r>
  <r>
    <x v="9"/>
    <x v="1"/>
    <s v="Non-Travel"/>
    <n v="427"/>
    <x v="1"/>
    <n v="8"/>
    <n v="3"/>
    <s v="Life Sciences"/>
    <n v="1"/>
    <n v="742"/>
    <n v="1"/>
    <x v="0"/>
    <n v="63"/>
    <n v="4"/>
    <n v="3"/>
    <x v="7"/>
    <n v="1"/>
    <s v="Married"/>
    <n v="11713"/>
    <n v="20335"/>
    <n v="9"/>
    <s v="Y"/>
    <x v="1"/>
    <n v="14"/>
    <n v="3"/>
    <n v="1"/>
    <n v="80"/>
    <n v="1"/>
    <n v="10"/>
    <n v="2"/>
    <n v="3"/>
    <n v="8"/>
    <n v="7"/>
    <n v="0"/>
    <n v="5"/>
    <x v="0"/>
    <x v="0"/>
    <n v="0"/>
  </r>
  <r>
    <x v="8"/>
    <x v="1"/>
    <s v="Travel_Rarely"/>
    <n v="168"/>
    <x v="1"/>
    <n v="1"/>
    <n v="3"/>
    <s v="Life Sciences"/>
    <n v="1"/>
    <n v="743"/>
    <n v="3"/>
    <x v="0"/>
    <n v="81"/>
    <n v="3"/>
    <n v="3"/>
    <x v="3"/>
    <n v="3"/>
    <s v="Single"/>
    <n v="7861"/>
    <n v="15397"/>
    <n v="4"/>
    <s v="Y"/>
    <x v="0"/>
    <n v="14"/>
    <n v="3"/>
    <n v="4"/>
    <n v="80"/>
    <n v="0"/>
    <n v="10"/>
    <n v="4"/>
    <n v="4"/>
    <n v="1"/>
    <n v="0"/>
    <n v="0"/>
    <n v="0"/>
    <x v="1"/>
    <x v="0"/>
    <n v="0"/>
  </r>
  <r>
    <x v="20"/>
    <x v="1"/>
    <s v="Non-Travel"/>
    <n v="381"/>
    <x v="1"/>
    <n v="24"/>
    <n v="3"/>
    <s v="Medical"/>
    <n v="1"/>
    <n v="744"/>
    <n v="1"/>
    <x v="1"/>
    <n v="49"/>
    <n v="1"/>
    <n v="1"/>
    <x v="2"/>
    <n v="3"/>
    <s v="Single"/>
    <n v="3708"/>
    <n v="2104"/>
    <n v="2"/>
    <s v="Y"/>
    <x v="1"/>
    <n v="14"/>
    <n v="3"/>
    <n v="3"/>
    <n v="80"/>
    <n v="0"/>
    <n v="9"/>
    <n v="5"/>
    <n v="3"/>
    <n v="5"/>
    <n v="2"/>
    <n v="1"/>
    <n v="4"/>
    <x v="2"/>
    <x v="1"/>
    <n v="0"/>
  </r>
  <r>
    <x v="40"/>
    <x v="1"/>
    <s v="Travel_Frequently"/>
    <n v="217"/>
    <x v="0"/>
    <n v="3"/>
    <n v="3"/>
    <s v="Medical"/>
    <n v="1"/>
    <n v="746"/>
    <n v="4"/>
    <x v="0"/>
    <n v="49"/>
    <n v="3"/>
    <n v="4"/>
    <x v="0"/>
    <n v="3"/>
    <s v="Divorced"/>
    <n v="13770"/>
    <n v="10225"/>
    <n v="9"/>
    <s v="Y"/>
    <x v="0"/>
    <n v="12"/>
    <n v="3"/>
    <n v="4"/>
    <n v="80"/>
    <n v="2"/>
    <n v="28"/>
    <n v="2"/>
    <n v="2"/>
    <n v="22"/>
    <n v="2"/>
    <n v="11"/>
    <n v="13"/>
    <x v="3"/>
    <x v="4"/>
    <n v="0"/>
  </r>
  <r>
    <x v="7"/>
    <x v="1"/>
    <s v="Travel_Rarely"/>
    <n v="501"/>
    <x v="0"/>
    <n v="27"/>
    <n v="5"/>
    <s v="Marketing"/>
    <n v="1"/>
    <n v="747"/>
    <n v="3"/>
    <x v="1"/>
    <n v="99"/>
    <n v="3"/>
    <n v="2"/>
    <x v="0"/>
    <n v="4"/>
    <s v="Divorced"/>
    <n v="5304"/>
    <n v="25275"/>
    <n v="7"/>
    <s v="Y"/>
    <x v="1"/>
    <n v="23"/>
    <n v="4"/>
    <n v="4"/>
    <n v="80"/>
    <n v="1"/>
    <n v="10"/>
    <n v="2"/>
    <n v="2"/>
    <n v="8"/>
    <n v="7"/>
    <n v="7"/>
    <n v="7"/>
    <x v="0"/>
    <x v="3"/>
    <n v="0"/>
  </r>
  <r>
    <x v="11"/>
    <x v="1"/>
    <s v="Travel_Rarely"/>
    <n v="1396"/>
    <x v="0"/>
    <n v="10"/>
    <n v="3"/>
    <s v="Life Sciences"/>
    <n v="1"/>
    <n v="749"/>
    <n v="3"/>
    <x v="1"/>
    <n v="99"/>
    <n v="3"/>
    <n v="1"/>
    <x v="6"/>
    <n v="3"/>
    <s v="Single"/>
    <n v="2642"/>
    <n v="2755"/>
    <n v="1"/>
    <s v="Y"/>
    <x v="1"/>
    <n v="11"/>
    <n v="3"/>
    <n v="3"/>
    <n v="80"/>
    <n v="0"/>
    <n v="1"/>
    <n v="6"/>
    <n v="3"/>
    <n v="1"/>
    <n v="0"/>
    <n v="0"/>
    <n v="0"/>
    <x v="1"/>
    <x v="0"/>
    <n v="0"/>
  </r>
  <r>
    <x v="19"/>
    <x v="0"/>
    <s v="Travel_Frequently"/>
    <n v="933"/>
    <x v="1"/>
    <n v="19"/>
    <n v="3"/>
    <s v="Medical"/>
    <n v="1"/>
    <n v="752"/>
    <n v="3"/>
    <x v="1"/>
    <n v="57"/>
    <n v="4"/>
    <n v="1"/>
    <x v="1"/>
    <n v="3"/>
    <s v="Divorced"/>
    <n v="2759"/>
    <n v="20366"/>
    <n v="6"/>
    <s v="Y"/>
    <x v="0"/>
    <n v="12"/>
    <n v="3"/>
    <n v="4"/>
    <n v="80"/>
    <n v="0"/>
    <n v="7"/>
    <n v="2"/>
    <n v="3"/>
    <n v="2"/>
    <n v="2"/>
    <n v="2"/>
    <n v="2"/>
    <x v="1"/>
    <x v="1"/>
    <n v="1"/>
  </r>
  <r>
    <x v="23"/>
    <x v="1"/>
    <s v="Travel_Frequently"/>
    <n v="775"/>
    <x v="0"/>
    <n v="15"/>
    <n v="3"/>
    <s v="Life Sciences"/>
    <n v="1"/>
    <n v="754"/>
    <n v="4"/>
    <x v="1"/>
    <n v="47"/>
    <n v="2"/>
    <n v="2"/>
    <x v="0"/>
    <n v="4"/>
    <s v="Married"/>
    <n v="6804"/>
    <n v="23683"/>
    <n v="3"/>
    <s v="Y"/>
    <x v="1"/>
    <n v="18"/>
    <n v="3"/>
    <n v="3"/>
    <n v="80"/>
    <n v="1"/>
    <n v="7"/>
    <n v="5"/>
    <n v="3"/>
    <n v="2"/>
    <n v="2"/>
    <n v="2"/>
    <n v="2"/>
    <x v="1"/>
    <x v="1"/>
    <n v="0"/>
  </r>
  <r>
    <x v="13"/>
    <x v="1"/>
    <s v="Travel_Rarely"/>
    <n v="970"/>
    <x v="1"/>
    <n v="8"/>
    <n v="2"/>
    <s v="Medical"/>
    <n v="1"/>
    <n v="757"/>
    <n v="2"/>
    <x v="0"/>
    <n v="96"/>
    <n v="3"/>
    <n v="2"/>
    <x v="4"/>
    <n v="3"/>
    <s v="Single"/>
    <n v="6142"/>
    <n v="7360"/>
    <n v="3"/>
    <s v="Y"/>
    <x v="1"/>
    <n v="11"/>
    <n v="3"/>
    <n v="4"/>
    <n v="80"/>
    <n v="0"/>
    <n v="10"/>
    <n v="2"/>
    <n v="3"/>
    <n v="5"/>
    <n v="1"/>
    <n v="4"/>
    <n v="3"/>
    <x v="2"/>
    <x v="2"/>
    <n v="0"/>
  </r>
  <r>
    <x v="30"/>
    <x v="1"/>
    <s v="Travel_Rarely"/>
    <n v="650"/>
    <x v="1"/>
    <n v="9"/>
    <n v="1"/>
    <s v="Medical"/>
    <n v="1"/>
    <n v="758"/>
    <n v="2"/>
    <x v="1"/>
    <n v="37"/>
    <n v="3"/>
    <n v="1"/>
    <x v="2"/>
    <n v="1"/>
    <s v="Married"/>
    <n v="2500"/>
    <n v="4344"/>
    <n v="1"/>
    <s v="Y"/>
    <x v="1"/>
    <n v="14"/>
    <n v="3"/>
    <n v="4"/>
    <n v="80"/>
    <n v="1"/>
    <n v="5"/>
    <n v="2"/>
    <n v="4"/>
    <n v="4"/>
    <n v="3"/>
    <n v="0"/>
    <n v="2"/>
    <x v="2"/>
    <x v="0"/>
    <n v="0"/>
  </r>
  <r>
    <x v="22"/>
    <x v="1"/>
    <s v="Travel_Rarely"/>
    <n v="141"/>
    <x v="2"/>
    <n v="3"/>
    <n v="3"/>
    <s v="Human Resources"/>
    <n v="1"/>
    <n v="760"/>
    <n v="3"/>
    <x v="0"/>
    <n v="44"/>
    <n v="4"/>
    <n v="2"/>
    <x v="8"/>
    <n v="2"/>
    <s v="Married"/>
    <n v="6389"/>
    <n v="18767"/>
    <n v="9"/>
    <s v="Y"/>
    <x v="1"/>
    <n v="15"/>
    <n v="3"/>
    <n v="3"/>
    <n v="80"/>
    <n v="1"/>
    <n v="12"/>
    <n v="3"/>
    <n v="1"/>
    <n v="8"/>
    <n v="3"/>
    <n v="3"/>
    <n v="6"/>
    <x v="0"/>
    <x v="2"/>
    <n v="0"/>
  </r>
  <r>
    <x v="29"/>
    <x v="1"/>
    <s v="Travel_Rarely"/>
    <n v="832"/>
    <x v="1"/>
    <n v="9"/>
    <n v="3"/>
    <s v="Medical"/>
    <n v="1"/>
    <n v="762"/>
    <n v="3"/>
    <x v="1"/>
    <n v="81"/>
    <n v="3"/>
    <n v="4"/>
    <x v="4"/>
    <n v="4"/>
    <s v="Married"/>
    <n v="11103"/>
    <n v="20420"/>
    <n v="7"/>
    <s v="Y"/>
    <x v="1"/>
    <n v="11"/>
    <n v="3"/>
    <n v="3"/>
    <n v="80"/>
    <n v="0"/>
    <n v="30"/>
    <n v="1"/>
    <n v="2"/>
    <n v="10"/>
    <n v="7"/>
    <n v="1"/>
    <n v="1"/>
    <x v="0"/>
    <x v="1"/>
    <n v="0"/>
  </r>
  <r>
    <x v="32"/>
    <x v="1"/>
    <s v="Travel_Rarely"/>
    <n v="804"/>
    <x v="1"/>
    <n v="2"/>
    <n v="1"/>
    <s v="Medical"/>
    <n v="1"/>
    <n v="763"/>
    <n v="4"/>
    <x v="0"/>
    <n v="86"/>
    <n v="2"/>
    <n v="1"/>
    <x v="1"/>
    <n v="4"/>
    <s v="Single"/>
    <n v="2342"/>
    <n v="22929"/>
    <n v="0"/>
    <s v="Y"/>
    <x v="0"/>
    <n v="20"/>
    <n v="4"/>
    <n v="4"/>
    <n v="80"/>
    <n v="0"/>
    <n v="5"/>
    <n v="2"/>
    <n v="2"/>
    <n v="4"/>
    <n v="2"/>
    <n v="2"/>
    <n v="3"/>
    <x v="2"/>
    <x v="1"/>
    <n v="0"/>
  </r>
  <r>
    <x v="4"/>
    <x v="1"/>
    <s v="Travel_Rarely"/>
    <n v="975"/>
    <x v="1"/>
    <n v="7"/>
    <n v="3"/>
    <s v="Medical"/>
    <n v="1"/>
    <n v="764"/>
    <n v="4"/>
    <x v="0"/>
    <n v="55"/>
    <n v="2"/>
    <n v="2"/>
    <x v="4"/>
    <n v="1"/>
    <s v="Single"/>
    <n v="6811"/>
    <n v="23398"/>
    <n v="8"/>
    <s v="Y"/>
    <x v="1"/>
    <n v="19"/>
    <n v="3"/>
    <n v="1"/>
    <n v="80"/>
    <n v="0"/>
    <n v="9"/>
    <n v="2"/>
    <n v="1"/>
    <n v="7"/>
    <n v="6"/>
    <n v="0"/>
    <n v="7"/>
    <x v="0"/>
    <x v="0"/>
    <n v="0"/>
  </r>
  <r>
    <x v="11"/>
    <x v="1"/>
    <s v="Travel_Rarely"/>
    <n v="1090"/>
    <x v="0"/>
    <n v="10"/>
    <n v="3"/>
    <s v="Marketing"/>
    <n v="1"/>
    <n v="766"/>
    <n v="4"/>
    <x v="1"/>
    <n v="83"/>
    <n v="3"/>
    <n v="1"/>
    <x v="6"/>
    <n v="2"/>
    <s v="Divorced"/>
    <n v="2297"/>
    <n v="17967"/>
    <n v="1"/>
    <s v="Y"/>
    <x v="1"/>
    <n v="14"/>
    <n v="3"/>
    <n v="4"/>
    <n v="80"/>
    <n v="2"/>
    <n v="2"/>
    <n v="2"/>
    <n v="3"/>
    <n v="2"/>
    <n v="2"/>
    <n v="2"/>
    <n v="2"/>
    <x v="1"/>
    <x v="1"/>
    <n v="0"/>
  </r>
  <r>
    <x v="16"/>
    <x v="1"/>
    <s v="Travel_Rarely"/>
    <n v="346"/>
    <x v="1"/>
    <n v="6"/>
    <n v="3"/>
    <s v="Life Sciences"/>
    <n v="1"/>
    <n v="769"/>
    <n v="4"/>
    <x v="1"/>
    <n v="86"/>
    <n v="3"/>
    <n v="2"/>
    <x v="2"/>
    <n v="4"/>
    <s v="Single"/>
    <n v="2450"/>
    <n v="10919"/>
    <n v="2"/>
    <s v="Y"/>
    <x v="1"/>
    <n v="17"/>
    <n v="3"/>
    <n v="4"/>
    <n v="80"/>
    <n v="0"/>
    <n v="19"/>
    <n v="4"/>
    <n v="3"/>
    <n v="2"/>
    <n v="2"/>
    <n v="2"/>
    <n v="2"/>
    <x v="1"/>
    <x v="1"/>
    <n v="0"/>
  </r>
  <r>
    <x v="10"/>
    <x v="1"/>
    <s v="Non-Travel"/>
    <n v="1225"/>
    <x v="1"/>
    <n v="2"/>
    <n v="4"/>
    <s v="Life Sciences"/>
    <n v="1"/>
    <n v="771"/>
    <n v="4"/>
    <x v="0"/>
    <n v="61"/>
    <n v="3"/>
    <n v="2"/>
    <x v="4"/>
    <n v="1"/>
    <s v="Divorced"/>
    <n v="5093"/>
    <n v="4761"/>
    <n v="2"/>
    <s v="Y"/>
    <x v="1"/>
    <n v="11"/>
    <n v="3"/>
    <n v="1"/>
    <n v="80"/>
    <n v="1"/>
    <n v="16"/>
    <n v="2"/>
    <n v="4"/>
    <n v="1"/>
    <n v="0"/>
    <n v="0"/>
    <n v="0"/>
    <x v="1"/>
    <x v="0"/>
    <n v="0"/>
  </r>
  <r>
    <x v="5"/>
    <x v="1"/>
    <s v="Travel_Frequently"/>
    <n v="430"/>
    <x v="1"/>
    <n v="24"/>
    <n v="4"/>
    <s v="Life Sciences"/>
    <n v="1"/>
    <n v="772"/>
    <n v="1"/>
    <x v="1"/>
    <n v="80"/>
    <n v="3"/>
    <n v="2"/>
    <x v="2"/>
    <n v="4"/>
    <s v="Married"/>
    <n v="5309"/>
    <n v="21146"/>
    <n v="1"/>
    <s v="Y"/>
    <x v="1"/>
    <n v="15"/>
    <n v="3"/>
    <n v="4"/>
    <n v="80"/>
    <n v="2"/>
    <n v="10"/>
    <n v="2"/>
    <n v="3"/>
    <n v="10"/>
    <n v="8"/>
    <n v="4"/>
    <n v="7"/>
    <x v="0"/>
    <x v="2"/>
    <n v="0"/>
  </r>
  <r>
    <x v="8"/>
    <x v="1"/>
    <s v="Travel_Rarely"/>
    <n v="268"/>
    <x v="1"/>
    <n v="2"/>
    <n v="5"/>
    <s v="Medical"/>
    <n v="1"/>
    <n v="773"/>
    <n v="4"/>
    <x v="1"/>
    <n v="92"/>
    <n v="3"/>
    <n v="1"/>
    <x v="1"/>
    <n v="3"/>
    <s v="Married"/>
    <n v="3057"/>
    <n v="20471"/>
    <n v="6"/>
    <s v="Y"/>
    <x v="0"/>
    <n v="13"/>
    <n v="3"/>
    <n v="2"/>
    <n v="80"/>
    <n v="1"/>
    <n v="6"/>
    <n v="0"/>
    <n v="1"/>
    <n v="1"/>
    <n v="0"/>
    <n v="0"/>
    <n v="1"/>
    <x v="1"/>
    <x v="0"/>
    <n v="0"/>
  </r>
  <r>
    <x v="13"/>
    <x v="1"/>
    <s v="Travel_Rarely"/>
    <n v="167"/>
    <x v="1"/>
    <n v="8"/>
    <n v="5"/>
    <s v="Life Sciences"/>
    <n v="1"/>
    <n v="775"/>
    <n v="2"/>
    <x v="0"/>
    <n v="32"/>
    <n v="3"/>
    <n v="2"/>
    <x v="3"/>
    <n v="1"/>
    <s v="Divorced"/>
    <n v="5121"/>
    <n v="4187"/>
    <n v="3"/>
    <s v="Y"/>
    <x v="1"/>
    <n v="14"/>
    <n v="3"/>
    <n v="3"/>
    <n v="80"/>
    <n v="1"/>
    <n v="7"/>
    <n v="3"/>
    <n v="3"/>
    <n v="0"/>
    <n v="0"/>
    <n v="0"/>
    <n v="0"/>
    <x v="1"/>
    <x v="0"/>
    <n v="0"/>
  </r>
  <r>
    <x v="39"/>
    <x v="1"/>
    <s v="Travel_Rarely"/>
    <n v="621"/>
    <x v="0"/>
    <n v="3"/>
    <n v="4"/>
    <s v="Marketing"/>
    <n v="1"/>
    <n v="776"/>
    <n v="3"/>
    <x v="1"/>
    <n v="31"/>
    <n v="2"/>
    <n v="4"/>
    <x v="5"/>
    <n v="1"/>
    <s v="Married"/>
    <n v="16856"/>
    <n v="10084"/>
    <n v="1"/>
    <s v="Y"/>
    <x v="1"/>
    <n v="11"/>
    <n v="3"/>
    <n v="1"/>
    <n v="80"/>
    <n v="0"/>
    <n v="34"/>
    <n v="3"/>
    <n v="4"/>
    <n v="34"/>
    <n v="6"/>
    <n v="1"/>
    <n v="16"/>
    <x v="6"/>
    <x v="1"/>
    <n v="0"/>
  </r>
  <r>
    <x v="3"/>
    <x v="0"/>
    <s v="Travel_Rarely"/>
    <n v="527"/>
    <x v="1"/>
    <n v="1"/>
    <n v="4"/>
    <s v="Other"/>
    <n v="1"/>
    <n v="780"/>
    <n v="4"/>
    <x v="1"/>
    <n v="63"/>
    <n v="3"/>
    <n v="1"/>
    <x v="1"/>
    <n v="4"/>
    <s v="Single"/>
    <n v="2686"/>
    <n v="5207"/>
    <n v="1"/>
    <s v="Y"/>
    <x v="0"/>
    <n v="13"/>
    <n v="3"/>
    <n v="3"/>
    <n v="80"/>
    <n v="0"/>
    <n v="10"/>
    <n v="2"/>
    <n v="2"/>
    <n v="10"/>
    <n v="9"/>
    <n v="7"/>
    <n v="8"/>
    <x v="0"/>
    <x v="3"/>
    <n v="1"/>
  </r>
  <r>
    <x v="36"/>
    <x v="1"/>
    <s v="Travel_Rarely"/>
    <n v="883"/>
    <x v="0"/>
    <n v="26"/>
    <n v="1"/>
    <s v="Medical"/>
    <n v="1"/>
    <n v="781"/>
    <n v="3"/>
    <x v="0"/>
    <n v="32"/>
    <n v="3"/>
    <n v="2"/>
    <x v="0"/>
    <n v="4"/>
    <s v="Single"/>
    <n v="6180"/>
    <n v="22807"/>
    <n v="1"/>
    <s v="Y"/>
    <x v="1"/>
    <n v="23"/>
    <n v="4"/>
    <n v="2"/>
    <n v="80"/>
    <n v="0"/>
    <n v="6"/>
    <n v="5"/>
    <n v="2"/>
    <n v="6"/>
    <n v="5"/>
    <n v="1"/>
    <n v="4"/>
    <x v="0"/>
    <x v="1"/>
    <n v="0"/>
  </r>
  <r>
    <x v="28"/>
    <x v="1"/>
    <s v="Travel_Rarely"/>
    <n v="954"/>
    <x v="0"/>
    <n v="2"/>
    <n v="2"/>
    <s v="Technical Degree"/>
    <n v="1"/>
    <n v="783"/>
    <n v="2"/>
    <x v="1"/>
    <n v="46"/>
    <n v="1"/>
    <n v="2"/>
    <x v="6"/>
    <n v="3"/>
    <s v="Single"/>
    <n v="6632"/>
    <n v="12388"/>
    <n v="0"/>
    <s v="Y"/>
    <x v="1"/>
    <n v="13"/>
    <n v="3"/>
    <n v="1"/>
    <n v="80"/>
    <n v="0"/>
    <n v="9"/>
    <n v="3"/>
    <n v="3"/>
    <n v="8"/>
    <n v="7"/>
    <n v="3"/>
    <n v="1"/>
    <x v="0"/>
    <x v="2"/>
    <n v="0"/>
  </r>
  <r>
    <x v="30"/>
    <x v="1"/>
    <s v="Travel_Rarely"/>
    <n v="310"/>
    <x v="1"/>
    <n v="10"/>
    <n v="1"/>
    <s v="Medical"/>
    <n v="1"/>
    <n v="784"/>
    <n v="1"/>
    <x v="1"/>
    <n v="79"/>
    <n v="4"/>
    <n v="1"/>
    <x v="1"/>
    <n v="3"/>
    <s v="Single"/>
    <n v="3505"/>
    <n v="19630"/>
    <n v="1"/>
    <s v="Y"/>
    <x v="1"/>
    <n v="18"/>
    <n v="3"/>
    <n v="4"/>
    <n v="80"/>
    <n v="0"/>
    <n v="2"/>
    <n v="3"/>
    <n v="3"/>
    <n v="2"/>
    <n v="2"/>
    <n v="0"/>
    <n v="2"/>
    <x v="1"/>
    <x v="0"/>
    <n v="0"/>
  </r>
  <r>
    <x v="40"/>
    <x v="0"/>
    <s v="Travel_Frequently"/>
    <n v="719"/>
    <x v="0"/>
    <n v="27"/>
    <n v="2"/>
    <s v="Life Sciences"/>
    <n v="1"/>
    <n v="785"/>
    <n v="2"/>
    <x v="0"/>
    <n v="77"/>
    <n v="4"/>
    <n v="2"/>
    <x v="0"/>
    <n v="3"/>
    <s v="Single"/>
    <n v="6397"/>
    <n v="10339"/>
    <n v="4"/>
    <s v="Y"/>
    <x v="0"/>
    <n v="12"/>
    <n v="3"/>
    <n v="4"/>
    <n v="80"/>
    <n v="0"/>
    <n v="8"/>
    <n v="2"/>
    <n v="3"/>
    <n v="5"/>
    <n v="4"/>
    <n v="1"/>
    <n v="3"/>
    <x v="2"/>
    <x v="1"/>
    <n v="1"/>
  </r>
  <r>
    <x v="13"/>
    <x v="1"/>
    <s v="Travel_Rarely"/>
    <n v="304"/>
    <x v="0"/>
    <n v="2"/>
    <n v="3"/>
    <s v="Other"/>
    <n v="1"/>
    <n v="786"/>
    <n v="4"/>
    <x v="1"/>
    <n v="60"/>
    <n v="3"/>
    <n v="2"/>
    <x v="0"/>
    <n v="4"/>
    <s v="Single"/>
    <n v="6274"/>
    <n v="18686"/>
    <n v="1"/>
    <s v="Y"/>
    <x v="1"/>
    <n v="22"/>
    <n v="4"/>
    <n v="3"/>
    <n v="80"/>
    <n v="0"/>
    <n v="6"/>
    <n v="5"/>
    <n v="3"/>
    <n v="6"/>
    <n v="5"/>
    <n v="1"/>
    <n v="4"/>
    <x v="0"/>
    <x v="1"/>
    <n v="0"/>
  </r>
  <r>
    <x v="27"/>
    <x v="0"/>
    <s v="Travel_Rarely"/>
    <n v="725"/>
    <x v="1"/>
    <n v="2"/>
    <n v="3"/>
    <s v="Medical"/>
    <n v="1"/>
    <n v="787"/>
    <n v="4"/>
    <x v="1"/>
    <n v="78"/>
    <n v="3"/>
    <n v="5"/>
    <x v="5"/>
    <n v="1"/>
    <s v="Married"/>
    <n v="19859"/>
    <n v="21199"/>
    <n v="5"/>
    <s v="Y"/>
    <x v="0"/>
    <n v="13"/>
    <n v="3"/>
    <n v="4"/>
    <n v="80"/>
    <n v="1"/>
    <n v="24"/>
    <n v="2"/>
    <n v="3"/>
    <n v="5"/>
    <n v="2"/>
    <n v="1"/>
    <n v="4"/>
    <x v="2"/>
    <x v="1"/>
    <n v="1"/>
  </r>
  <r>
    <x v="9"/>
    <x v="1"/>
    <s v="Non-Travel"/>
    <n v="1434"/>
    <x v="0"/>
    <n v="8"/>
    <n v="4"/>
    <s v="Life Sciences"/>
    <n v="1"/>
    <n v="789"/>
    <n v="1"/>
    <x v="1"/>
    <n v="76"/>
    <n v="2"/>
    <n v="3"/>
    <x v="0"/>
    <n v="1"/>
    <s v="Single"/>
    <n v="7587"/>
    <n v="14229"/>
    <n v="1"/>
    <s v="Y"/>
    <x v="1"/>
    <n v="15"/>
    <n v="3"/>
    <n v="2"/>
    <n v="80"/>
    <n v="0"/>
    <n v="10"/>
    <n v="1"/>
    <n v="3"/>
    <n v="10"/>
    <n v="7"/>
    <n v="0"/>
    <n v="9"/>
    <x v="0"/>
    <x v="0"/>
    <n v="0"/>
  </r>
  <r>
    <x v="39"/>
    <x v="1"/>
    <s v="Non-Travel"/>
    <n v="715"/>
    <x v="1"/>
    <n v="19"/>
    <n v="4"/>
    <s v="Medical"/>
    <n v="1"/>
    <n v="791"/>
    <n v="4"/>
    <x v="1"/>
    <n v="41"/>
    <n v="3"/>
    <n v="1"/>
    <x v="1"/>
    <n v="4"/>
    <s v="Married"/>
    <n v="4258"/>
    <n v="26589"/>
    <n v="0"/>
    <s v="Y"/>
    <x v="1"/>
    <n v="18"/>
    <n v="3"/>
    <n v="1"/>
    <n v="80"/>
    <n v="1"/>
    <n v="5"/>
    <n v="3"/>
    <n v="3"/>
    <n v="4"/>
    <n v="3"/>
    <n v="1"/>
    <n v="2"/>
    <x v="2"/>
    <x v="1"/>
    <n v="0"/>
  </r>
  <r>
    <x v="25"/>
    <x v="1"/>
    <s v="Travel_Frequently"/>
    <n v="575"/>
    <x v="1"/>
    <n v="1"/>
    <n v="2"/>
    <s v="Life Sciences"/>
    <n v="1"/>
    <n v="792"/>
    <n v="1"/>
    <x v="0"/>
    <n v="71"/>
    <n v="1"/>
    <n v="1"/>
    <x v="2"/>
    <n v="4"/>
    <s v="Divorced"/>
    <n v="4364"/>
    <n v="5288"/>
    <n v="3"/>
    <s v="Y"/>
    <x v="1"/>
    <n v="14"/>
    <n v="3"/>
    <n v="1"/>
    <n v="80"/>
    <n v="1"/>
    <n v="5"/>
    <n v="2"/>
    <n v="3"/>
    <n v="2"/>
    <n v="2"/>
    <n v="2"/>
    <n v="0"/>
    <x v="1"/>
    <x v="1"/>
    <n v="0"/>
  </r>
  <r>
    <x v="11"/>
    <x v="1"/>
    <s v="Travel_Rarely"/>
    <n v="657"/>
    <x v="1"/>
    <n v="27"/>
    <n v="3"/>
    <s v="Medical"/>
    <n v="1"/>
    <n v="793"/>
    <n v="2"/>
    <x v="0"/>
    <n v="66"/>
    <n v="3"/>
    <n v="2"/>
    <x v="4"/>
    <n v="3"/>
    <s v="Married"/>
    <n v="4335"/>
    <n v="25549"/>
    <n v="4"/>
    <s v="Y"/>
    <x v="1"/>
    <n v="12"/>
    <n v="3"/>
    <n v="1"/>
    <n v="80"/>
    <n v="1"/>
    <n v="11"/>
    <n v="3"/>
    <n v="2"/>
    <n v="8"/>
    <n v="7"/>
    <n v="1"/>
    <n v="1"/>
    <x v="0"/>
    <x v="1"/>
    <n v="0"/>
  </r>
  <r>
    <x v="25"/>
    <x v="0"/>
    <s v="Travel_Rarely"/>
    <n v="1146"/>
    <x v="0"/>
    <n v="8"/>
    <n v="3"/>
    <s v="Technical Degree"/>
    <n v="1"/>
    <n v="796"/>
    <n v="4"/>
    <x v="1"/>
    <n v="38"/>
    <n v="2"/>
    <n v="2"/>
    <x v="0"/>
    <n v="1"/>
    <s v="Single"/>
    <n v="5326"/>
    <n v="3064"/>
    <n v="6"/>
    <s v="Y"/>
    <x v="1"/>
    <n v="17"/>
    <n v="3"/>
    <n v="3"/>
    <n v="80"/>
    <n v="0"/>
    <n v="6"/>
    <n v="2"/>
    <n v="2"/>
    <n v="4"/>
    <n v="3"/>
    <n v="1"/>
    <n v="2"/>
    <x v="2"/>
    <x v="1"/>
    <n v="1"/>
  </r>
  <r>
    <x v="13"/>
    <x v="1"/>
    <s v="Travel_Rarely"/>
    <n v="182"/>
    <x v="1"/>
    <n v="1"/>
    <n v="4"/>
    <s v="Life Sciences"/>
    <n v="1"/>
    <n v="797"/>
    <n v="2"/>
    <x v="0"/>
    <n v="72"/>
    <n v="4"/>
    <n v="1"/>
    <x v="1"/>
    <n v="4"/>
    <s v="Single"/>
    <n v="3280"/>
    <n v="13551"/>
    <n v="2"/>
    <s v="Y"/>
    <x v="1"/>
    <n v="16"/>
    <n v="3"/>
    <n v="3"/>
    <n v="80"/>
    <n v="0"/>
    <n v="10"/>
    <n v="2"/>
    <n v="3"/>
    <n v="4"/>
    <n v="2"/>
    <n v="1"/>
    <n v="3"/>
    <x v="2"/>
    <x v="1"/>
    <n v="0"/>
  </r>
  <r>
    <x v="33"/>
    <x v="1"/>
    <s v="Travel_Rarely"/>
    <n v="376"/>
    <x v="1"/>
    <n v="19"/>
    <n v="4"/>
    <s v="Medical"/>
    <n v="1"/>
    <n v="799"/>
    <n v="4"/>
    <x v="0"/>
    <n v="95"/>
    <n v="3"/>
    <n v="2"/>
    <x v="3"/>
    <n v="1"/>
    <s v="Divorced"/>
    <n v="5485"/>
    <n v="22670"/>
    <n v="9"/>
    <s v="Y"/>
    <x v="0"/>
    <n v="11"/>
    <n v="3"/>
    <n v="2"/>
    <n v="80"/>
    <n v="2"/>
    <n v="9"/>
    <n v="4"/>
    <n v="3"/>
    <n v="5"/>
    <n v="3"/>
    <n v="1"/>
    <n v="4"/>
    <x v="2"/>
    <x v="1"/>
    <n v="0"/>
  </r>
  <r>
    <x v="4"/>
    <x v="1"/>
    <s v="Travel_Frequently"/>
    <n v="829"/>
    <x v="0"/>
    <n v="8"/>
    <n v="1"/>
    <s v="Marketing"/>
    <n v="1"/>
    <n v="800"/>
    <n v="3"/>
    <x v="1"/>
    <n v="84"/>
    <n v="3"/>
    <n v="2"/>
    <x v="0"/>
    <n v="4"/>
    <s v="Married"/>
    <n v="4342"/>
    <n v="24008"/>
    <n v="0"/>
    <s v="Y"/>
    <x v="1"/>
    <n v="19"/>
    <n v="3"/>
    <n v="2"/>
    <n v="80"/>
    <n v="1"/>
    <n v="5"/>
    <n v="3"/>
    <n v="3"/>
    <n v="4"/>
    <n v="2"/>
    <n v="1"/>
    <n v="1"/>
    <x v="2"/>
    <x v="1"/>
    <n v="0"/>
  </r>
  <r>
    <x v="2"/>
    <x v="1"/>
    <s v="Travel_Rarely"/>
    <n v="571"/>
    <x v="1"/>
    <n v="10"/>
    <n v="1"/>
    <s v="Life Sciences"/>
    <n v="1"/>
    <n v="802"/>
    <n v="4"/>
    <x v="0"/>
    <n v="82"/>
    <n v="3"/>
    <n v="1"/>
    <x v="1"/>
    <n v="1"/>
    <s v="Divorced"/>
    <n v="2782"/>
    <n v="19905"/>
    <n v="0"/>
    <s v="Y"/>
    <x v="0"/>
    <n v="13"/>
    <n v="3"/>
    <n v="2"/>
    <n v="80"/>
    <n v="2"/>
    <n v="6"/>
    <n v="3"/>
    <n v="2"/>
    <n v="5"/>
    <n v="3"/>
    <n v="4"/>
    <n v="3"/>
    <x v="2"/>
    <x v="2"/>
    <n v="0"/>
  </r>
  <r>
    <x v="8"/>
    <x v="1"/>
    <s v="Travel_Frequently"/>
    <n v="240"/>
    <x v="1"/>
    <n v="2"/>
    <n v="4"/>
    <s v="Life Sciences"/>
    <n v="1"/>
    <n v="803"/>
    <n v="1"/>
    <x v="0"/>
    <n v="75"/>
    <n v="4"/>
    <n v="2"/>
    <x v="3"/>
    <n v="1"/>
    <s v="Single"/>
    <n v="5980"/>
    <n v="26085"/>
    <n v="6"/>
    <s v="Y"/>
    <x v="0"/>
    <n v="12"/>
    <n v="3"/>
    <n v="4"/>
    <n v="80"/>
    <n v="0"/>
    <n v="17"/>
    <n v="2"/>
    <n v="3"/>
    <n v="15"/>
    <n v="7"/>
    <n v="4"/>
    <n v="12"/>
    <x v="4"/>
    <x v="2"/>
    <n v="0"/>
  </r>
  <r>
    <x v="13"/>
    <x v="1"/>
    <s v="Travel_Rarely"/>
    <n v="121"/>
    <x v="1"/>
    <n v="2"/>
    <n v="4"/>
    <s v="Medical"/>
    <n v="1"/>
    <n v="804"/>
    <n v="3"/>
    <x v="0"/>
    <n v="86"/>
    <n v="2"/>
    <n v="1"/>
    <x v="1"/>
    <n v="1"/>
    <s v="Single"/>
    <n v="4381"/>
    <n v="7530"/>
    <n v="1"/>
    <s v="Y"/>
    <x v="1"/>
    <n v="11"/>
    <n v="3"/>
    <n v="3"/>
    <n v="80"/>
    <n v="0"/>
    <n v="6"/>
    <n v="3"/>
    <n v="3"/>
    <n v="6"/>
    <n v="5"/>
    <n v="1"/>
    <n v="3"/>
    <x v="0"/>
    <x v="1"/>
    <n v="0"/>
  </r>
  <r>
    <x v="10"/>
    <x v="1"/>
    <s v="Travel_Rarely"/>
    <n v="384"/>
    <x v="0"/>
    <n v="8"/>
    <n v="4"/>
    <s v="Life Sciences"/>
    <n v="1"/>
    <n v="805"/>
    <n v="1"/>
    <x v="0"/>
    <n v="72"/>
    <n v="3"/>
    <n v="1"/>
    <x v="6"/>
    <n v="4"/>
    <s v="Married"/>
    <n v="2572"/>
    <n v="20317"/>
    <n v="1"/>
    <s v="Y"/>
    <x v="1"/>
    <n v="16"/>
    <n v="3"/>
    <n v="2"/>
    <n v="80"/>
    <n v="1"/>
    <n v="3"/>
    <n v="1"/>
    <n v="2"/>
    <n v="3"/>
    <n v="2"/>
    <n v="0"/>
    <n v="2"/>
    <x v="2"/>
    <x v="0"/>
    <n v="0"/>
  </r>
  <r>
    <x v="7"/>
    <x v="1"/>
    <s v="Travel_Rarely"/>
    <n v="921"/>
    <x v="1"/>
    <n v="1"/>
    <n v="3"/>
    <s v="Life Sciences"/>
    <n v="1"/>
    <n v="806"/>
    <n v="4"/>
    <x v="1"/>
    <n v="38"/>
    <n v="1"/>
    <n v="1"/>
    <x v="2"/>
    <n v="3"/>
    <s v="Married"/>
    <n v="3833"/>
    <n v="24375"/>
    <n v="3"/>
    <s v="Y"/>
    <x v="1"/>
    <n v="21"/>
    <n v="4"/>
    <n v="3"/>
    <n v="80"/>
    <n v="2"/>
    <n v="7"/>
    <n v="2"/>
    <n v="3"/>
    <n v="2"/>
    <n v="2"/>
    <n v="0"/>
    <n v="2"/>
    <x v="1"/>
    <x v="0"/>
    <n v="0"/>
  </r>
  <r>
    <x v="32"/>
    <x v="1"/>
    <s v="Travel_Frequently"/>
    <n v="791"/>
    <x v="1"/>
    <n v="2"/>
    <n v="2"/>
    <s v="Medical"/>
    <n v="1"/>
    <n v="807"/>
    <n v="3"/>
    <x v="0"/>
    <n v="38"/>
    <n v="4"/>
    <n v="2"/>
    <x v="4"/>
    <n v="2"/>
    <s v="Married"/>
    <n v="4244"/>
    <n v="9931"/>
    <n v="1"/>
    <s v="Y"/>
    <x v="1"/>
    <n v="24"/>
    <n v="4"/>
    <n v="4"/>
    <n v="80"/>
    <n v="1"/>
    <n v="8"/>
    <n v="2"/>
    <n v="3"/>
    <n v="8"/>
    <n v="7"/>
    <n v="3"/>
    <n v="7"/>
    <x v="0"/>
    <x v="2"/>
    <n v="0"/>
  </r>
  <r>
    <x v="13"/>
    <x v="1"/>
    <s v="Travel_Rarely"/>
    <n v="1111"/>
    <x v="0"/>
    <n v="8"/>
    <n v="2"/>
    <s v="Life Sciences"/>
    <n v="1"/>
    <n v="808"/>
    <n v="3"/>
    <x v="0"/>
    <n v="93"/>
    <n v="3"/>
    <n v="2"/>
    <x v="0"/>
    <n v="1"/>
    <s v="Married"/>
    <n v="6500"/>
    <n v="13305"/>
    <n v="5"/>
    <s v="Y"/>
    <x v="1"/>
    <n v="17"/>
    <n v="3"/>
    <n v="2"/>
    <n v="80"/>
    <n v="1"/>
    <n v="6"/>
    <n v="1"/>
    <n v="3"/>
    <n v="3"/>
    <n v="2"/>
    <n v="1"/>
    <n v="2"/>
    <x v="2"/>
    <x v="1"/>
    <n v="0"/>
  </r>
  <r>
    <x v="19"/>
    <x v="1"/>
    <s v="Travel_Frequently"/>
    <n v="570"/>
    <x v="1"/>
    <n v="8"/>
    <n v="3"/>
    <s v="Life Sciences"/>
    <n v="1"/>
    <n v="809"/>
    <n v="2"/>
    <x v="1"/>
    <n v="66"/>
    <n v="3"/>
    <n v="5"/>
    <x v="5"/>
    <n v="4"/>
    <s v="Divorced"/>
    <n v="18430"/>
    <n v="16225"/>
    <n v="1"/>
    <s v="Y"/>
    <x v="1"/>
    <n v="13"/>
    <n v="3"/>
    <n v="2"/>
    <n v="80"/>
    <n v="1"/>
    <n v="24"/>
    <n v="4"/>
    <n v="2"/>
    <n v="24"/>
    <n v="7"/>
    <n v="14"/>
    <n v="9"/>
    <x v="3"/>
    <x v="4"/>
    <n v="0"/>
  </r>
  <r>
    <x v="30"/>
    <x v="0"/>
    <s v="Travel_Rarely"/>
    <n v="1243"/>
    <x v="1"/>
    <n v="6"/>
    <n v="3"/>
    <s v="Life Sciences"/>
    <n v="1"/>
    <n v="811"/>
    <n v="3"/>
    <x v="1"/>
    <n v="63"/>
    <n v="4"/>
    <n v="1"/>
    <x v="2"/>
    <n v="1"/>
    <s v="Married"/>
    <n v="1601"/>
    <n v="3445"/>
    <n v="1"/>
    <s v="Y"/>
    <x v="0"/>
    <n v="21"/>
    <n v="4"/>
    <n v="3"/>
    <n v="80"/>
    <n v="2"/>
    <n v="1"/>
    <n v="2"/>
    <n v="3"/>
    <n v="0"/>
    <n v="0"/>
    <n v="0"/>
    <n v="0"/>
    <x v="1"/>
    <x v="0"/>
    <n v="1"/>
  </r>
  <r>
    <x v="17"/>
    <x v="1"/>
    <s v="Non-Travel"/>
    <n v="1092"/>
    <x v="1"/>
    <n v="9"/>
    <n v="3"/>
    <s v="Life Sciences"/>
    <n v="1"/>
    <n v="812"/>
    <n v="3"/>
    <x v="1"/>
    <n v="60"/>
    <n v="2"/>
    <n v="1"/>
    <x v="2"/>
    <n v="2"/>
    <s v="Divorced"/>
    <n v="2694"/>
    <n v="26551"/>
    <n v="1"/>
    <s v="Y"/>
    <x v="1"/>
    <n v="11"/>
    <n v="3"/>
    <n v="3"/>
    <n v="80"/>
    <n v="3"/>
    <n v="1"/>
    <n v="4"/>
    <n v="3"/>
    <n v="1"/>
    <n v="0"/>
    <n v="0"/>
    <n v="0"/>
    <x v="1"/>
    <x v="0"/>
    <n v="0"/>
  </r>
  <r>
    <x v="39"/>
    <x v="1"/>
    <s v="Travel_Rarely"/>
    <n v="1325"/>
    <x v="1"/>
    <n v="11"/>
    <n v="4"/>
    <s v="Life Sciences"/>
    <n v="1"/>
    <n v="813"/>
    <n v="4"/>
    <x v="0"/>
    <n v="82"/>
    <n v="3"/>
    <n v="2"/>
    <x v="2"/>
    <n v="3"/>
    <s v="Married"/>
    <n v="3149"/>
    <n v="21821"/>
    <n v="8"/>
    <s v="Y"/>
    <x v="1"/>
    <n v="20"/>
    <n v="4"/>
    <n v="2"/>
    <n v="80"/>
    <n v="1"/>
    <n v="9"/>
    <n v="3"/>
    <n v="3"/>
    <n v="5"/>
    <n v="2"/>
    <n v="1"/>
    <n v="4"/>
    <x v="2"/>
    <x v="1"/>
    <n v="0"/>
  </r>
  <r>
    <x v="24"/>
    <x v="1"/>
    <s v="Travel_Rarely"/>
    <n v="691"/>
    <x v="1"/>
    <n v="2"/>
    <n v="3"/>
    <s v="Medical"/>
    <n v="1"/>
    <n v="815"/>
    <n v="3"/>
    <x v="1"/>
    <n v="64"/>
    <n v="3"/>
    <n v="4"/>
    <x v="7"/>
    <n v="3"/>
    <s v="Married"/>
    <n v="17639"/>
    <n v="6881"/>
    <n v="5"/>
    <s v="Y"/>
    <x v="1"/>
    <n v="16"/>
    <n v="3"/>
    <n v="4"/>
    <n v="80"/>
    <n v="0"/>
    <n v="30"/>
    <n v="3"/>
    <n v="3"/>
    <n v="4"/>
    <n v="3"/>
    <n v="0"/>
    <n v="3"/>
    <x v="2"/>
    <x v="0"/>
    <n v="0"/>
  </r>
  <r>
    <x v="11"/>
    <x v="0"/>
    <s v="Travel_Rarely"/>
    <n v="805"/>
    <x v="1"/>
    <n v="1"/>
    <n v="2"/>
    <s v="Life Sciences"/>
    <n v="1"/>
    <n v="816"/>
    <n v="2"/>
    <x v="0"/>
    <n v="36"/>
    <n v="2"/>
    <n v="1"/>
    <x v="2"/>
    <n v="1"/>
    <s v="Married"/>
    <n v="2319"/>
    <n v="6689"/>
    <n v="1"/>
    <s v="Y"/>
    <x v="0"/>
    <n v="11"/>
    <n v="3"/>
    <n v="4"/>
    <n v="80"/>
    <n v="1"/>
    <n v="1"/>
    <n v="1"/>
    <n v="3"/>
    <n v="1"/>
    <n v="0"/>
    <n v="0"/>
    <n v="0"/>
    <x v="1"/>
    <x v="0"/>
    <n v="1"/>
  </r>
  <r>
    <x v="3"/>
    <x v="1"/>
    <s v="Travel_Rarely"/>
    <n v="213"/>
    <x v="1"/>
    <n v="7"/>
    <n v="3"/>
    <s v="Medical"/>
    <n v="1"/>
    <n v="817"/>
    <n v="3"/>
    <x v="1"/>
    <n v="49"/>
    <n v="3"/>
    <n v="3"/>
    <x v="7"/>
    <n v="3"/>
    <s v="Married"/>
    <n v="11691"/>
    <n v="25995"/>
    <n v="0"/>
    <s v="Y"/>
    <x v="1"/>
    <n v="11"/>
    <n v="3"/>
    <n v="4"/>
    <n v="80"/>
    <n v="0"/>
    <n v="14"/>
    <n v="3"/>
    <n v="4"/>
    <n v="13"/>
    <n v="9"/>
    <n v="3"/>
    <n v="7"/>
    <x v="4"/>
    <x v="2"/>
    <n v="0"/>
  </r>
  <r>
    <x v="3"/>
    <x v="0"/>
    <s v="Travel_Rarely"/>
    <n v="118"/>
    <x v="0"/>
    <n v="16"/>
    <n v="3"/>
    <s v="Marketing"/>
    <n v="1"/>
    <n v="819"/>
    <n v="1"/>
    <x v="0"/>
    <n v="69"/>
    <n v="3"/>
    <n v="2"/>
    <x v="0"/>
    <n v="1"/>
    <s v="Single"/>
    <n v="5324"/>
    <n v="26507"/>
    <n v="5"/>
    <s v="Y"/>
    <x v="1"/>
    <n v="15"/>
    <n v="3"/>
    <n v="3"/>
    <n v="80"/>
    <n v="0"/>
    <n v="6"/>
    <n v="3"/>
    <n v="3"/>
    <n v="3"/>
    <n v="2"/>
    <n v="0"/>
    <n v="2"/>
    <x v="2"/>
    <x v="0"/>
    <n v="1"/>
  </r>
  <r>
    <x v="40"/>
    <x v="1"/>
    <s v="Travel_Rarely"/>
    <n v="202"/>
    <x v="1"/>
    <n v="2"/>
    <n v="2"/>
    <s v="Other"/>
    <n v="1"/>
    <n v="820"/>
    <n v="3"/>
    <x v="0"/>
    <n v="33"/>
    <n v="3"/>
    <n v="4"/>
    <x v="5"/>
    <n v="4"/>
    <s v="Married"/>
    <n v="16752"/>
    <n v="12982"/>
    <n v="1"/>
    <s v="Y"/>
    <x v="0"/>
    <n v="11"/>
    <n v="3"/>
    <n v="3"/>
    <n v="80"/>
    <n v="1"/>
    <n v="26"/>
    <n v="3"/>
    <n v="2"/>
    <n v="26"/>
    <n v="14"/>
    <n v="3"/>
    <n v="0"/>
    <x v="3"/>
    <x v="2"/>
    <n v="0"/>
  </r>
  <r>
    <x v="9"/>
    <x v="1"/>
    <s v="Travel_Rarely"/>
    <n v="676"/>
    <x v="1"/>
    <n v="1"/>
    <n v="3"/>
    <s v="Other"/>
    <n v="1"/>
    <n v="823"/>
    <n v="3"/>
    <x v="0"/>
    <n v="35"/>
    <n v="3"/>
    <n v="2"/>
    <x v="3"/>
    <n v="2"/>
    <s v="Married"/>
    <n v="5228"/>
    <n v="23361"/>
    <n v="0"/>
    <s v="Y"/>
    <x v="1"/>
    <n v="15"/>
    <n v="3"/>
    <n v="1"/>
    <n v="80"/>
    <n v="1"/>
    <n v="10"/>
    <n v="2"/>
    <n v="3"/>
    <n v="9"/>
    <n v="7"/>
    <n v="0"/>
    <n v="5"/>
    <x v="0"/>
    <x v="0"/>
    <n v="0"/>
  </r>
  <r>
    <x v="11"/>
    <x v="1"/>
    <s v="Travel_Rarely"/>
    <n v="1252"/>
    <x v="1"/>
    <n v="23"/>
    <n v="2"/>
    <s v="Life Sciences"/>
    <n v="1"/>
    <n v="824"/>
    <n v="3"/>
    <x v="1"/>
    <n v="81"/>
    <n v="4"/>
    <n v="1"/>
    <x v="1"/>
    <n v="3"/>
    <s v="Married"/>
    <n v="2700"/>
    <n v="23779"/>
    <n v="1"/>
    <s v="Y"/>
    <x v="1"/>
    <n v="24"/>
    <n v="4"/>
    <n v="3"/>
    <n v="80"/>
    <n v="1"/>
    <n v="10"/>
    <n v="3"/>
    <n v="3"/>
    <n v="10"/>
    <n v="7"/>
    <n v="0"/>
    <n v="7"/>
    <x v="0"/>
    <x v="0"/>
    <n v="0"/>
  </r>
  <r>
    <x v="34"/>
    <x v="0"/>
    <s v="Travel_Rarely"/>
    <n v="286"/>
    <x v="1"/>
    <n v="2"/>
    <n v="4"/>
    <s v="Life Sciences"/>
    <n v="1"/>
    <n v="825"/>
    <n v="4"/>
    <x v="1"/>
    <n v="31"/>
    <n v="3"/>
    <n v="5"/>
    <x v="7"/>
    <n v="2"/>
    <s v="Single"/>
    <n v="19246"/>
    <n v="25761"/>
    <n v="7"/>
    <s v="Y"/>
    <x v="0"/>
    <n v="12"/>
    <n v="3"/>
    <n v="4"/>
    <n v="80"/>
    <n v="0"/>
    <n v="40"/>
    <n v="2"/>
    <n v="3"/>
    <n v="31"/>
    <n v="15"/>
    <n v="13"/>
    <n v="8"/>
    <x v="6"/>
    <x v="4"/>
    <n v="1"/>
  </r>
  <r>
    <x v="10"/>
    <x v="1"/>
    <s v="Travel_Rarely"/>
    <n v="1258"/>
    <x v="1"/>
    <n v="1"/>
    <n v="4"/>
    <s v="Life Sciences"/>
    <n v="1"/>
    <n v="826"/>
    <n v="4"/>
    <x v="0"/>
    <n v="40"/>
    <n v="4"/>
    <n v="1"/>
    <x v="1"/>
    <n v="3"/>
    <s v="Single"/>
    <n v="2506"/>
    <n v="13301"/>
    <n v="3"/>
    <s v="Y"/>
    <x v="1"/>
    <n v="13"/>
    <n v="3"/>
    <n v="3"/>
    <n v="80"/>
    <n v="0"/>
    <n v="7"/>
    <n v="0"/>
    <n v="3"/>
    <n v="2"/>
    <n v="2"/>
    <n v="2"/>
    <n v="2"/>
    <x v="1"/>
    <x v="1"/>
    <n v="0"/>
  </r>
  <r>
    <x v="19"/>
    <x v="1"/>
    <s v="Travel_Rarely"/>
    <n v="932"/>
    <x v="1"/>
    <n v="1"/>
    <n v="2"/>
    <s v="Life Sciences"/>
    <n v="1"/>
    <n v="827"/>
    <n v="4"/>
    <x v="0"/>
    <n v="43"/>
    <n v="2"/>
    <n v="2"/>
    <x v="3"/>
    <n v="4"/>
    <s v="Married"/>
    <n v="6062"/>
    <n v="4051"/>
    <n v="9"/>
    <s v="Y"/>
    <x v="0"/>
    <n v="13"/>
    <n v="3"/>
    <n v="4"/>
    <n v="80"/>
    <n v="1"/>
    <n v="8"/>
    <n v="4"/>
    <n v="3"/>
    <n v="4"/>
    <n v="3"/>
    <n v="0"/>
    <n v="2"/>
    <x v="2"/>
    <x v="0"/>
    <n v="0"/>
  </r>
  <r>
    <x v="14"/>
    <x v="0"/>
    <s v="Travel_Rarely"/>
    <n v="890"/>
    <x v="1"/>
    <n v="2"/>
    <n v="4"/>
    <s v="Medical"/>
    <n v="1"/>
    <n v="828"/>
    <n v="3"/>
    <x v="1"/>
    <n v="46"/>
    <n v="3"/>
    <n v="1"/>
    <x v="1"/>
    <n v="3"/>
    <s v="Single"/>
    <n v="4382"/>
    <n v="16374"/>
    <n v="6"/>
    <s v="Y"/>
    <x v="1"/>
    <n v="17"/>
    <n v="3"/>
    <n v="4"/>
    <n v="80"/>
    <n v="0"/>
    <n v="5"/>
    <n v="3"/>
    <n v="2"/>
    <n v="2"/>
    <n v="2"/>
    <n v="2"/>
    <n v="1"/>
    <x v="1"/>
    <x v="1"/>
    <n v="1"/>
  </r>
  <r>
    <x v="9"/>
    <x v="1"/>
    <s v="Travel_Rarely"/>
    <n v="1041"/>
    <x v="2"/>
    <n v="13"/>
    <n v="3"/>
    <s v="Human Resources"/>
    <n v="1"/>
    <n v="829"/>
    <n v="3"/>
    <x v="1"/>
    <n v="36"/>
    <n v="3"/>
    <n v="1"/>
    <x v="8"/>
    <n v="2"/>
    <s v="Married"/>
    <n v="2143"/>
    <n v="25527"/>
    <n v="4"/>
    <s v="Y"/>
    <x v="1"/>
    <n v="13"/>
    <n v="3"/>
    <n v="2"/>
    <n v="80"/>
    <n v="1"/>
    <n v="8"/>
    <n v="2"/>
    <n v="3"/>
    <n v="5"/>
    <n v="2"/>
    <n v="0"/>
    <n v="4"/>
    <x v="2"/>
    <x v="0"/>
    <n v="0"/>
  </r>
  <r>
    <x v="5"/>
    <x v="1"/>
    <s v="Travel_Rarely"/>
    <n v="859"/>
    <x v="1"/>
    <n v="4"/>
    <n v="3"/>
    <s v="Life Sciences"/>
    <n v="1"/>
    <n v="830"/>
    <n v="3"/>
    <x v="0"/>
    <n v="98"/>
    <n v="2"/>
    <n v="2"/>
    <x v="3"/>
    <n v="3"/>
    <s v="Married"/>
    <n v="6162"/>
    <n v="19124"/>
    <n v="1"/>
    <s v="Y"/>
    <x v="1"/>
    <n v="12"/>
    <n v="3"/>
    <n v="3"/>
    <n v="80"/>
    <n v="1"/>
    <n v="14"/>
    <n v="3"/>
    <n v="3"/>
    <n v="14"/>
    <n v="13"/>
    <n v="6"/>
    <n v="8"/>
    <x v="4"/>
    <x v="3"/>
    <n v="0"/>
  </r>
  <r>
    <x v="32"/>
    <x v="1"/>
    <s v="Travel_Frequently"/>
    <n v="720"/>
    <x v="1"/>
    <n v="16"/>
    <n v="4"/>
    <s v="Medical"/>
    <n v="1"/>
    <n v="832"/>
    <n v="1"/>
    <x v="1"/>
    <n v="51"/>
    <n v="2"/>
    <n v="2"/>
    <x v="2"/>
    <n v="3"/>
    <s v="Single"/>
    <n v="5094"/>
    <n v="11983"/>
    <n v="6"/>
    <s v="Y"/>
    <x v="1"/>
    <n v="14"/>
    <n v="3"/>
    <n v="4"/>
    <n v="80"/>
    <n v="0"/>
    <n v="10"/>
    <n v="6"/>
    <n v="3"/>
    <n v="1"/>
    <n v="0"/>
    <n v="0"/>
    <n v="0"/>
    <x v="1"/>
    <x v="0"/>
    <n v="0"/>
  </r>
  <r>
    <x v="7"/>
    <x v="1"/>
    <s v="Travel_Rarely"/>
    <n v="946"/>
    <x v="1"/>
    <n v="2"/>
    <n v="3"/>
    <s v="Medical"/>
    <n v="1"/>
    <n v="833"/>
    <n v="3"/>
    <x v="0"/>
    <n v="52"/>
    <n v="2"/>
    <n v="2"/>
    <x v="3"/>
    <n v="4"/>
    <s v="Single"/>
    <n v="6877"/>
    <n v="20234"/>
    <n v="5"/>
    <s v="Y"/>
    <x v="0"/>
    <n v="24"/>
    <n v="4"/>
    <n v="2"/>
    <n v="80"/>
    <n v="0"/>
    <n v="12"/>
    <n v="4"/>
    <n v="2"/>
    <n v="0"/>
    <n v="0"/>
    <n v="0"/>
    <n v="0"/>
    <x v="1"/>
    <x v="0"/>
    <n v="0"/>
  </r>
  <r>
    <x v="28"/>
    <x v="1"/>
    <s v="Travel_Rarely"/>
    <n v="252"/>
    <x v="1"/>
    <n v="2"/>
    <n v="3"/>
    <s v="Life Sciences"/>
    <n v="1"/>
    <n v="834"/>
    <n v="2"/>
    <x v="0"/>
    <n v="95"/>
    <n v="2"/>
    <n v="1"/>
    <x v="1"/>
    <n v="3"/>
    <s v="Single"/>
    <n v="2274"/>
    <n v="6153"/>
    <n v="1"/>
    <s v="Y"/>
    <x v="1"/>
    <n v="14"/>
    <n v="3"/>
    <n v="4"/>
    <n v="80"/>
    <n v="0"/>
    <n v="1"/>
    <n v="3"/>
    <n v="3"/>
    <n v="1"/>
    <n v="0"/>
    <n v="0"/>
    <n v="0"/>
    <x v="1"/>
    <x v="0"/>
    <n v="0"/>
  </r>
  <r>
    <x v="19"/>
    <x v="1"/>
    <s v="Travel_Rarely"/>
    <n v="933"/>
    <x v="1"/>
    <n v="29"/>
    <n v="3"/>
    <s v="Life Sciences"/>
    <n v="1"/>
    <n v="836"/>
    <n v="2"/>
    <x v="1"/>
    <n v="98"/>
    <n v="3"/>
    <n v="2"/>
    <x v="3"/>
    <n v="2"/>
    <s v="Married"/>
    <n v="4434"/>
    <n v="11806"/>
    <n v="1"/>
    <s v="Y"/>
    <x v="1"/>
    <n v="13"/>
    <n v="3"/>
    <n v="4"/>
    <n v="80"/>
    <n v="1"/>
    <n v="10"/>
    <n v="3"/>
    <n v="2"/>
    <n v="9"/>
    <n v="8"/>
    <n v="7"/>
    <n v="8"/>
    <x v="0"/>
    <x v="3"/>
    <n v="0"/>
  </r>
  <r>
    <x v="8"/>
    <x v="1"/>
    <s v="Travel_Frequently"/>
    <n v="471"/>
    <x v="1"/>
    <n v="12"/>
    <n v="3"/>
    <s v="Life Sciences"/>
    <n v="1"/>
    <n v="837"/>
    <n v="1"/>
    <x v="1"/>
    <n v="45"/>
    <n v="2"/>
    <n v="2"/>
    <x v="4"/>
    <n v="1"/>
    <s v="Divorced"/>
    <n v="6288"/>
    <n v="4284"/>
    <n v="2"/>
    <s v="Y"/>
    <x v="1"/>
    <n v="15"/>
    <n v="3"/>
    <n v="3"/>
    <n v="80"/>
    <n v="1"/>
    <n v="13"/>
    <n v="3"/>
    <n v="2"/>
    <n v="4"/>
    <n v="3"/>
    <n v="1"/>
    <n v="2"/>
    <x v="2"/>
    <x v="1"/>
    <n v="0"/>
  </r>
  <r>
    <x v="13"/>
    <x v="1"/>
    <s v="Travel_Frequently"/>
    <n v="702"/>
    <x v="1"/>
    <n v="16"/>
    <n v="4"/>
    <s v="Life Sciences"/>
    <n v="1"/>
    <n v="838"/>
    <n v="3"/>
    <x v="0"/>
    <n v="100"/>
    <n v="2"/>
    <n v="1"/>
    <x v="1"/>
    <n v="4"/>
    <s v="Single"/>
    <n v="2553"/>
    <n v="8306"/>
    <n v="1"/>
    <s v="Y"/>
    <x v="1"/>
    <n v="16"/>
    <n v="3"/>
    <n v="3"/>
    <n v="80"/>
    <n v="0"/>
    <n v="6"/>
    <n v="3"/>
    <n v="3"/>
    <n v="5"/>
    <n v="2"/>
    <n v="1"/>
    <n v="3"/>
    <x v="2"/>
    <x v="1"/>
    <n v="0"/>
  </r>
  <r>
    <x v="1"/>
    <x v="0"/>
    <s v="Travel_Rarely"/>
    <n v="1184"/>
    <x v="0"/>
    <n v="11"/>
    <n v="3"/>
    <s v="Marketing"/>
    <n v="1"/>
    <n v="840"/>
    <n v="3"/>
    <x v="0"/>
    <n v="43"/>
    <n v="3"/>
    <n v="3"/>
    <x v="0"/>
    <n v="4"/>
    <s v="Married"/>
    <n v="7654"/>
    <n v="5860"/>
    <n v="1"/>
    <s v="Y"/>
    <x v="1"/>
    <n v="18"/>
    <n v="3"/>
    <n v="1"/>
    <n v="80"/>
    <n v="2"/>
    <n v="9"/>
    <n v="3"/>
    <n v="4"/>
    <n v="9"/>
    <n v="8"/>
    <n v="7"/>
    <n v="7"/>
    <x v="0"/>
    <x v="3"/>
    <n v="1"/>
  </r>
  <r>
    <x v="27"/>
    <x v="0"/>
    <s v="Travel_Rarely"/>
    <n v="436"/>
    <x v="0"/>
    <n v="2"/>
    <n v="1"/>
    <s v="Medical"/>
    <n v="1"/>
    <n v="842"/>
    <n v="3"/>
    <x v="1"/>
    <n v="37"/>
    <n v="3"/>
    <n v="2"/>
    <x v="0"/>
    <n v="4"/>
    <s v="Single"/>
    <n v="5160"/>
    <n v="21519"/>
    <n v="4"/>
    <s v="Y"/>
    <x v="1"/>
    <n v="16"/>
    <n v="3"/>
    <n v="3"/>
    <n v="80"/>
    <n v="0"/>
    <n v="12"/>
    <n v="3"/>
    <n v="2"/>
    <n v="9"/>
    <n v="7"/>
    <n v="7"/>
    <n v="3"/>
    <x v="0"/>
    <x v="3"/>
    <n v="1"/>
  </r>
  <r>
    <x v="23"/>
    <x v="1"/>
    <s v="Travel_Rarely"/>
    <n v="589"/>
    <x v="1"/>
    <n v="14"/>
    <n v="2"/>
    <s v="Life Sciences"/>
    <n v="1"/>
    <n v="843"/>
    <n v="2"/>
    <x v="1"/>
    <n v="94"/>
    <n v="3"/>
    <n v="4"/>
    <x v="7"/>
    <n v="1"/>
    <s v="Married"/>
    <n v="17159"/>
    <n v="5200"/>
    <n v="6"/>
    <s v="Y"/>
    <x v="1"/>
    <n v="24"/>
    <n v="4"/>
    <n v="3"/>
    <n v="80"/>
    <n v="1"/>
    <n v="22"/>
    <n v="3"/>
    <n v="3"/>
    <n v="4"/>
    <n v="1"/>
    <n v="1"/>
    <n v="0"/>
    <x v="2"/>
    <x v="1"/>
    <n v="0"/>
  </r>
  <r>
    <x v="4"/>
    <x v="1"/>
    <s v="Travel_Rarely"/>
    <n v="269"/>
    <x v="1"/>
    <n v="5"/>
    <n v="1"/>
    <s v="Technical Degree"/>
    <n v="1"/>
    <n v="844"/>
    <n v="3"/>
    <x v="1"/>
    <n v="42"/>
    <n v="2"/>
    <n v="3"/>
    <x v="7"/>
    <n v="4"/>
    <s v="Divorced"/>
    <n v="12808"/>
    <n v="8842"/>
    <n v="1"/>
    <s v="Y"/>
    <x v="0"/>
    <n v="16"/>
    <n v="3"/>
    <n v="2"/>
    <n v="80"/>
    <n v="1"/>
    <n v="9"/>
    <n v="3"/>
    <n v="3"/>
    <n v="9"/>
    <n v="8"/>
    <n v="0"/>
    <n v="8"/>
    <x v="0"/>
    <x v="0"/>
    <n v="0"/>
  </r>
  <r>
    <x v="10"/>
    <x v="1"/>
    <s v="Travel_Rarely"/>
    <n v="950"/>
    <x v="1"/>
    <n v="7"/>
    <n v="3"/>
    <s v="Other"/>
    <n v="1"/>
    <n v="845"/>
    <n v="3"/>
    <x v="1"/>
    <n v="59"/>
    <n v="3"/>
    <n v="3"/>
    <x v="3"/>
    <n v="3"/>
    <s v="Single"/>
    <n v="10221"/>
    <n v="18869"/>
    <n v="3"/>
    <s v="Y"/>
    <x v="1"/>
    <n v="21"/>
    <n v="4"/>
    <n v="2"/>
    <n v="80"/>
    <n v="0"/>
    <n v="17"/>
    <n v="3"/>
    <n v="4"/>
    <n v="8"/>
    <n v="5"/>
    <n v="1"/>
    <n v="6"/>
    <x v="0"/>
    <x v="1"/>
    <n v="0"/>
  </r>
  <r>
    <x v="14"/>
    <x v="1"/>
    <s v="Travel_Rarely"/>
    <n v="760"/>
    <x v="0"/>
    <n v="2"/>
    <n v="4"/>
    <s v="Marketing"/>
    <n v="1"/>
    <n v="846"/>
    <n v="2"/>
    <x v="0"/>
    <n v="81"/>
    <n v="3"/>
    <n v="2"/>
    <x v="0"/>
    <n v="2"/>
    <s v="Married"/>
    <n v="4779"/>
    <n v="3698"/>
    <n v="1"/>
    <s v="Y"/>
    <x v="0"/>
    <n v="20"/>
    <n v="4"/>
    <n v="1"/>
    <n v="80"/>
    <n v="0"/>
    <n v="8"/>
    <n v="2"/>
    <n v="3"/>
    <n v="8"/>
    <n v="7"/>
    <n v="7"/>
    <n v="5"/>
    <x v="0"/>
    <x v="3"/>
    <n v="0"/>
  </r>
  <r>
    <x v="13"/>
    <x v="1"/>
    <s v="Travel_Rarely"/>
    <n v="829"/>
    <x v="2"/>
    <n v="3"/>
    <n v="2"/>
    <s v="Human Resources"/>
    <n v="1"/>
    <n v="847"/>
    <n v="3"/>
    <x v="1"/>
    <n v="88"/>
    <n v="3"/>
    <n v="1"/>
    <x v="8"/>
    <n v="4"/>
    <s v="Married"/>
    <n v="3737"/>
    <n v="2243"/>
    <n v="0"/>
    <s v="Y"/>
    <x v="1"/>
    <n v="19"/>
    <n v="3"/>
    <n v="3"/>
    <n v="80"/>
    <n v="1"/>
    <n v="4"/>
    <n v="1"/>
    <n v="1"/>
    <n v="3"/>
    <n v="2"/>
    <n v="0"/>
    <n v="2"/>
    <x v="2"/>
    <x v="0"/>
    <n v="0"/>
  </r>
  <r>
    <x v="25"/>
    <x v="0"/>
    <s v="Travel_Frequently"/>
    <n v="887"/>
    <x v="1"/>
    <n v="5"/>
    <n v="2"/>
    <s v="Medical"/>
    <n v="1"/>
    <n v="848"/>
    <n v="3"/>
    <x v="0"/>
    <n v="88"/>
    <n v="2"/>
    <n v="1"/>
    <x v="1"/>
    <n v="3"/>
    <s v="Married"/>
    <n v="2366"/>
    <n v="20898"/>
    <n v="1"/>
    <s v="Y"/>
    <x v="0"/>
    <n v="14"/>
    <n v="3"/>
    <n v="1"/>
    <n v="80"/>
    <n v="1"/>
    <n v="8"/>
    <n v="2"/>
    <n v="3"/>
    <n v="8"/>
    <n v="7"/>
    <n v="1"/>
    <n v="7"/>
    <x v="0"/>
    <x v="1"/>
    <n v="1"/>
  </r>
  <r>
    <x v="4"/>
    <x v="1"/>
    <s v="Non-Travel"/>
    <n v="443"/>
    <x v="1"/>
    <n v="3"/>
    <n v="3"/>
    <s v="Medical"/>
    <n v="1"/>
    <n v="850"/>
    <n v="4"/>
    <x v="1"/>
    <n v="50"/>
    <n v="3"/>
    <n v="1"/>
    <x v="1"/>
    <n v="4"/>
    <s v="Married"/>
    <n v="1706"/>
    <n v="16571"/>
    <n v="1"/>
    <s v="Y"/>
    <x v="1"/>
    <n v="11"/>
    <n v="3"/>
    <n v="3"/>
    <n v="80"/>
    <n v="3"/>
    <n v="0"/>
    <n v="6"/>
    <n v="2"/>
    <n v="0"/>
    <n v="0"/>
    <n v="0"/>
    <n v="0"/>
    <x v="1"/>
    <x v="0"/>
    <n v="0"/>
  </r>
  <r>
    <x v="31"/>
    <x v="1"/>
    <s v="Travel_Rarely"/>
    <n v="1318"/>
    <x v="0"/>
    <n v="26"/>
    <n v="4"/>
    <s v="Marketing"/>
    <n v="1"/>
    <n v="851"/>
    <n v="1"/>
    <x v="0"/>
    <n v="66"/>
    <n v="3"/>
    <n v="4"/>
    <x v="5"/>
    <n v="3"/>
    <s v="Married"/>
    <n v="16307"/>
    <n v="5594"/>
    <n v="2"/>
    <s v="Y"/>
    <x v="1"/>
    <n v="14"/>
    <n v="3"/>
    <n v="3"/>
    <n v="80"/>
    <n v="1"/>
    <n v="29"/>
    <n v="2"/>
    <n v="2"/>
    <n v="20"/>
    <n v="6"/>
    <n v="4"/>
    <n v="17"/>
    <x v="5"/>
    <x v="2"/>
    <n v="0"/>
  </r>
  <r>
    <x v="20"/>
    <x v="1"/>
    <s v="Travel_Rarely"/>
    <n v="625"/>
    <x v="1"/>
    <n v="4"/>
    <n v="3"/>
    <s v="Medical"/>
    <n v="1"/>
    <n v="852"/>
    <n v="4"/>
    <x v="1"/>
    <n v="50"/>
    <n v="3"/>
    <n v="2"/>
    <x v="4"/>
    <n v="2"/>
    <s v="Single"/>
    <n v="5933"/>
    <n v="5197"/>
    <n v="9"/>
    <s v="Y"/>
    <x v="1"/>
    <n v="12"/>
    <n v="3"/>
    <n v="4"/>
    <n v="80"/>
    <n v="0"/>
    <n v="10"/>
    <n v="2"/>
    <n v="2"/>
    <n v="5"/>
    <n v="2"/>
    <n v="2"/>
    <n v="3"/>
    <x v="2"/>
    <x v="1"/>
    <n v="0"/>
  </r>
  <r>
    <x v="36"/>
    <x v="1"/>
    <s v="Travel_Rarely"/>
    <n v="180"/>
    <x v="1"/>
    <n v="2"/>
    <n v="1"/>
    <s v="Medical"/>
    <n v="1"/>
    <n v="854"/>
    <n v="1"/>
    <x v="1"/>
    <n v="65"/>
    <n v="4"/>
    <n v="1"/>
    <x v="1"/>
    <n v="1"/>
    <s v="Single"/>
    <n v="3424"/>
    <n v="21632"/>
    <n v="7"/>
    <s v="Y"/>
    <x v="1"/>
    <n v="13"/>
    <n v="3"/>
    <n v="3"/>
    <n v="80"/>
    <n v="0"/>
    <n v="6"/>
    <n v="3"/>
    <n v="2"/>
    <n v="4"/>
    <n v="3"/>
    <n v="0"/>
    <n v="1"/>
    <x v="2"/>
    <x v="0"/>
    <n v="0"/>
  </r>
  <r>
    <x v="3"/>
    <x v="1"/>
    <s v="Travel_Rarely"/>
    <n v="586"/>
    <x v="0"/>
    <n v="1"/>
    <n v="3"/>
    <s v="Medical"/>
    <n v="1"/>
    <n v="855"/>
    <n v="1"/>
    <x v="1"/>
    <n v="48"/>
    <n v="4"/>
    <n v="2"/>
    <x v="0"/>
    <n v="1"/>
    <s v="Divorced"/>
    <n v="4037"/>
    <n v="21816"/>
    <n v="1"/>
    <s v="Y"/>
    <x v="1"/>
    <n v="22"/>
    <n v="4"/>
    <n v="1"/>
    <n v="80"/>
    <n v="1"/>
    <n v="9"/>
    <n v="5"/>
    <n v="3"/>
    <n v="9"/>
    <n v="8"/>
    <n v="0"/>
    <n v="8"/>
    <x v="0"/>
    <x v="0"/>
    <n v="0"/>
  </r>
  <r>
    <x v="10"/>
    <x v="1"/>
    <s v="Travel_Rarely"/>
    <n v="1343"/>
    <x v="1"/>
    <n v="27"/>
    <n v="1"/>
    <s v="Medical"/>
    <n v="1"/>
    <n v="856"/>
    <n v="3"/>
    <x v="0"/>
    <n v="53"/>
    <n v="2"/>
    <n v="1"/>
    <x v="1"/>
    <n v="1"/>
    <s v="Single"/>
    <n v="2559"/>
    <n v="17852"/>
    <n v="1"/>
    <s v="Y"/>
    <x v="1"/>
    <n v="11"/>
    <n v="3"/>
    <n v="4"/>
    <n v="80"/>
    <n v="0"/>
    <n v="6"/>
    <n v="3"/>
    <n v="2"/>
    <n v="6"/>
    <n v="5"/>
    <n v="1"/>
    <n v="1"/>
    <x v="0"/>
    <x v="1"/>
    <n v="0"/>
  </r>
  <r>
    <x v="9"/>
    <x v="1"/>
    <s v="Travel_Rarely"/>
    <n v="928"/>
    <x v="0"/>
    <n v="1"/>
    <n v="2"/>
    <s v="Life Sciences"/>
    <n v="1"/>
    <n v="857"/>
    <n v="2"/>
    <x v="1"/>
    <n v="56"/>
    <n v="3"/>
    <n v="2"/>
    <x v="0"/>
    <n v="4"/>
    <s v="Married"/>
    <n v="6201"/>
    <n v="2823"/>
    <n v="1"/>
    <s v="Y"/>
    <x v="0"/>
    <n v="14"/>
    <n v="3"/>
    <n v="4"/>
    <n v="80"/>
    <n v="1"/>
    <n v="18"/>
    <n v="1"/>
    <n v="2"/>
    <n v="18"/>
    <n v="14"/>
    <n v="4"/>
    <n v="11"/>
    <x v="5"/>
    <x v="2"/>
    <n v="0"/>
  </r>
  <r>
    <x v="5"/>
    <x v="1"/>
    <s v="Travel_Rarely"/>
    <n v="117"/>
    <x v="0"/>
    <n v="13"/>
    <n v="4"/>
    <s v="Life Sciences"/>
    <n v="1"/>
    <n v="859"/>
    <n v="2"/>
    <x v="1"/>
    <n v="73"/>
    <n v="3"/>
    <n v="2"/>
    <x v="0"/>
    <n v="4"/>
    <s v="Divorced"/>
    <n v="4403"/>
    <n v="9250"/>
    <n v="2"/>
    <s v="Y"/>
    <x v="1"/>
    <n v="11"/>
    <n v="3"/>
    <n v="3"/>
    <n v="80"/>
    <n v="1"/>
    <n v="8"/>
    <n v="3"/>
    <n v="2"/>
    <n v="5"/>
    <n v="2"/>
    <n v="0"/>
    <n v="3"/>
    <x v="2"/>
    <x v="0"/>
    <n v="0"/>
  </r>
  <r>
    <x v="7"/>
    <x v="1"/>
    <s v="Travel_Frequently"/>
    <n v="1012"/>
    <x v="1"/>
    <n v="5"/>
    <n v="4"/>
    <s v="Life Sciences"/>
    <n v="1"/>
    <n v="861"/>
    <n v="2"/>
    <x v="1"/>
    <n v="75"/>
    <n v="2"/>
    <n v="1"/>
    <x v="1"/>
    <n v="4"/>
    <s v="Divorced"/>
    <n v="3761"/>
    <n v="2373"/>
    <n v="9"/>
    <s v="Y"/>
    <x v="1"/>
    <n v="12"/>
    <n v="3"/>
    <n v="2"/>
    <n v="80"/>
    <n v="1"/>
    <n v="10"/>
    <n v="3"/>
    <n v="2"/>
    <n v="5"/>
    <n v="4"/>
    <n v="0"/>
    <n v="3"/>
    <x v="2"/>
    <x v="0"/>
    <n v="0"/>
  </r>
  <r>
    <x v="16"/>
    <x v="1"/>
    <s v="Travel_Rarely"/>
    <n v="661"/>
    <x v="0"/>
    <n v="7"/>
    <n v="2"/>
    <s v="Marketing"/>
    <n v="1"/>
    <n v="862"/>
    <n v="1"/>
    <x v="0"/>
    <n v="78"/>
    <n v="2"/>
    <n v="3"/>
    <x v="0"/>
    <n v="4"/>
    <s v="Married"/>
    <n v="10934"/>
    <n v="20715"/>
    <n v="7"/>
    <s v="Y"/>
    <x v="0"/>
    <n v="18"/>
    <n v="3"/>
    <n v="4"/>
    <n v="80"/>
    <n v="1"/>
    <n v="35"/>
    <n v="3"/>
    <n v="3"/>
    <n v="5"/>
    <n v="2"/>
    <n v="0"/>
    <n v="4"/>
    <x v="2"/>
    <x v="0"/>
    <n v="0"/>
  </r>
  <r>
    <x v="28"/>
    <x v="1"/>
    <s v="Travel_Rarely"/>
    <n v="930"/>
    <x v="0"/>
    <n v="9"/>
    <n v="3"/>
    <s v="Marketing"/>
    <n v="1"/>
    <n v="864"/>
    <n v="4"/>
    <x v="1"/>
    <n v="74"/>
    <n v="3"/>
    <n v="3"/>
    <x v="0"/>
    <n v="1"/>
    <s v="Divorced"/>
    <n v="10761"/>
    <n v="19239"/>
    <n v="4"/>
    <s v="Y"/>
    <x v="0"/>
    <n v="12"/>
    <n v="3"/>
    <n v="3"/>
    <n v="80"/>
    <n v="1"/>
    <n v="18"/>
    <n v="2"/>
    <n v="3"/>
    <n v="5"/>
    <n v="4"/>
    <n v="0"/>
    <n v="2"/>
    <x v="2"/>
    <x v="0"/>
    <n v="0"/>
  </r>
  <r>
    <x v="5"/>
    <x v="1"/>
    <s v="Travel_Rarely"/>
    <n v="638"/>
    <x v="1"/>
    <n v="8"/>
    <n v="2"/>
    <s v="Medical"/>
    <n v="1"/>
    <n v="865"/>
    <n v="3"/>
    <x v="0"/>
    <n v="91"/>
    <n v="4"/>
    <n v="2"/>
    <x v="1"/>
    <n v="3"/>
    <s v="Married"/>
    <n v="5175"/>
    <n v="22162"/>
    <n v="5"/>
    <s v="Y"/>
    <x v="1"/>
    <n v="12"/>
    <n v="3"/>
    <n v="3"/>
    <n v="80"/>
    <n v="1"/>
    <n v="9"/>
    <n v="3"/>
    <n v="2"/>
    <n v="5"/>
    <n v="3"/>
    <n v="1"/>
    <n v="3"/>
    <x v="2"/>
    <x v="1"/>
    <n v="0"/>
  </r>
  <r>
    <x v="39"/>
    <x v="1"/>
    <s v="Travel_Frequently"/>
    <n v="890"/>
    <x v="1"/>
    <n v="25"/>
    <n v="4"/>
    <s v="Medical"/>
    <n v="1"/>
    <n v="867"/>
    <n v="3"/>
    <x v="0"/>
    <n v="81"/>
    <n v="2"/>
    <n v="4"/>
    <x v="3"/>
    <n v="4"/>
    <s v="Married"/>
    <n v="13826"/>
    <n v="19028"/>
    <n v="3"/>
    <s v="Y"/>
    <x v="1"/>
    <n v="22"/>
    <n v="4"/>
    <n v="3"/>
    <n v="80"/>
    <n v="0"/>
    <n v="31"/>
    <n v="3"/>
    <n v="3"/>
    <n v="9"/>
    <n v="8"/>
    <n v="0"/>
    <n v="0"/>
    <x v="0"/>
    <x v="0"/>
    <n v="0"/>
  </r>
  <r>
    <x v="2"/>
    <x v="1"/>
    <s v="Travel_Rarely"/>
    <n v="342"/>
    <x v="0"/>
    <n v="16"/>
    <n v="4"/>
    <s v="Marketing"/>
    <n v="1"/>
    <n v="868"/>
    <n v="4"/>
    <x v="1"/>
    <n v="66"/>
    <n v="2"/>
    <n v="2"/>
    <x v="0"/>
    <n v="3"/>
    <s v="Divorced"/>
    <n v="6334"/>
    <n v="24558"/>
    <n v="4"/>
    <s v="Y"/>
    <x v="1"/>
    <n v="19"/>
    <n v="3"/>
    <n v="4"/>
    <n v="80"/>
    <n v="2"/>
    <n v="9"/>
    <n v="2"/>
    <n v="3"/>
    <n v="1"/>
    <n v="0"/>
    <n v="0"/>
    <n v="0"/>
    <x v="1"/>
    <x v="0"/>
    <n v="0"/>
  </r>
  <r>
    <x v="14"/>
    <x v="1"/>
    <s v="Travel_Rarely"/>
    <n v="1169"/>
    <x v="2"/>
    <n v="8"/>
    <n v="2"/>
    <s v="Medical"/>
    <n v="1"/>
    <n v="869"/>
    <n v="2"/>
    <x v="1"/>
    <n v="63"/>
    <n v="2"/>
    <n v="1"/>
    <x v="8"/>
    <n v="4"/>
    <s v="Divorced"/>
    <n v="4936"/>
    <n v="23965"/>
    <n v="1"/>
    <s v="Y"/>
    <x v="1"/>
    <n v="13"/>
    <n v="3"/>
    <n v="4"/>
    <n v="80"/>
    <n v="1"/>
    <n v="6"/>
    <n v="6"/>
    <n v="3"/>
    <n v="5"/>
    <n v="1"/>
    <n v="0"/>
    <n v="4"/>
    <x v="2"/>
    <x v="0"/>
    <n v="0"/>
  </r>
  <r>
    <x v="15"/>
    <x v="1"/>
    <s v="Travel_Rarely"/>
    <n v="1230"/>
    <x v="1"/>
    <n v="1"/>
    <n v="2"/>
    <s v="Life Sciences"/>
    <n v="1"/>
    <n v="872"/>
    <n v="4"/>
    <x v="1"/>
    <n v="33"/>
    <n v="2"/>
    <n v="2"/>
    <x v="3"/>
    <n v="4"/>
    <s v="Married"/>
    <n v="4775"/>
    <n v="19146"/>
    <n v="6"/>
    <s v="Y"/>
    <x v="1"/>
    <n v="22"/>
    <n v="4"/>
    <n v="1"/>
    <n v="80"/>
    <n v="2"/>
    <n v="4"/>
    <n v="2"/>
    <n v="1"/>
    <n v="2"/>
    <n v="2"/>
    <n v="2"/>
    <n v="2"/>
    <x v="1"/>
    <x v="1"/>
    <n v="0"/>
  </r>
  <r>
    <x v="20"/>
    <x v="1"/>
    <s v="Travel_Rarely"/>
    <n v="986"/>
    <x v="1"/>
    <n v="8"/>
    <n v="4"/>
    <s v="Life Sciences"/>
    <n v="1"/>
    <n v="874"/>
    <n v="1"/>
    <x v="1"/>
    <n v="62"/>
    <n v="4"/>
    <n v="1"/>
    <x v="2"/>
    <n v="4"/>
    <s v="Married"/>
    <n v="2818"/>
    <n v="5044"/>
    <n v="2"/>
    <s v="Y"/>
    <x v="0"/>
    <n v="24"/>
    <n v="4"/>
    <n v="3"/>
    <n v="80"/>
    <n v="1"/>
    <n v="10"/>
    <n v="2"/>
    <n v="2"/>
    <n v="3"/>
    <n v="2"/>
    <n v="0"/>
    <n v="2"/>
    <x v="2"/>
    <x v="0"/>
    <n v="0"/>
  </r>
  <r>
    <x v="19"/>
    <x v="1"/>
    <s v="Travel_Frequently"/>
    <n v="1271"/>
    <x v="1"/>
    <n v="2"/>
    <n v="1"/>
    <s v="Medical"/>
    <n v="1"/>
    <n v="875"/>
    <n v="2"/>
    <x v="1"/>
    <n v="35"/>
    <n v="3"/>
    <n v="1"/>
    <x v="1"/>
    <n v="4"/>
    <s v="Single"/>
    <n v="2515"/>
    <n v="9068"/>
    <n v="5"/>
    <s v="Y"/>
    <x v="0"/>
    <n v="14"/>
    <n v="3"/>
    <n v="4"/>
    <n v="80"/>
    <n v="0"/>
    <n v="8"/>
    <n v="2"/>
    <n v="3"/>
    <n v="2"/>
    <n v="1"/>
    <n v="2"/>
    <n v="2"/>
    <x v="1"/>
    <x v="1"/>
    <n v="0"/>
  </r>
  <r>
    <x v="9"/>
    <x v="1"/>
    <s v="Travel_Rarely"/>
    <n v="1278"/>
    <x v="2"/>
    <n v="8"/>
    <n v="3"/>
    <s v="Life Sciences"/>
    <n v="1"/>
    <n v="878"/>
    <n v="1"/>
    <x v="1"/>
    <n v="77"/>
    <n v="2"/>
    <n v="1"/>
    <x v="8"/>
    <n v="1"/>
    <s v="Married"/>
    <n v="2342"/>
    <n v="8635"/>
    <n v="0"/>
    <s v="Y"/>
    <x v="1"/>
    <n v="21"/>
    <n v="4"/>
    <n v="3"/>
    <n v="80"/>
    <n v="0"/>
    <n v="6"/>
    <n v="3"/>
    <n v="3"/>
    <n v="5"/>
    <n v="4"/>
    <n v="0"/>
    <n v="3"/>
    <x v="2"/>
    <x v="0"/>
    <n v="0"/>
  </r>
  <r>
    <x v="36"/>
    <x v="1"/>
    <s v="Travel_Rarely"/>
    <n v="141"/>
    <x v="0"/>
    <n v="3"/>
    <n v="1"/>
    <s v="Other"/>
    <n v="1"/>
    <n v="879"/>
    <n v="3"/>
    <x v="1"/>
    <n v="98"/>
    <n v="3"/>
    <n v="2"/>
    <x v="0"/>
    <n v="1"/>
    <s v="Married"/>
    <n v="4194"/>
    <n v="14363"/>
    <n v="1"/>
    <s v="Y"/>
    <x v="0"/>
    <n v="18"/>
    <n v="3"/>
    <n v="4"/>
    <n v="80"/>
    <n v="0"/>
    <n v="5"/>
    <n v="3"/>
    <n v="3"/>
    <n v="5"/>
    <n v="3"/>
    <n v="0"/>
    <n v="3"/>
    <x v="2"/>
    <x v="0"/>
    <n v="0"/>
  </r>
  <r>
    <x v="10"/>
    <x v="1"/>
    <s v="Travel_Rarely"/>
    <n v="607"/>
    <x v="1"/>
    <n v="9"/>
    <n v="3"/>
    <s v="Life Sciences"/>
    <n v="1"/>
    <n v="880"/>
    <n v="4"/>
    <x v="0"/>
    <n v="66"/>
    <n v="2"/>
    <n v="3"/>
    <x v="3"/>
    <n v="3"/>
    <s v="Married"/>
    <n v="10685"/>
    <n v="23457"/>
    <n v="1"/>
    <s v="Y"/>
    <x v="0"/>
    <n v="20"/>
    <n v="4"/>
    <n v="2"/>
    <n v="80"/>
    <n v="1"/>
    <n v="17"/>
    <n v="2"/>
    <n v="3"/>
    <n v="17"/>
    <n v="14"/>
    <n v="5"/>
    <n v="15"/>
    <x v="5"/>
    <x v="2"/>
    <n v="0"/>
  </r>
  <r>
    <x v="10"/>
    <x v="0"/>
    <s v="Travel_Frequently"/>
    <n v="130"/>
    <x v="1"/>
    <n v="25"/>
    <n v="4"/>
    <s v="Life Sciences"/>
    <n v="1"/>
    <n v="881"/>
    <n v="4"/>
    <x v="0"/>
    <n v="96"/>
    <n v="3"/>
    <n v="1"/>
    <x v="1"/>
    <n v="2"/>
    <s v="Divorced"/>
    <n v="2022"/>
    <n v="16612"/>
    <n v="1"/>
    <s v="Y"/>
    <x v="0"/>
    <n v="19"/>
    <n v="3"/>
    <n v="1"/>
    <n v="80"/>
    <n v="1"/>
    <n v="10"/>
    <n v="3"/>
    <n v="2"/>
    <n v="10"/>
    <n v="2"/>
    <n v="7"/>
    <n v="8"/>
    <x v="0"/>
    <x v="3"/>
    <n v="1"/>
  </r>
  <r>
    <x v="5"/>
    <x v="1"/>
    <s v="Non-Travel"/>
    <n v="300"/>
    <x v="1"/>
    <n v="1"/>
    <n v="3"/>
    <s v="Life Sciences"/>
    <n v="1"/>
    <n v="882"/>
    <n v="4"/>
    <x v="1"/>
    <n v="61"/>
    <n v="3"/>
    <n v="1"/>
    <x v="2"/>
    <n v="4"/>
    <s v="Divorced"/>
    <n v="2314"/>
    <n v="9148"/>
    <n v="0"/>
    <s v="Y"/>
    <x v="1"/>
    <n v="12"/>
    <n v="3"/>
    <n v="2"/>
    <n v="80"/>
    <n v="1"/>
    <n v="4"/>
    <n v="2"/>
    <n v="3"/>
    <n v="3"/>
    <n v="0"/>
    <n v="0"/>
    <n v="2"/>
    <x v="2"/>
    <x v="0"/>
    <n v="0"/>
  </r>
  <r>
    <x v="36"/>
    <x v="1"/>
    <s v="Travel_Rarely"/>
    <n v="583"/>
    <x v="0"/>
    <n v="4"/>
    <n v="1"/>
    <s v="Marketing"/>
    <n v="1"/>
    <n v="885"/>
    <n v="3"/>
    <x v="1"/>
    <n v="87"/>
    <n v="2"/>
    <n v="2"/>
    <x v="0"/>
    <n v="1"/>
    <s v="Married"/>
    <n v="4256"/>
    <n v="18154"/>
    <n v="1"/>
    <s v="Y"/>
    <x v="1"/>
    <n v="12"/>
    <n v="3"/>
    <n v="1"/>
    <n v="80"/>
    <n v="0"/>
    <n v="5"/>
    <n v="1"/>
    <n v="4"/>
    <n v="5"/>
    <n v="2"/>
    <n v="0"/>
    <n v="3"/>
    <x v="2"/>
    <x v="0"/>
    <n v="0"/>
  </r>
  <r>
    <x v="1"/>
    <x v="1"/>
    <s v="Travel_Rarely"/>
    <n v="1418"/>
    <x v="1"/>
    <n v="1"/>
    <n v="3"/>
    <s v="Technical Degree"/>
    <n v="1"/>
    <n v="887"/>
    <n v="3"/>
    <x v="0"/>
    <n v="36"/>
    <n v="3"/>
    <n v="1"/>
    <x v="1"/>
    <n v="1"/>
    <s v="Married"/>
    <n v="3580"/>
    <n v="10554"/>
    <n v="2"/>
    <s v="Y"/>
    <x v="1"/>
    <n v="16"/>
    <n v="3"/>
    <n v="2"/>
    <n v="80"/>
    <n v="1"/>
    <n v="7"/>
    <n v="2"/>
    <n v="3"/>
    <n v="4"/>
    <n v="2"/>
    <n v="0"/>
    <n v="2"/>
    <x v="2"/>
    <x v="0"/>
    <n v="0"/>
  </r>
  <r>
    <x v="17"/>
    <x v="1"/>
    <s v="Non-Travel"/>
    <n v="1269"/>
    <x v="1"/>
    <n v="4"/>
    <n v="1"/>
    <s v="Life Sciences"/>
    <n v="1"/>
    <n v="888"/>
    <n v="1"/>
    <x v="1"/>
    <n v="46"/>
    <n v="2"/>
    <n v="1"/>
    <x v="2"/>
    <n v="4"/>
    <s v="Married"/>
    <n v="3162"/>
    <n v="10778"/>
    <n v="0"/>
    <s v="Y"/>
    <x v="1"/>
    <n v="17"/>
    <n v="3"/>
    <n v="4"/>
    <n v="80"/>
    <n v="0"/>
    <n v="6"/>
    <n v="2"/>
    <n v="2"/>
    <n v="5"/>
    <n v="2"/>
    <n v="3"/>
    <n v="4"/>
    <x v="2"/>
    <x v="2"/>
    <n v="0"/>
  </r>
  <r>
    <x v="5"/>
    <x v="1"/>
    <s v="Travel_Frequently"/>
    <n v="379"/>
    <x v="0"/>
    <n v="5"/>
    <n v="2"/>
    <s v="Life Sciences"/>
    <n v="1"/>
    <n v="889"/>
    <n v="2"/>
    <x v="1"/>
    <n v="48"/>
    <n v="3"/>
    <n v="2"/>
    <x v="0"/>
    <n v="2"/>
    <s v="Married"/>
    <n v="6524"/>
    <n v="8891"/>
    <n v="1"/>
    <s v="Y"/>
    <x v="1"/>
    <n v="14"/>
    <n v="3"/>
    <n v="4"/>
    <n v="80"/>
    <n v="1"/>
    <n v="10"/>
    <n v="3"/>
    <n v="3"/>
    <n v="10"/>
    <n v="8"/>
    <n v="5"/>
    <n v="3"/>
    <x v="0"/>
    <x v="2"/>
    <n v="0"/>
  </r>
  <r>
    <x v="8"/>
    <x v="1"/>
    <s v="Travel_Rarely"/>
    <n v="395"/>
    <x v="0"/>
    <n v="9"/>
    <n v="3"/>
    <s v="Marketing"/>
    <n v="1"/>
    <n v="893"/>
    <n v="2"/>
    <x v="1"/>
    <n v="98"/>
    <n v="2"/>
    <n v="1"/>
    <x v="6"/>
    <n v="2"/>
    <s v="Married"/>
    <n v="2899"/>
    <n v="12102"/>
    <n v="0"/>
    <s v="Y"/>
    <x v="1"/>
    <n v="19"/>
    <n v="3"/>
    <n v="4"/>
    <n v="80"/>
    <n v="1"/>
    <n v="3"/>
    <n v="3"/>
    <n v="3"/>
    <n v="2"/>
    <n v="2"/>
    <n v="1"/>
    <n v="2"/>
    <x v="1"/>
    <x v="1"/>
    <n v="0"/>
  </r>
  <r>
    <x v="19"/>
    <x v="1"/>
    <s v="Travel_Rarely"/>
    <n v="1265"/>
    <x v="1"/>
    <n v="3"/>
    <n v="3"/>
    <s v="Life Sciences"/>
    <n v="1"/>
    <n v="894"/>
    <n v="3"/>
    <x v="0"/>
    <n v="95"/>
    <n v="4"/>
    <n v="2"/>
    <x v="2"/>
    <n v="4"/>
    <s v="Married"/>
    <n v="5231"/>
    <n v="23726"/>
    <n v="2"/>
    <s v="Y"/>
    <x v="0"/>
    <n v="13"/>
    <n v="3"/>
    <n v="2"/>
    <n v="80"/>
    <n v="1"/>
    <n v="17"/>
    <n v="1"/>
    <n v="2"/>
    <n v="5"/>
    <n v="3"/>
    <n v="1"/>
    <n v="3"/>
    <x v="2"/>
    <x v="1"/>
    <n v="0"/>
  </r>
  <r>
    <x v="12"/>
    <x v="1"/>
    <s v="Travel_Rarely"/>
    <n v="1222"/>
    <x v="1"/>
    <n v="11"/>
    <n v="4"/>
    <s v="Life Sciences"/>
    <n v="1"/>
    <n v="895"/>
    <n v="4"/>
    <x v="1"/>
    <n v="48"/>
    <n v="3"/>
    <n v="1"/>
    <x v="1"/>
    <n v="4"/>
    <s v="Married"/>
    <n v="2356"/>
    <n v="14871"/>
    <n v="3"/>
    <s v="Y"/>
    <x v="0"/>
    <n v="19"/>
    <n v="3"/>
    <n v="2"/>
    <n v="80"/>
    <n v="1"/>
    <n v="8"/>
    <n v="2"/>
    <n v="3"/>
    <n v="6"/>
    <n v="4"/>
    <n v="0"/>
    <n v="2"/>
    <x v="0"/>
    <x v="0"/>
    <n v="0"/>
  </r>
  <r>
    <x v="11"/>
    <x v="0"/>
    <s v="Travel_Rarely"/>
    <n v="341"/>
    <x v="0"/>
    <n v="1"/>
    <n v="3"/>
    <s v="Medical"/>
    <n v="1"/>
    <n v="896"/>
    <n v="2"/>
    <x v="0"/>
    <n v="48"/>
    <n v="2"/>
    <n v="1"/>
    <x v="6"/>
    <n v="3"/>
    <s v="Divorced"/>
    <n v="2800"/>
    <n v="23522"/>
    <n v="6"/>
    <s v="Y"/>
    <x v="0"/>
    <n v="19"/>
    <n v="3"/>
    <n v="3"/>
    <n v="80"/>
    <n v="3"/>
    <n v="5"/>
    <n v="3"/>
    <n v="3"/>
    <n v="3"/>
    <n v="2"/>
    <n v="0"/>
    <n v="2"/>
    <x v="2"/>
    <x v="0"/>
    <n v="1"/>
  </r>
  <r>
    <x v="16"/>
    <x v="1"/>
    <s v="Travel_Rarely"/>
    <n v="868"/>
    <x v="0"/>
    <n v="8"/>
    <n v="3"/>
    <s v="Marketing"/>
    <n v="1"/>
    <n v="897"/>
    <n v="1"/>
    <x v="1"/>
    <n v="73"/>
    <n v="3"/>
    <n v="4"/>
    <x v="0"/>
    <n v="4"/>
    <s v="Married"/>
    <n v="11836"/>
    <n v="22789"/>
    <n v="5"/>
    <s v="Y"/>
    <x v="1"/>
    <n v="14"/>
    <n v="3"/>
    <n v="3"/>
    <n v="80"/>
    <n v="1"/>
    <n v="28"/>
    <n v="3"/>
    <n v="3"/>
    <n v="2"/>
    <n v="0"/>
    <n v="2"/>
    <n v="2"/>
    <x v="1"/>
    <x v="1"/>
    <n v="0"/>
  </r>
  <r>
    <x v="10"/>
    <x v="1"/>
    <s v="Travel_Rarely"/>
    <n v="672"/>
    <x v="1"/>
    <n v="25"/>
    <n v="3"/>
    <s v="Technical Degree"/>
    <n v="1"/>
    <n v="899"/>
    <n v="4"/>
    <x v="1"/>
    <n v="78"/>
    <n v="2"/>
    <n v="3"/>
    <x v="3"/>
    <n v="2"/>
    <s v="Married"/>
    <n v="10903"/>
    <n v="9129"/>
    <n v="3"/>
    <s v="Y"/>
    <x v="1"/>
    <n v="16"/>
    <n v="3"/>
    <n v="1"/>
    <n v="80"/>
    <n v="0"/>
    <n v="16"/>
    <n v="2"/>
    <n v="3"/>
    <n v="13"/>
    <n v="10"/>
    <n v="4"/>
    <n v="8"/>
    <x v="4"/>
    <x v="2"/>
    <n v="0"/>
  </r>
  <r>
    <x v="2"/>
    <x v="1"/>
    <s v="Travel_Frequently"/>
    <n v="1231"/>
    <x v="0"/>
    <n v="21"/>
    <n v="2"/>
    <s v="Medical"/>
    <n v="1"/>
    <n v="900"/>
    <n v="3"/>
    <x v="0"/>
    <n v="54"/>
    <n v="3"/>
    <n v="1"/>
    <x v="6"/>
    <n v="4"/>
    <s v="Married"/>
    <n v="2973"/>
    <n v="21222"/>
    <n v="5"/>
    <s v="Y"/>
    <x v="1"/>
    <n v="15"/>
    <n v="3"/>
    <n v="2"/>
    <n v="80"/>
    <n v="1"/>
    <n v="10"/>
    <n v="3"/>
    <n v="3"/>
    <n v="5"/>
    <n v="4"/>
    <n v="0"/>
    <n v="0"/>
    <x v="2"/>
    <x v="0"/>
    <n v="0"/>
  </r>
  <r>
    <x v="16"/>
    <x v="1"/>
    <s v="Travel_Rarely"/>
    <n v="102"/>
    <x v="1"/>
    <n v="23"/>
    <n v="4"/>
    <s v="Life Sciences"/>
    <n v="1"/>
    <n v="901"/>
    <n v="4"/>
    <x v="0"/>
    <n v="72"/>
    <n v="3"/>
    <n v="4"/>
    <x v="7"/>
    <n v="4"/>
    <s v="Single"/>
    <n v="14275"/>
    <n v="20206"/>
    <n v="6"/>
    <s v="Y"/>
    <x v="1"/>
    <n v="18"/>
    <n v="3"/>
    <n v="3"/>
    <n v="80"/>
    <n v="0"/>
    <n v="33"/>
    <n v="0"/>
    <n v="3"/>
    <n v="12"/>
    <n v="9"/>
    <n v="3"/>
    <n v="8"/>
    <x v="4"/>
    <x v="2"/>
    <n v="0"/>
  </r>
  <r>
    <x v="23"/>
    <x v="1"/>
    <s v="Travel_Frequently"/>
    <n v="422"/>
    <x v="1"/>
    <n v="1"/>
    <n v="3"/>
    <s v="Life Sciences"/>
    <n v="1"/>
    <n v="902"/>
    <n v="4"/>
    <x v="0"/>
    <n v="33"/>
    <n v="3"/>
    <n v="2"/>
    <x v="4"/>
    <n v="4"/>
    <s v="Married"/>
    <n v="5562"/>
    <n v="21782"/>
    <n v="4"/>
    <s v="Y"/>
    <x v="1"/>
    <n v="13"/>
    <n v="3"/>
    <n v="2"/>
    <n v="80"/>
    <n v="1"/>
    <n v="12"/>
    <n v="2"/>
    <n v="2"/>
    <n v="5"/>
    <n v="2"/>
    <n v="2"/>
    <n v="2"/>
    <x v="2"/>
    <x v="1"/>
    <n v="0"/>
  </r>
  <r>
    <x v="40"/>
    <x v="1"/>
    <s v="Travel_Rarely"/>
    <n v="249"/>
    <x v="0"/>
    <n v="2"/>
    <n v="2"/>
    <s v="Marketing"/>
    <n v="1"/>
    <n v="903"/>
    <n v="3"/>
    <x v="0"/>
    <n v="35"/>
    <n v="3"/>
    <n v="2"/>
    <x v="0"/>
    <n v="4"/>
    <s v="Married"/>
    <n v="4537"/>
    <n v="17783"/>
    <n v="0"/>
    <s v="Y"/>
    <x v="0"/>
    <n v="22"/>
    <n v="4"/>
    <n v="1"/>
    <n v="80"/>
    <n v="1"/>
    <n v="8"/>
    <n v="2"/>
    <n v="3"/>
    <n v="7"/>
    <n v="6"/>
    <n v="7"/>
    <n v="7"/>
    <x v="0"/>
    <x v="3"/>
    <n v="0"/>
  </r>
  <r>
    <x v="2"/>
    <x v="1"/>
    <s v="Non-Travel"/>
    <n v="1252"/>
    <x v="0"/>
    <n v="19"/>
    <n v="2"/>
    <s v="Medical"/>
    <n v="1"/>
    <n v="904"/>
    <n v="1"/>
    <x v="1"/>
    <n v="32"/>
    <n v="3"/>
    <n v="3"/>
    <x v="0"/>
    <n v="2"/>
    <s v="Single"/>
    <n v="7642"/>
    <n v="4814"/>
    <n v="1"/>
    <s v="Y"/>
    <x v="0"/>
    <n v="13"/>
    <n v="3"/>
    <n v="4"/>
    <n v="80"/>
    <n v="0"/>
    <n v="10"/>
    <n v="2"/>
    <n v="3"/>
    <n v="10"/>
    <n v="0"/>
    <n v="0"/>
    <n v="9"/>
    <x v="0"/>
    <x v="0"/>
    <n v="0"/>
  </r>
  <r>
    <x v="24"/>
    <x v="1"/>
    <s v="Non-Travel"/>
    <n v="881"/>
    <x v="1"/>
    <n v="2"/>
    <n v="4"/>
    <s v="Life Sciences"/>
    <n v="1"/>
    <n v="905"/>
    <n v="1"/>
    <x v="1"/>
    <n v="98"/>
    <n v="3"/>
    <n v="4"/>
    <x v="5"/>
    <n v="1"/>
    <s v="Divorced"/>
    <n v="17924"/>
    <n v="4544"/>
    <n v="1"/>
    <s v="Y"/>
    <x v="1"/>
    <n v="11"/>
    <n v="3"/>
    <n v="4"/>
    <n v="80"/>
    <n v="1"/>
    <n v="31"/>
    <n v="3"/>
    <n v="3"/>
    <n v="31"/>
    <n v="6"/>
    <n v="14"/>
    <n v="7"/>
    <x v="6"/>
    <x v="4"/>
    <n v="0"/>
  </r>
  <r>
    <x v="22"/>
    <x v="1"/>
    <s v="Travel_Rarely"/>
    <n v="1383"/>
    <x v="2"/>
    <n v="2"/>
    <n v="3"/>
    <s v="Life Sciences"/>
    <n v="1"/>
    <n v="909"/>
    <n v="4"/>
    <x v="0"/>
    <n v="42"/>
    <n v="2"/>
    <n v="2"/>
    <x v="8"/>
    <n v="4"/>
    <s v="Married"/>
    <n v="5204"/>
    <n v="7790"/>
    <n v="8"/>
    <s v="Y"/>
    <x v="1"/>
    <n v="11"/>
    <n v="3"/>
    <n v="3"/>
    <n v="80"/>
    <n v="2"/>
    <n v="13"/>
    <n v="2"/>
    <n v="3"/>
    <n v="5"/>
    <n v="4"/>
    <n v="0"/>
    <n v="4"/>
    <x v="2"/>
    <x v="0"/>
    <n v="0"/>
  </r>
  <r>
    <x v="3"/>
    <x v="1"/>
    <s v="Travel_Rarely"/>
    <n v="1075"/>
    <x v="2"/>
    <n v="3"/>
    <n v="2"/>
    <s v="Human Resources"/>
    <n v="1"/>
    <n v="910"/>
    <n v="4"/>
    <x v="1"/>
    <n v="57"/>
    <n v="3"/>
    <n v="1"/>
    <x v="8"/>
    <n v="2"/>
    <s v="Divorced"/>
    <n v="2277"/>
    <n v="22650"/>
    <n v="3"/>
    <s v="Y"/>
    <x v="0"/>
    <n v="11"/>
    <n v="3"/>
    <n v="3"/>
    <n v="80"/>
    <n v="1"/>
    <n v="7"/>
    <n v="4"/>
    <n v="4"/>
    <n v="4"/>
    <n v="3"/>
    <n v="0"/>
    <n v="3"/>
    <x v="2"/>
    <x v="0"/>
    <n v="0"/>
  </r>
  <r>
    <x v="5"/>
    <x v="0"/>
    <s v="Travel_Rarely"/>
    <n v="374"/>
    <x v="1"/>
    <n v="25"/>
    <n v="4"/>
    <s v="Life Sciences"/>
    <n v="1"/>
    <n v="911"/>
    <n v="1"/>
    <x v="1"/>
    <n v="87"/>
    <n v="3"/>
    <n v="1"/>
    <x v="2"/>
    <n v="4"/>
    <s v="Single"/>
    <n v="2795"/>
    <n v="18016"/>
    <n v="1"/>
    <s v="Y"/>
    <x v="0"/>
    <n v="24"/>
    <n v="4"/>
    <n v="3"/>
    <n v="80"/>
    <n v="0"/>
    <n v="1"/>
    <n v="2"/>
    <n v="1"/>
    <n v="1"/>
    <n v="0"/>
    <n v="0"/>
    <n v="1"/>
    <x v="1"/>
    <x v="0"/>
    <n v="1"/>
  </r>
  <r>
    <x v="11"/>
    <x v="1"/>
    <s v="Travel_Rarely"/>
    <n v="1086"/>
    <x v="1"/>
    <n v="7"/>
    <n v="1"/>
    <s v="Medical"/>
    <n v="1"/>
    <n v="912"/>
    <n v="1"/>
    <x v="0"/>
    <n v="62"/>
    <n v="2"/>
    <n v="1"/>
    <x v="2"/>
    <n v="4"/>
    <s v="Divorced"/>
    <n v="2532"/>
    <n v="6054"/>
    <n v="6"/>
    <s v="Y"/>
    <x v="1"/>
    <n v="14"/>
    <n v="3"/>
    <n v="3"/>
    <n v="80"/>
    <n v="3"/>
    <n v="8"/>
    <n v="5"/>
    <n v="3"/>
    <n v="4"/>
    <n v="3"/>
    <n v="0"/>
    <n v="3"/>
    <x v="2"/>
    <x v="0"/>
    <n v="0"/>
  </r>
  <r>
    <x v="20"/>
    <x v="1"/>
    <s v="Travel_Rarely"/>
    <n v="661"/>
    <x v="1"/>
    <n v="9"/>
    <n v="2"/>
    <s v="Life Sciences"/>
    <n v="1"/>
    <n v="913"/>
    <n v="2"/>
    <x v="1"/>
    <n v="61"/>
    <n v="3"/>
    <n v="1"/>
    <x v="1"/>
    <n v="1"/>
    <s v="Married"/>
    <n v="2559"/>
    <n v="7508"/>
    <n v="1"/>
    <s v="Y"/>
    <x v="0"/>
    <n v="13"/>
    <n v="3"/>
    <n v="4"/>
    <n v="80"/>
    <n v="0"/>
    <n v="8"/>
    <n v="0"/>
    <n v="3"/>
    <n v="8"/>
    <n v="7"/>
    <n v="7"/>
    <n v="1"/>
    <x v="0"/>
    <x v="3"/>
    <n v="0"/>
  </r>
  <r>
    <x v="14"/>
    <x v="1"/>
    <s v="Travel_Rarely"/>
    <n v="821"/>
    <x v="0"/>
    <n v="5"/>
    <n v="4"/>
    <s v="Medical"/>
    <n v="1"/>
    <n v="916"/>
    <n v="1"/>
    <x v="1"/>
    <n v="98"/>
    <n v="3"/>
    <n v="2"/>
    <x v="0"/>
    <n v="4"/>
    <s v="Single"/>
    <n v="4908"/>
    <n v="24252"/>
    <n v="1"/>
    <s v="Y"/>
    <x v="1"/>
    <n v="14"/>
    <n v="3"/>
    <n v="2"/>
    <n v="80"/>
    <n v="0"/>
    <n v="4"/>
    <n v="3"/>
    <n v="3"/>
    <n v="4"/>
    <n v="2"/>
    <n v="0"/>
    <n v="2"/>
    <x v="2"/>
    <x v="0"/>
    <n v="0"/>
  </r>
  <r>
    <x v="34"/>
    <x v="0"/>
    <s v="Travel_Frequently"/>
    <n v="781"/>
    <x v="1"/>
    <n v="2"/>
    <n v="1"/>
    <s v="Life Sciences"/>
    <n v="1"/>
    <n v="918"/>
    <n v="4"/>
    <x v="1"/>
    <n v="57"/>
    <n v="2"/>
    <n v="1"/>
    <x v="2"/>
    <n v="4"/>
    <s v="Divorced"/>
    <n v="2380"/>
    <n v="13384"/>
    <n v="9"/>
    <s v="Y"/>
    <x v="0"/>
    <n v="14"/>
    <n v="3"/>
    <n v="4"/>
    <n v="80"/>
    <n v="1"/>
    <n v="3"/>
    <n v="3"/>
    <n v="2"/>
    <n v="1"/>
    <n v="0"/>
    <n v="0"/>
    <n v="0"/>
    <x v="1"/>
    <x v="0"/>
    <n v="1"/>
  </r>
  <r>
    <x v="23"/>
    <x v="1"/>
    <s v="Travel_Rarely"/>
    <n v="177"/>
    <x v="1"/>
    <n v="8"/>
    <n v="3"/>
    <s v="Life Sciences"/>
    <n v="1"/>
    <n v="920"/>
    <n v="1"/>
    <x v="0"/>
    <n v="55"/>
    <n v="3"/>
    <n v="2"/>
    <x v="3"/>
    <n v="2"/>
    <s v="Divorced"/>
    <n v="4765"/>
    <n v="23814"/>
    <n v="4"/>
    <s v="Y"/>
    <x v="1"/>
    <n v="21"/>
    <n v="4"/>
    <n v="3"/>
    <n v="80"/>
    <n v="1"/>
    <n v="4"/>
    <n v="2"/>
    <n v="4"/>
    <n v="1"/>
    <n v="0"/>
    <n v="0"/>
    <n v="0"/>
    <x v="1"/>
    <x v="0"/>
    <n v="0"/>
  </r>
  <r>
    <x v="35"/>
    <x v="0"/>
    <s v="Travel_Rarely"/>
    <n v="500"/>
    <x v="0"/>
    <n v="2"/>
    <n v="3"/>
    <s v="Medical"/>
    <n v="1"/>
    <n v="922"/>
    <n v="3"/>
    <x v="0"/>
    <n v="49"/>
    <n v="2"/>
    <n v="1"/>
    <x v="6"/>
    <n v="3"/>
    <s v="Single"/>
    <n v="2044"/>
    <n v="22052"/>
    <n v="1"/>
    <s v="Y"/>
    <x v="1"/>
    <n v="13"/>
    <n v="3"/>
    <n v="4"/>
    <n v="80"/>
    <n v="0"/>
    <n v="2"/>
    <n v="3"/>
    <n v="2"/>
    <n v="2"/>
    <n v="2"/>
    <n v="0"/>
    <n v="2"/>
    <x v="1"/>
    <x v="0"/>
    <n v="1"/>
  </r>
  <r>
    <x v="18"/>
    <x v="0"/>
    <s v="Travel_Rarely"/>
    <n v="1427"/>
    <x v="1"/>
    <n v="18"/>
    <n v="1"/>
    <s v="Other"/>
    <n v="1"/>
    <n v="923"/>
    <n v="4"/>
    <x v="0"/>
    <n v="65"/>
    <n v="3"/>
    <n v="1"/>
    <x v="1"/>
    <n v="4"/>
    <s v="Single"/>
    <n v="2693"/>
    <n v="8870"/>
    <n v="1"/>
    <s v="Y"/>
    <x v="1"/>
    <n v="19"/>
    <n v="3"/>
    <n v="1"/>
    <n v="80"/>
    <n v="0"/>
    <n v="1"/>
    <n v="3"/>
    <n v="2"/>
    <n v="1"/>
    <n v="0"/>
    <n v="0"/>
    <n v="0"/>
    <x v="1"/>
    <x v="0"/>
    <n v="1"/>
  </r>
  <r>
    <x v="9"/>
    <x v="1"/>
    <s v="Travel_Rarely"/>
    <n v="1425"/>
    <x v="1"/>
    <n v="14"/>
    <n v="1"/>
    <s v="Life Sciences"/>
    <n v="1"/>
    <n v="924"/>
    <n v="3"/>
    <x v="1"/>
    <n v="68"/>
    <n v="3"/>
    <n v="2"/>
    <x v="4"/>
    <n v="4"/>
    <s v="Married"/>
    <n v="6586"/>
    <n v="4821"/>
    <n v="0"/>
    <s v="Y"/>
    <x v="0"/>
    <n v="17"/>
    <n v="3"/>
    <n v="1"/>
    <n v="80"/>
    <n v="1"/>
    <n v="17"/>
    <n v="2"/>
    <n v="2"/>
    <n v="16"/>
    <n v="8"/>
    <n v="4"/>
    <n v="11"/>
    <x v="5"/>
    <x v="2"/>
    <n v="0"/>
  </r>
  <r>
    <x v="40"/>
    <x v="1"/>
    <s v="Travel_Rarely"/>
    <n v="1454"/>
    <x v="0"/>
    <n v="2"/>
    <n v="4"/>
    <s v="Life Sciences"/>
    <n v="1"/>
    <n v="925"/>
    <n v="4"/>
    <x v="0"/>
    <n v="65"/>
    <n v="2"/>
    <n v="1"/>
    <x v="6"/>
    <n v="4"/>
    <s v="Single"/>
    <n v="3294"/>
    <n v="13137"/>
    <n v="1"/>
    <s v="Y"/>
    <x v="0"/>
    <n v="18"/>
    <n v="3"/>
    <n v="1"/>
    <n v="80"/>
    <n v="0"/>
    <n v="3"/>
    <n v="3"/>
    <n v="2"/>
    <n v="3"/>
    <n v="2"/>
    <n v="1"/>
    <n v="2"/>
    <x v="2"/>
    <x v="1"/>
    <n v="0"/>
  </r>
  <r>
    <x v="15"/>
    <x v="0"/>
    <s v="Travel_Rarely"/>
    <n v="617"/>
    <x v="1"/>
    <n v="3"/>
    <n v="1"/>
    <s v="Life Sciences"/>
    <n v="1"/>
    <n v="926"/>
    <n v="2"/>
    <x v="0"/>
    <n v="34"/>
    <n v="3"/>
    <n v="2"/>
    <x v="3"/>
    <n v="3"/>
    <s v="Married"/>
    <n v="4171"/>
    <n v="10022"/>
    <n v="0"/>
    <s v="Y"/>
    <x v="0"/>
    <n v="19"/>
    <n v="3"/>
    <n v="1"/>
    <n v="80"/>
    <n v="1"/>
    <n v="4"/>
    <n v="3"/>
    <n v="4"/>
    <n v="3"/>
    <n v="2"/>
    <n v="0"/>
    <n v="2"/>
    <x v="2"/>
    <x v="0"/>
    <n v="1"/>
  </r>
  <r>
    <x v="0"/>
    <x v="0"/>
    <s v="Travel_Rarely"/>
    <n v="1085"/>
    <x v="1"/>
    <n v="2"/>
    <n v="4"/>
    <s v="Life Sciences"/>
    <n v="1"/>
    <n v="927"/>
    <n v="2"/>
    <x v="0"/>
    <n v="57"/>
    <n v="1"/>
    <n v="1"/>
    <x v="2"/>
    <n v="4"/>
    <s v="Divorced"/>
    <n v="2778"/>
    <n v="17725"/>
    <n v="4"/>
    <s v="Y"/>
    <x v="0"/>
    <n v="13"/>
    <n v="3"/>
    <n v="3"/>
    <n v="80"/>
    <n v="1"/>
    <n v="10"/>
    <n v="1"/>
    <n v="2"/>
    <n v="7"/>
    <n v="7"/>
    <n v="1"/>
    <n v="0"/>
    <x v="0"/>
    <x v="1"/>
    <n v="1"/>
  </r>
  <r>
    <x v="14"/>
    <x v="1"/>
    <s v="Travel_Rarely"/>
    <n v="995"/>
    <x v="1"/>
    <n v="9"/>
    <n v="3"/>
    <s v="Medical"/>
    <n v="1"/>
    <n v="930"/>
    <n v="3"/>
    <x v="0"/>
    <n v="77"/>
    <n v="3"/>
    <n v="1"/>
    <x v="1"/>
    <n v="3"/>
    <s v="Divorced"/>
    <n v="2377"/>
    <n v="9834"/>
    <n v="5"/>
    <s v="Y"/>
    <x v="1"/>
    <n v="18"/>
    <n v="3"/>
    <n v="2"/>
    <n v="80"/>
    <n v="1"/>
    <n v="6"/>
    <n v="2"/>
    <n v="3"/>
    <n v="2"/>
    <n v="2"/>
    <n v="2"/>
    <n v="2"/>
    <x v="1"/>
    <x v="1"/>
    <n v="0"/>
  </r>
  <r>
    <x v="22"/>
    <x v="0"/>
    <s v="Travel_Rarely"/>
    <n v="1122"/>
    <x v="1"/>
    <n v="6"/>
    <n v="3"/>
    <s v="Medical"/>
    <n v="1"/>
    <n v="932"/>
    <n v="4"/>
    <x v="1"/>
    <n v="70"/>
    <n v="3"/>
    <n v="1"/>
    <x v="2"/>
    <n v="1"/>
    <s v="Married"/>
    <n v="2404"/>
    <n v="4303"/>
    <n v="7"/>
    <s v="Y"/>
    <x v="0"/>
    <n v="21"/>
    <n v="4"/>
    <n v="4"/>
    <n v="80"/>
    <n v="0"/>
    <n v="8"/>
    <n v="2"/>
    <n v="1"/>
    <n v="2"/>
    <n v="2"/>
    <n v="2"/>
    <n v="2"/>
    <x v="1"/>
    <x v="1"/>
    <n v="1"/>
  </r>
  <r>
    <x v="4"/>
    <x v="1"/>
    <s v="Travel_Rarely"/>
    <n v="618"/>
    <x v="1"/>
    <n v="4"/>
    <n v="3"/>
    <s v="Life Sciences"/>
    <n v="1"/>
    <n v="933"/>
    <n v="2"/>
    <x v="0"/>
    <n v="76"/>
    <n v="3"/>
    <n v="1"/>
    <x v="1"/>
    <n v="3"/>
    <s v="Single"/>
    <n v="2318"/>
    <n v="17808"/>
    <n v="1"/>
    <s v="Y"/>
    <x v="1"/>
    <n v="19"/>
    <n v="3"/>
    <n v="3"/>
    <n v="80"/>
    <n v="0"/>
    <n v="1"/>
    <n v="2"/>
    <n v="3"/>
    <n v="1"/>
    <n v="1"/>
    <n v="0"/>
    <n v="0"/>
    <x v="1"/>
    <x v="0"/>
    <n v="0"/>
  </r>
  <r>
    <x v="13"/>
    <x v="1"/>
    <s v="Travel_Rarely"/>
    <n v="546"/>
    <x v="1"/>
    <n v="10"/>
    <n v="3"/>
    <s v="Life Sciences"/>
    <n v="1"/>
    <n v="934"/>
    <n v="2"/>
    <x v="1"/>
    <n v="83"/>
    <n v="3"/>
    <n v="1"/>
    <x v="2"/>
    <n v="2"/>
    <s v="Divorced"/>
    <n v="2008"/>
    <n v="6896"/>
    <n v="1"/>
    <s v="Y"/>
    <x v="1"/>
    <n v="14"/>
    <n v="3"/>
    <n v="2"/>
    <n v="80"/>
    <n v="2"/>
    <n v="1"/>
    <n v="3"/>
    <n v="3"/>
    <n v="1"/>
    <n v="0"/>
    <n v="1"/>
    <n v="0"/>
    <x v="1"/>
    <x v="1"/>
    <n v="0"/>
  </r>
  <r>
    <x v="19"/>
    <x v="1"/>
    <s v="Travel_Rarely"/>
    <n v="462"/>
    <x v="0"/>
    <n v="14"/>
    <n v="2"/>
    <s v="Medical"/>
    <n v="1"/>
    <n v="936"/>
    <n v="3"/>
    <x v="0"/>
    <n v="68"/>
    <n v="2"/>
    <n v="2"/>
    <x v="0"/>
    <n v="3"/>
    <s v="Single"/>
    <n v="6244"/>
    <n v="7824"/>
    <n v="7"/>
    <s v="Y"/>
    <x v="1"/>
    <n v="17"/>
    <n v="3"/>
    <n v="1"/>
    <n v="80"/>
    <n v="0"/>
    <n v="10"/>
    <n v="6"/>
    <n v="3"/>
    <n v="5"/>
    <n v="4"/>
    <n v="0"/>
    <n v="3"/>
    <x v="2"/>
    <x v="0"/>
    <n v="0"/>
  </r>
  <r>
    <x v="3"/>
    <x v="1"/>
    <s v="Travel_Rarely"/>
    <n v="1198"/>
    <x v="1"/>
    <n v="1"/>
    <n v="4"/>
    <s v="Other"/>
    <n v="1"/>
    <n v="939"/>
    <n v="3"/>
    <x v="1"/>
    <n v="100"/>
    <n v="2"/>
    <n v="1"/>
    <x v="1"/>
    <n v="1"/>
    <s v="Single"/>
    <n v="2799"/>
    <n v="3339"/>
    <n v="3"/>
    <s v="Y"/>
    <x v="0"/>
    <n v="11"/>
    <n v="3"/>
    <n v="2"/>
    <n v="80"/>
    <n v="0"/>
    <n v="6"/>
    <n v="1"/>
    <n v="3"/>
    <n v="3"/>
    <n v="2"/>
    <n v="0"/>
    <n v="2"/>
    <x v="2"/>
    <x v="0"/>
    <n v="0"/>
  </r>
  <r>
    <x v="34"/>
    <x v="1"/>
    <s v="Travel_Rarely"/>
    <n v="1272"/>
    <x v="1"/>
    <n v="5"/>
    <n v="3"/>
    <s v="Technical Degree"/>
    <n v="1"/>
    <n v="940"/>
    <n v="3"/>
    <x v="0"/>
    <n v="37"/>
    <n v="2"/>
    <n v="3"/>
    <x v="4"/>
    <n v="2"/>
    <s v="Divorced"/>
    <n v="10552"/>
    <n v="9255"/>
    <n v="2"/>
    <s v="Y"/>
    <x v="0"/>
    <n v="13"/>
    <n v="3"/>
    <n v="4"/>
    <n v="80"/>
    <n v="1"/>
    <n v="24"/>
    <n v="3"/>
    <n v="3"/>
    <n v="6"/>
    <n v="0"/>
    <n v="0"/>
    <n v="4"/>
    <x v="0"/>
    <x v="0"/>
    <n v="0"/>
  </r>
  <r>
    <x v="12"/>
    <x v="1"/>
    <s v="Travel_Rarely"/>
    <n v="154"/>
    <x v="0"/>
    <n v="7"/>
    <n v="4"/>
    <s v="Life Sciences"/>
    <n v="1"/>
    <n v="941"/>
    <n v="2"/>
    <x v="1"/>
    <n v="41"/>
    <n v="2"/>
    <n v="1"/>
    <x v="6"/>
    <n v="3"/>
    <s v="Married"/>
    <n v="2329"/>
    <n v="11737"/>
    <n v="3"/>
    <s v="Y"/>
    <x v="1"/>
    <n v="15"/>
    <n v="3"/>
    <n v="2"/>
    <n v="80"/>
    <n v="0"/>
    <n v="13"/>
    <n v="2"/>
    <n v="4"/>
    <n v="7"/>
    <n v="7"/>
    <n v="5"/>
    <n v="2"/>
    <x v="0"/>
    <x v="2"/>
    <n v="0"/>
  </r>
  <r>
    <x v="10"/>
    <x v="1"/>
    <s v="Travel_Rarely"/>
    <n v="1137"/>
    <x v="1"/>
    <n v="21"/>
    <n v="1"/>
    <s v="Life Sciences"/>
    <n v="1"/>
    <n v="942"/>
    <n v="4"/>
    <x v="0"/>
    <n v="51"/>
    <n v="3"/>
    <n v="2"/>
    <x v="4"/>
    <n v="4"/>
    <s v="Married"/>
    <n v="4014"/>
    <n v="19170"/>
    <n v="1"/>
    <s v="Y"/>
    <x v="0"/>
    <n v="25"/>
    <n v="4"/>
    <n v="4"/>
    <n v="80"/>
    <n v="1"/>
    <n v="10"/>
    <n v="2"/>
    <n v="1"/>
    <n v="10"/>
    <n v="6"/>
    <n v="0"/>
    <n v="7"/>
    <x v="0"/>
    <x v="0"/>
    <n v="0"/>
  </r>
  <r>
    <x v="1"/>
    <x v="1"/>
    <s v="Travel_Rarely"/>
    <n v="527"/>
    <x v="1"/>
    <n v="8"/>
    <n v="2"/>
    <s v="Other"/>
    <n v="1"/>
    <n v="944"/>
    <n v="1"/>
    <x v="0"/>
    <n v="51"/>
    <n v="3"/>
    <n v="3"/>
    <x v="2"/>
    <n v="2"/>
    <s v="Married"/>
    <n v="7403"/>
    <n v="22477"/>
    <n v="4"/>
    <s v="Y"/>
    <x v="1"/>
    <n v="11"/>
    <n v="3"/>
    <n v="3"/>
    <n v="80"/>
    <n v="1"/>
    <n v="29"/>
    <n v="3"/>
    <n v="2"/>
    <n v="26"/>
    <n v="9"/>
    <n v="1"/>
    <n v="7"/>
    <x v="3"/>
    <x v="1"/>
    <n v="0"/>
  </r>
  <r>
    <x v="26"/>
    <x v="1"/>
    <s v="Travel_Rarely"/>
    <n v="1469"/>
    <x v="1"/>
    <n v="20"/>
    <n v="4"/>
    <s v="Medical"/>
    <n v="1"/>
    <n v="945"/>
    <n v="4"/>
    <x v="1"/>
    <n v="51"/>
    <n v="3"/>
    <n v="1"/>
    <x v="1"/>
    <n v="3"/>
    <s v="Married"/>
    <n v="2259"/>
    <n v="5543"/>
    <n v="4"/>
    <s v="Y"/>
    <x v="1"/>
    <n v="17"/>
    <n v="3"/>
    <n v="1"/>
    <n v="80"/>
    <n v="2"/>
    <n v="13"/>
    <n v="2"/>
    <n v="2"/>
    <n v="0"/>
    <n v="0"/>
    <n v="0"/>
    <n v="0"/>
    <x v="1"/>
    <x v="0"/>
    <n v="0"/>
  </r>
  <r>
    <x v="12"/>
    <x v="1"/>
    <s v="Non-Travel"/>
    <n v="1188"/>
    <x v="0"/>
    <n v="20"/>
    <n v="2"/>
    <s v="Marketing"/>
    <n v="1"/>
    <n v="947"/>
    <n v="4"/>
    <x v="0"/>
    <n v="45"/>
    <n v="3"/>
    <n v="2"/>
    <x v="0"/>
    <n v="3"/>
    <s v="Married"/>
    <n v="6932"/>
    <n v="24406"/>
    <n v="1"/>
    <s v="Y"/>
    <x v="1"/>
    <n v="13"/>
    <n v="3"/>
    <n v="4"/>
    <n v="80"/>
    <n v="1"/>
    <n v="9"/>
    <n v="2"/>
    <n v="2"/>
    <n v="9"/>
    <n v="8"/>
    <n v="0"/>
    <n v="0"/>
    <x v="0"/>
    <x v="0"/>
    <n v="0"/>
  </r>
  <r>
    <x v="9"/>
    <x v="1"/>
    <s v="Travel_Rarely"/>
    <n v="188"/>
    <x v="1"/>
    <n v="7"/>
    <n v="4"/>
    <s v="Other"/>
    <n v="1"/>
    <n v="949"/>
    <n v="2"/>
    <x v="1"/>
    <n v="65"/>
    <n v="3"/>
    <n v="1"/>
    <x v="1"/>
    <n v="4"/>
    <s v="Single"/>
    <n v="4678"/>
    <n v="23293"/>
    <n v="2"/>
    <s v="Y"/>
    <x v="1"/>
    <n v="18"/>
    <n v="3"/>
    <n v="3"/>
    <n v="80"/>
    <n v="0"/>
    <n v="8"/>
    <n v="6"/>
    <n v="3"/>
    <n v="6"/>
    <n v="2"/>
    <n v="0"/>
    <n v="1"/>
    <x v="0"/>
    <x v="0"/>
    <n v="0"/>
  </r>
  <r>
    <x v="8"/>
    <x v="1"/>
    <s v="Travel_Rarely"/>
    <n v="1333"/>
    <x v="1"/>
    <n v="1"/>
    <n v="3"/>
    <s v="Technical Degree"/>
    <n v="1"/>
    <n v="950"/>
    <n v="4"/>
    <x v="0"/>
    <n v="80"/>
    <n v="3"/>
    <n v="3"/>
    <x v="7"/>
    <n v="1"/>
    <s v="Married"/>
    <n v="13582"/>
    <n v="16292"/>
    <n v="1"/>
    <s v="Y"/>
    <x v="1"/>
    <n v="13"/>
    <n v="3"/>
    <n v="2"/>
    <n v="80"/>
    <n v="1"/>
    <n v="15"/>
    <n v="3"/>
    <n v="3"/>
    <n v="15"/>
    <n v="12"/>
    <n v="5"/>
    <n v="11"/>
    <x v="4"/>
    <x v="2"/>
    <n v="0"/>
  </r>
  <r>
    <x v="5"/>
    <x v="1"/>
    <s v="Non-Travel"/>
    <n v="1184"/>
    <x v="1"/>
    <n v="1"/>
    <n v="3"/>
    <s v="Life Sciences"/>
    <n v="1"/>
    <n v="951"/>
    <n v="3"/>
    <x v="0"/>
    <n v="70"/>
    <n v="2"/>
    <n v="1"/>
    <x v="2"/>
    <n v="2"/>
    <s v="Married"/>
    <n v="2332"/>
    <n v="3974"/>
    <n v="6"/>
    <s v="Y"/>
    <x v="1"/>
    <n v="20"/>
    <n v="4"/>
    <n v="3"/>
    <n v="80"/>
    <n v="0"/>
    <n v="5"/>
    <n v="3"/>
    <n v="3"/>
    <n v="3"/>
    <n v="0"/>
    <n v="0"/>
    <n v="2"/>
    <x v="2"/>
    <x v="0"/>
    <n v="0"/>
  </r>
  <r>
    <x v="36"/>
    <x v="0"/>
    <s v="Travel_Rarely"/>
    <n v="867"/>
    <x v="0"/>
    <n v="19"/>
    <n v="2"/>
    <s v="Marketing"/>
    <n v="1"/>
    <n v="952"/>
    <n v="3"/>
    <x v="1"/>
    <n v="36"/>
    <n v="2"/>
    <n v="1"/>
    <x v="6"/>
    <n v="2"/>
    <s v="Married"/>
    <n v="2413"/>
    <n v="18798"/>
    <n v="1"/>
    <s v="Y"/>
    <x v="0"/>
    <n v="18"/>
    <n v="3"/>
    <n v="3"/>
    <n v="80"/>
    <n v="3"/>
    <n v="1"/>
    <n v="2"/>
    <n v="3"/>
    <n v="1"/>
    <n v="0"/>
    <n v="0"/>
    <n v="0"/>
    <x v="1"/>
    <x v="0"/>
    <n v="1"/>
  </r>
  <r>
    <x v="32"/>
    <x v="1"/>
    <s v="Travel_Rarely"/>
    <n v="658"/>
    <x v="0"/>
    <n v="10"/>
    <n v="4"/>
    <s v="Marketing"/>
    <n v="1"/>
    <n v="954"/>
    <n v="1"/>
    <x v="1"/>
    <n v="67"/>
    <n v="2"/>
    <n v="3"/>
    <x v="0"/>
    <n v="2"/>
    <s v="Divorced"/>
    <n v="9705"/>
    <n v="20652"/>
    <n v="2"/>
    <s v="Y"/>
    <x v="1"/>
    <n v="12"/>
    <n v="3"/>
    <n v="2"/>
    <n v="80"/>
    <n v="1"/>
    <n v="11"/>
    <n v="2"/>
    <n v="2"/>
    <n v="1"/>
    <n v="0"/>
    <n v="0"/>
    <n v="0"/>
    <x v="1"/>
    <x v="0"/>
    <n v="0"/>
  </r>
  <r>
    <x v="25"/>
    <x v="1"/>
    <s v="Travel_Frequently"/>
    <n v="1283"/>
    <x v="0"/>
    <n v="1"/>
    <n v="3"/>
    <s v="Medical"/>
    <n v="1"/>
    <n v="956"/>
    <n v="3"/>
    <x v="1"/>
    <n v="52"/>
    <n v="2"/>
    <n v="2"/>
    <x v="0"/>
    <n v="1"/>
    <s v="Single"/>
    <n v="4294"/>
    <n v="11148"/>
    <n v="1"/>
    <s v="Y"/>
    <x v="1"/>
    <n v="12"/>
    <n v="3"/>
    <n v="2"/>
    <n v="80"/>
    <n v="0"/>
    <n v="7"/>
    <n v="2"/>
    <n v="3"/>
    <n v="7"/>
    <n v="7"/>
    <n v="0"/>
    <n v="7"/>
    <x v="0"/>
    <x v="0"/>
    <n v="0"/>
  </r>
  <r>
    <x v="0"/>
    <x v="1"/>
    <s v="Travel_Rarely"/>
    <n v="263"/>
    <x v="1"/>
    <n v="6"/>
    <n v="3"/>
    <s v="Medical"/>
    <n v="1"/>
    <n v="957"/>
    <n v="4"/>
    <x v="1"/>
    <n v="59"/>
    <n v="3"/>
    <n v="1"/>
    <x v="2"/>
    <n v="1"/>
    <s v="Single"/>
    <n v="4721"/>
    <n v="3119"/>
    <n v="2"/>
    <s v="Y"/>
    <x v="0"/>
    <n v="13"/>
    <n v="3"/>
    <n v="3"/>
    <n v="80"/>
    <n v="0"/>
    <n v="20"/>
    <n v="3"/>
    <n v="3"/>
    <n v="18"/>
    <n v="13"/>
    <n v="2"/>
    <n v="17"/>
    <x v="5"/>
    <x v="1"/>
    <n v="0"/>
  </r>
  <r>
    <x v="9"/>
    <x v="1"/>
    <s v="Travel_Rarely"/>
    <n v="938"/>
    <x v="1"/>
    <n v="2"/>
    <n v="4"/>
    <s v="Medical"/>
    <n v="1"/>
    <n v="958"/>
    <n v="3"/>
    <x v="1"/>
    <n v="79"/>
    <n v="3"/>
    <n v="1"/>
    <x v="2"/>
    <n v="3"/>
    <s v="Single"/>
    <n v="2519"/>
    <n v="12287"/>
    <n v="4"/>
    <s v="Y"/>
    <x v="1"/>
    <n v="21"/>
    <n v="4"/>
    <n v="3"/>
    <n v="80"/>
    <n v="0"/>
    <n v="16"/>
    <n v="6"/>
    <n v="3"/>
    <n v="11"/>
    <n v="8"/>
    <n v="3"/>
    <n v="9"/>
    <x v="4"/>
    <x v="2"/>
    <n v="0"/>
  </r>
  <r>
    <x v="37"/>
    <x v="0"/>
    <s v="Travel_Rarely"/>
    <n v="419"/>
    <x v="0"/>
    <n v="21"/>
    <n v="3"/>
    <s v="Other"/>
    <n v="1"/>
    <n v="959"/>
    <n v="4"/>
    <x v="1"/>
    <n v="37"/>
    <n v="2"/>
    <n v="1"/>
    <x v="6"/>
    <n v="2"/>
    <s v="Single"/>
    <n v="2121"/>
    <n v="9947"/>
    <n v="1"/>
    <s v="Y"/>
    <x v="0"/>
    <n v="13"/>
    <n v="3"/>
    <n v="2"/>
    <n v="80"/>
    <n v="0"/>
    <n v="1"/>
    <n v="3"/>
    <n v="4"/>
    <n v="1"/>
    <n v="0"/>
    <n v="0"/>
    <n v="0"/>
    <x v="1"/>
    <x v="0"/>
    <n v="1"/>
  </r>
  <r>
    <x v="35"/>
    <x v="0"/>
    <s v="Travel_Rarely"/>
    <n v="129"/>
    <x v="1"/>
    <n v="4"/>
    <n v="3"/>
    <s v="Technical Degree"/>
    <n v="1"/>
    <n v="960"/>
    <n v="1"/>
    <x v="1"/>
    <n v="84"/>
    <n v="3"/>
    <n v="1"/>
    <x v="2"/>
    <n v="1"/>
    <s v="Single"/>
    <n v="2973"/>
    <n v="13008"/>
    <n v="1"/>
    <s v="Y"/>
    <x v="1"/>
    <n v="19"/>
    <n v="3"/>
    <n v="2"/>
    <n v="80"/>
    <n v="0"/>
    <n v="1"/>
    <n v="2"/>
    <n v="3"/>
    <n v="1"/>
    <n v="0"/>
    <n v="0"/>
    <n v="0"/>
    <x v="1"/>
    <x v="0"/>
    <n v="1"/>
  </r>
  <r>
    <x v="12"/>
    <x v="1"/>
    <s v="Travel_Rarely"/>
    <n v="616"/>
    <x v="1"/>
    <n v="12"/>
    <n v="3"/>
    <s v="Medical"/>
    <n v="1"/>
    <n v="961"/>
    <n v="4"/>
    <x v="0"/>
    <n v="41"/>
    <n v="3"/>
    <n v="2"/>
    <x v="4"/>
    <n v="4"/>
    <s v="Married"/>
    <n v="5855"/>
    <n v="17369"/>
    <n v="0"/>
    <s v="Y"/>
    <x v="0"/>
    <n v="11"/>
    <n v="3"/>
    <n v="3"/>
    <n v="80"/>
    <n v="2"/>
    <n v="10"/>
    <n v="2"/>
    <n v="1"/>
    <n v="9"/>
    <n v="7"/>
    <n v="8"/>
    <n v="5"/>
    <x v="0"/>
    <x v="3"/>
    <n v="0"/>
  </r>
  <r>
    <x v="32"/>
    <x v="1"/>
    <s v="Travel_Frequently"/>
    <n v="1469"/>
    <x v="1"/>
    <n v="9"/>
    <n v="4"/>
    <s v="Medical"/>
    <n v="1"/>
    <n v="964"/>
    <n v="4"/>
    <x v="1"/>
    <n v="35"/>
    <n v="3"/>
    <n v="1"/>
    <x v="1"/>
    <n v="2"/>
    <s v="Divorced"/>
    <n v="3617"/>
    <n v="25063"/>
    <n v="8"/>
    <s v="Y"/>
    <x v="0"/>
    <n v="14"/>
    <n v="3"/>
    <n v="4"/>
    <n v="80"/>
    <n v="1"/>
    <n v="3"/>
    <n v="2"/>
    <n v="3"/>
    <n v="1"/>
    <n v="1"/>
    <n v="0"/>
    <n v="0"/>
    <x v="1"/>
    <x v="0"/>
    <n v="0"/>
  </r>
  <r>
    <x v="5"/>
    <x v="1"/>
    <s v="Travel_Rarely"/>
    <n v="498"/>
    <x v="1"/>
    <n v="3"/>
    <n v="4"/>
    <s v="Medical"/>
    <n v="1"/>
    <n v="966"/>
    <n v="3"/>
    <x v="0"/>
    <n v="93"/>
    <n v="3"/>
    <n v="2"/>
    <x v="3"/>
    <n v="1"/>
    <s v="Married"/>
    <n v="6725"/>
    <n v="13554"/>
    <n v="1"/>
    <s v="Y"/>
    <x v="1"/>
    <n v="12"/>
    <n v="3"/>
    <n v="3"/>
    <n v="80"/>
    <n v="1"/>
    <n v="8"/>
    <n v="2"/>
    <n v="4"/>
    <n v="8"/>
    <n v="7"/>
    <n v="6"/>
    <n v="3"/>
    <x v="0"/>
    <x v="3"/>
    <n v="0"/>
  </r>
  <r>
    <x v="9"/>
    <x v="0"/>
    <s v="Travel_Rarely"/>
    <n v="530"/>
    <x v="0"/>
    <n v="3"/>
    <n v="1"/>
    <s v="Life Sciences"/>
    <n v="1"/>
    <n v="967"/>
    <n v="3"/>
    <x v="1"/>
    <n v="51"/>
    <n v="2"/>
    <n v="3"/>
    <x v="0"/>
    <n v="4"/>
    <s v="Married"/>
    <n v="10325"/>
    <n v="5518"/>
    <n v="1"/>
    <s v="Y"/>
    <x v="0"/>
    <n v="11"/>
    <n v="3"/>
    <n v="1"/>
    <n v="80"/>
    <n v="1"/>
    <n v="16"/>
    <n v="6"/>
    <n v="3"/>
    <n v="16"/>
    <n v="7"/>
    <n v="3"/>
    <n v="7"/>
    <x v="5"/>
    <x v="2"/>
    <n v="1"/>
  </r>
  <r>
    <x v="3"/>
    <x v="1"/>
    <s v="Travel_Rarely"/>
    <n v="1069"/>
    <x v="1"/>
    <n v="1"/>
    <n v="3"/>
    <s v="Life Sciences"/>
    <n v="1"/>
    <n v="969"/>
    <n v="2"/>
    <x v="0"/>
    <n v="42"/>
    <n v="2"/>
    <n v="2"/>
    <x v="4"/>
    <n v="4"/>
    <s v="Single"/>
    <n v="6949"/>
    <n v="12291"/>
    <n v="0"/>
    <s v="Y"/>
    <x v="1"/>
    <n v="14"/>
    <n v="3"/>
    <n v="1"/>
    <n v="80"/>
    <n v="0"/>
    <n v="6"/>
    <n v="3"/>
    <n v="3"/>
    <n v="5"/>
    <n v="0"/>
    <n v="1"/>
    <n v="4"/>
    <x v="2"/>
    <x v="1"/>
    <n v="0"/>
  </r>
  <r>
    <x v="2"/>
    <x v="0"/>
    <s v="Travel_Rarely"/>
    <n v="625"/>
    <x v="0"/>
    <n v="1"/>
    <n v="4"/>
    <s v="Life Sciences"/>
    <n v="1"/>
    <n v="970"/>
    <n v="1"/>
    <x v="1"/>
    <n v="46"/>
    <n v="2"/>
    <n v="3"/>
    <x v="0"/>
    <n v="3"/>
    <s v="Married"/>
    <n v="10609"/>
    <n v="14922"/>
    <n v="5"/>
    <s v="Y"/>
    <x v="1"/>
    <n v="11"/>
    <n v="3"/>
    <n v="3"/>
    <n v="80"/>
    <n v="0"/>
    <n v="17"/>
    <n v="2"/>
    <n v="1"/>
    <n v="14"/>
    <n v="1"/>
    <n v="11"/>
    <n v="7"/>
    <x v="4"/>
    <x v="4"/>
    <n v="1"/>
  </r>
  <r>
    <x v="28"/>
    <x v="1"/>
    <s v="Non-Travel"/>
    <n v="805"/>
    <x v="1"/>
    <n v="4"/>
    <n v="2"/>
    <s v="Life Sciences"/>
    <n v="1"/>
    <n v="972"/>
    <n v="3"/>
    <x v="1"/>
    <n v="57"/>
    <n v="3"/>
    <n v="2"/>
    <x v="2"/>
    <n v="2"/>
    <s v="Married"/>
    <n v="4447"/>
    <n v="23163"/>
    <n v="1"/>
    <s v="Y"/>
    <x v="1"/>
    <n v="12"/>
    <n v="3"/>
    <n v="2"/>
    <n v="80"/>
    <n v="0"/>
    <n v="9"/>
    <n v="5"/>
    <n v="2"/>
    <n v="9"/>
    <n v="7"/>
    <n v="0"/>
    <n v="8"/>
    <x v="0"/>
    <x v="0"/>
    <n v="0"/>
  </r>
  <r>
    <x v="11"/>
    <x v="1"/>
    <s v="Travel_Frequently"/>
    <n v="1404"/>
    <x v="0"/>
    <n v="20"/>
    <n v="3"/>
    <s v="Technical Degree"/>
    <n v="1"/>
    <n v="974"/>
    <n v="3"/>
    <x v="0"/>
    <n v="84"/>
    <n v="3"/>
    <n v="1"/>
    <x v="6"/>
    <n v="4"/>
    <s v="Married"/>
    <n v="2157"/>
    <n v="18203"/>
    <n v="1"/>
    <s v="Y"/>
    <x v="1"/>
    <n v="15"/>
    <n v="3"/>
    <n v="2"/>
    <n v="80"/>
    <n v="1"/>
    <n v="3"/>
    <n v="5"/>
    <n v="3"/>
    <n v="3"/>
    <n v="1"/>
    <n v="0"/>
    <n v="2"/>
    <x v="2"/>
    <x v="0"/>
    <n v="0"/>
  </r>
  <r>
    <x v="10"/>
    <x v="1"/>
    <s v="Travel_Rarely"/>
    <n v="1219"/>
    <x v="0"/>
    <n v="18"/>
    <n v="3"/>
    <s v="Medical"/>
    <n v="1"/>
    <n v="975"/>
    <n v="3"/>
    <x v="0"/>
    <n v="86"/>
    <n v="3"/>
    <n v="2"/>
    <x v="0"/>
    <n v="3"/>
    <s v="Married"/>
    <n v="4601"/>
    <n v="6179"/>
    <n v="1"/>
    <s v="Y"/>
    <x v="1"/>
    <n v="16"/>
    <n v="3"/>
    <n v="2"/>
    <n v="80"/>
    <n v="0"/>
    <n v="5"/>
    <n v="3"/>
    <n v="3"/>
    <n v="5"/>
    <n v="2"/>
    <n v="1"/>
    <n v="0"/>
    <x v="2"/>
    <x v="1"/>
    <n v="0"/>
  </r>
  <r>
    <x v="39"/>
    <x v="1"/>
    <s v="Travel_Rarely"/>
    <n v="1053"/>
    <x v="1"/>
    <n v="1"/>
    <n v="2"/>
    <s v="Life Sciences"/>
    <n v="1"/>
    <n v="976"/>
    <n v="4"/>
    <x v="1"/>
    <n v="70"/>
    <n v="3"/>
    <n v="4"/>
    <x v="5"/>
    <n v="4"/>
    <s v="Married"/>
    <n v="17099"/>
    <n v="13829"/>
    <n v="2"/>
    <s v="Y"/>
    <x v="1"/>
    <n v="15"/>
    <n v="3"/>
    <n v="2"/>
    <n v="80"/>
    <n v="1"/>
    <n v="26"/>
    <n v="2"/>
    <n v="2"/>
    <n v="9"/>
    <n v="8"/>
    <n v="7"/>
    <n v="8"/>
    <x v="0"/>
    <x v="3"/>
    <n v="0"/>
  </r>
  <r>
    <x v="34"/>
    <x v="0"/>
    <s v="Travel_Rarely"/>
    <n v="289"/>
    <x v="1"/>
    <n v="2"/>
    <n v="3"/>
    <s v="Technical Degree"/>
    <n v="1"/>
    <n v="977"/>
    <n v="4"/>
    <x v="1"/>
    <n v="51"/>
    <n v="3"/>
    <n v="1"/>
    <x v="1"/>
    <n v="3"/>
    <s v="Single"/>
    <n v="2479"/>
    <n v="26227"/>
    <n v="4"/>
    <s v="Y"/>
    <x v="1"/>
    <n v="24"/>
    <n v="4"/>
    <n v="1"/>
    <n v="80"/>
    <n v="0"/>
    <n v="7"/>
    <n v="4"/>
    <n v="3"/>
    <n v="1"/>
    <n v="0"/>
    <n v="0"/>
    <n v="0"/>
    <x v="1"/>
    <x v="0"/>
    <n v="1"/>
  </r>
  <r>
    <x v="16"/>
    <x v="1"/>
    <s v="Travel_Rarely"/>
    <n v="1376"/>
    <x v="0"/>
    <n v="2"/>
    <n v="2"/>
    <s v="Medical"/>
    <n v="1"/>
    <n v="981"/>
    <n v="3"/>
    <x v="1"/>
    <n v="45"/>
    <n v="3"/>
    <n v="4"/>
    <x v="5"/>
    <n v="3"/>
    <s v="Divorced"/>
    <n v="14852"/>
    <n v="13938"/>
    <n v="6"/>
    <s v="Y"/>
    <x v="1"/>
    <n v="13"/>
    <n v="3"/>
    <n v="3"/>
    <n v="80"/>
    <n v="1"/>
    <n v="22"/>
    <n v="3"/>
    <n v="4"/>
    <n v="17"/>
    <n v="13"/>
    <n v="15"/>
    <n v="2"/>
    <x v="5"/>
    <x v="4"/>
    <n v="0"/>
  </r>
  <r>
    <x v="7"/>
    <x v="1"/>
    <s v="Travel_Rarely"/>
    <n v="231"/>
    <x v="0"/>
    <n v="8"/>
    <n v="2"/>
    <s v="Other"/>
    <n v="1"/>
    <n v="982"/>
    <n v="3"/>
    <x v="1"/>
    <n v="62"/>
    <n v="3"/>
    <n v="3"/>
    <x v="0"/>
    <n v="3"/>
    <s v="Divorced"/>
    <n v="7264"/>
    <n v="9977"/>
    <n v="5"/>
    <s v="Y"/>
    <x v="1"/>
    <n v="11"/>
    <n v="3"/>
    <n v="1"/>
    <n v="80"/>
    <n v="1"/>
    <n v="10"/>
    <n v="2"/>
    <n v="4"/>
    <n v="8"/>
    <n v="4"/>
    <n v="7"/>
    <n v="7"/>
    <x v="0"/>
    <x v="3"/>
    <n v="0"/>
  </r>
  <r>
    <x v="8"/>
    <x v="1"/>
    <s v="Non-Travel"/>
    <n v="152"/>
    <x v="0"/>
    <n v="10"/>
    <n v="3"/>
    <s v="Technical Degree"/>
    <n v="1"/>
    <n v="983"/>
    <n v="3"/>
    <x v="0"/>
    <n v="85"/>
    <n v="3"/>
    <n v="2"/>
    <x v="0"/>
    <n v="4"/>
    <s v="Single"/>
    <n v="5666"/>
    <n v="19899"/>
    <n v="1"/>
    <s v="Y"/>
    <x v="0"/>
    <n v="13"/>
    <n v="3"/>
    <n v="2"/>
    <n v="80"/>
    <n v="0"/>
    <n v="6"/>
    <n v="1"/>
    <n v="3"/>
    <n v="5"/>
    <n v="3"/>
    <n v="1"/>
    <n v="3"/>
    <x v="2"/>
    <x v="1"/>
    <n v="0"/>
  </r>
  <r>
    <x v="10"/>
    <x v="1"/>
    <s v="Travel_Rarely"/>
    <n v="882"/>
    <x v="0"/>
    <n v="3"/>
    <n v="4"/>
    <s v="Life Sciences"/>
    <n v="1"/>
    <n v="984"/>
    <n v="4"/>
    <x v="1"/>
    <n v="92"/>
    <n v="3"/>
    <n v="3"/>
    <x v="0"/>
    <n v="4"/>
    <s v="Divorced"/>
    <n v="7823"/>
    <n v="6812"/>
    <n v="6"/>
    <s v="Y"/>
    <x v="1"/>
    <n v="13"/>
    <n v="3"/>
    <n v="2"/>
    <n v="80"/>
    <n v="1"/>
    <n v="12"/>
    <n v="2"/>
    <n v="3"/>
    <n v="10"/>
    <n v="9"/>
    <n v="0"/>
    <n v="8"/>
    <x v="0"/>
    <x v="0"/>
    <n v="0"/>
  </r>
  <r>
    <x v="22"/>
    <x v="1"/>
    <s v="Travel_Rarely"/>
    <n v="903"/>
    <x v="0"/>
    <n v="2"/>
    <n v="5"/>
    <s v="Life Sciences"/>
    <n v="1"/>
    <n v="985"/>
    <n v="1"/>
    <x v="1"/>
    <n v="41"/>
    <n v="4"/>
    <n v="3"/>
    <x v="0"/>
    <n v="3"/>
    <s v="Single"/>
    <n v="7880"/>
    <n v="2560"/>
    <n v="0"/>
    <s v="Y"/>
    <x v="1"/>
    <n v="18"/>
    <n v="3"/>
    <n v="4"/>
    <n v="80"/>
    <n v="0"/>
    <n v="9"/>
    <n v="3"/>
    <n v="3"/>
    <n v="8"/>
    <n v="7"/>
    <n v="0"/>
    <n v="7"/>
    <x v="0"/>
    <x v="0"/>
    <n v="0"/>
  </r>
  <r>
    <x v="32"/>
    <x v="0"/>
    <s v="Non-Travel"/>
    <n v="1479"/>
    <x v="0"/>
    <n v="24"/>
    <n v="3"/>
    <s v="Life Sciences"/>
    <n v="1"/>
    <n v="986"/>
    <n v="2"/>
    <x v="0"/>
    <n v="100"/>
    <n v="4"/>
    <n v="4"/>
    <x v="0"/>
    <n v="2"/>
    <s v="Single"/>
    <n v="13194"/>
    <n v="17071"/>
    <n v="4"/>
    <s v="Y"/>
    <x v="0"/>
    <n v="16"/>
    <n v="3"/>
    <n v="4"/>
    <n v="80"/>
    <n v="0"/>
    <n v="22"/>
    <n v="2"/>
    <n v="2"/>
    <n v="1"/>
    <n v="0"/>
    <n v="0"/>
    <n v="0"/>
    <x v="1"/>
    <x v="0"/>
    <n v="1"/>
  </r>
  <r>
    <x v="40"/>
    <x v="1"/>
    <s v="Travel_Frequently"/>
    <n v="1379"/>
    <x v="1"/>
    <n v="16"/>
    <n v="4"/>
    <s v="Medical"/>
    <n v="1"/>
    <n v="987"/>
    <n v="3"/>
    <x v="1"/>
    <n v="64"/>
    <n v="4"/>
    <n v="2"/>
    <x v="3"/>
    <n v="3"/>
    <s v="Divorced"/>
    <n v="5067"/>
    <n v="6759"/>
    <n v="1"/>
    <s v="Y"/>
    <x v="0"/>
    <n v="19"/>
    <n v="3"/>
    <n v="3"/>
    <n v="80"/>
    <n v="0"/>
    <n v="20"/>
    <n v="3"/>
    <n v="4"/>
    <n v="19"/>
    <n v="10"/>
    <n v="2"/>
    <n v="7"/>
    <x v="5"/>
    <x v="1"/>
    <n v="0"/>
  </r>
  <r>
    <x v="9"/>
    <x v="1"/>
    <s v="Non-Travel"/>
    <n v="1229"/>
    <x v="0"/>
    <n v="8"/>
    <n v="4"/>
    <s v="Technical Degree"/>
    <n v="1"/>
    <n v="990"/>
    <n v="1"/>
    <x v="1"/>
    <n v="84"/>
    <n v="3"/>
    <n v="2"/>
    <x v="0"/>
    <n v="4"/>
    <s v="Divorced"/>
    <n v="5079"/>
    <n v="25952"/>
    <n v="4"/>
    <s v="Y"/>
    <x v="1"/>
    <n v="13"/>
    <n v="3"/>
    <n v="4"/>
    <n v="80"/>
    <n v="2"/>
    <n v="12"/>
    <n v="3"/>
    <n v="3"/>
    <n v="7"/>
    <n v="7"/>
    <n v="0"/>
    <n v="7"/>
    <x v="0"/>
    <x v="0"/>
    <n v="0"/>
  </r>
  <r>
    <x v="12"/>
    <x v="0"/>
    <s v="Non-Travel"/>
    <n v="335"/>
    <x v="1"/>
    <n v="9"/>
    <n v="2"/>
    <s v="Medical"/>
    <n v="1"/>
    <n v="991"/>
    <n v="3"/>
    <x v="1"/>
    <n v="46"/>
    <n v="2"/>
    <n v="1"/>
    <x v="1"/>
    <n v="1"/>
    <s v="Single"/>
    <n v="2321"/>
    <n v="10322"/>
    <n v="0"/>
    <s v="Y"/>
    <x v="0"/>
    <n v="22"/>
    <n v="4"/>
    <n v="1"/>
    <n v="80"/>
    <n v="0"/>
    <n v="4"/>
    <n v="0"/>
    <n v="3"/>
    <n v="3"/>
    <n v="2"/>
    <n v="1"/>
    <n v="2"/>
    <x v="2"/>
    <x v="1"/>
    <n v="1"/>
  </r>
  <r>
    <x v="3"/>
    <x v="1"/>
    <s v="Non-Travel"/>
    <n v="722"/>
    <x v="0"/>
    <n v="17"/>
    <n v="3"/>
    <s v="Life Sciences"/>
    <n v="1"/>
    <n v="992"/>
    <n v="4"/>
    <x v="1"/>
    <n v="38"/>
    <n v="3"/>
    <n v="4"/>
    <x v="5"/>
    <n v="3"/>
    <s v="Single"/>
    <n v="17444"/>
    <n v="20489"/>
    <n v="1"/>
    <s v="Y"/>
    <x v="1"/>
    <n v="11"/>
    <n v="3"/>
    <n v="4"/>
    <n v="80"/>
    <n v="0"/>
    <n v="10"/>
    <n v="2"/>
    <n v="3"/>
    <n v="10"/>
    <n v="8"/>
    <n v="6"/>
    <n v="0"/>
    <x v="0"/>
    <x v="3"/>
    <n v="0"/>
  </r>
  <r>
    <x v="11"/>
    <x v="0"/>
    <s v="Travel_Rarely"/>
    <n v="906"/>
    <x v="1"/>
    <n v="10"/>
    <n v="3"/>
    <s v="Life Sciences"/>
    <n v="1"/>
    <n v="994"/>
    <n v="4"/>
    <x v="0"/>
    <n v="92"/>
    <n v="2"/>
    <n v="1"/>
    <x v="1"/>
    <n v="1"/>
    <s v="Single"/>
    <n v="2404"/>
    <n v="11479"/>
    <n v="6"/>
    <s v="Y"/>
    <x v="0"/>
    <n v="20"/>
    <n v="4"/>
    <n v="3"/>
    <n v="80"/>
    <n v="0"/>
    <n v="3"/>
    <n v="5"/>
    <n v="3"/>
    <n v="0"/>
    <n v="0"/>
    <n v="0"/>
    <n v="0"/>
    <x v="1"/>
    <x v="0"/>
    <n v="1"/>
  </r>
  <r>
    <x v="3"/>
    <x v="1"/>
    <s v="Travel_Rarely"/>
    <n v="461"/>
    <x v="1"/>
    <n v="13"/>
    <n v="1"/>
    <s v="Life Sciences"/>
    <n v="1"/>
    <n v="995"/>
    <n v="2"/>
    <x v="0"/>
    <n v="53"/>
    <n v="3"/>
    <n v="1"/>
    <x v="1"/>
    <n v="4"/>
    <s v="Single"/>
    <n v="3452"/>
    <n v="17241"/>
    <n v="3"/>
    <s v="Y"/>
    <x v="1"/>
    <n v="18"/>
    <n v="3"/>
    <n v="1"/>
    <n v="80"/>
    <n v="0"/>
    <n v="5"/>
    <n v="4"/>
    <n v="3"/>
    <n v="3"/>
    <n v="2"/>
    <n v="0"/>
    <n v="2"/>
    <x v="2"/>
    <x v="0"/>
    <n v="0"/>
  </r>
  <r>
    <x v="28"/>
    <x v="1"/>
    <s v="Travel_Rarely"/>
    <n v="974"/>
    <x v="1"/>
    <n v="1"/>
    <n v="4"/>
    <s v="Medical"/>
    <n v="1"/>
    <n v="996"/>
    <n v="4"/>
    <x v="0"/>
    <n v="91"/>
    <n v="3"/>
    <n v="1"/>
    <x v="2"/>
    <n v="4"/>
    <s v="Divorced"/>
    <n v="2270"/>
    <n v="11005"/>
    <n v="3"/>
    <s v="Y"/>
    <x v="1"/>
    <n v="14"/>
    <n v="3"/>
    <n v="4"/>
    <n v="80"/>
    <n v="2"/>
    <n v="8"/>
    <n v="2"/>
    <n v="3"/>
    <n v="5"/>
    <n v="3"/>
    <n v="0"/>
    <n v="2"/>
    <x v="2"/>
    <x v="0"/>
    <n v="0"/>
  </r>
  <r>
    <x v="24"/>
    <x v="1"/>
    <s v="Travel_Rarely"/>
    <n v="1126"/>
    <x v="1"/>
    <n v="1"/>
    <n v="2"/>
    <s v="Medical"/>
    <n v="1"/>
    <n v="997"/>
    <n v="4"/>
    <x v="1"/>
    <n v="66"/>
    <n v="3"/>
    <n v="4"/>
    <x v="7"/>
    <n v="4"/>
    <s v="Divorced"/>
    <n v="17399"/>
    <n v="6615"/>
    <n v="9"/>
    <s v="Y"/>
    <x v="1"/>
    <n v="22"/>
    <n v="4"/>
    <n v="3"/>
    <n v="80"/>
    <n v="1"/>
    <n v="32"/>
    <n v="1"/>
    <n v="2"/>
    <n v="5"/>
    <n v="4"/>
    <n v="1"/>
    <n v="3"/>
    <x v="2"/>
    <x v="1"/>
    <n v="0"/>
  </r>
  <r>
    <x v="3"/>
    <x v="1"/>
    <s v="Travel_Frequently"/>
    <n v="827"/>
    <x v="1"/>
    <n v="1"/>
    <n v="4"/>
    <s v="Other"/>
    <n v="1"/>
    <n v="998"/>
    <n v="3"/>
    <x v="0"/>
    <n v="84"/>
    <n v="4"/>
    <n v="2"/>
    <x v="4"/>
    <n v="2"/>
    <s v="Married"/>
    <n v="5488"/>
    <n v="20161"/>
    <n v="1"/>
    <s v="Y"/>
    <x v="0"/>
    <n v="13"/>
    <n v="3"/>
    <n v="1"/>
    <n v="80"/>
    <n v="1"/>
    <n v="6"/>
    <n v="2"/>
    <n v="3"/>
    <n v="6"/>
    <n v="5"/>
    <n v="1"/>
    <n v="2"/>
    <x v="0"/>
    <x v="1"/>
    <n v="0"/>
  </r>
  <r>
    <x v="0"/>
    <x v="1"/>
    <s v="Travel_Frequently"/>
    <n v="840"/>
    <x v="1"/>
    <n v="9"/>
    <n v="3"/>
    <s v="Medical"/>
    <n v="1"/>
    <n v="999"/>
    <n v="1"/>
    <x v="1"/>
    <n v="64"/>
    <n v="3"/>
    <n v="5"/>
    <x v="7"/>
    <n v="3"/>
    <s v="Divorced"/>
    <n v="19419"/>
    <n v="3735"/>
    <n v="2"/>
    <s v="Y"/>
    <x v="1"/>
    <n v="17"/>
    <n v="3"/>
    <n v="2"/>
    <n v="80"/>
    <n v="1"/>
    <n v="21"/>
    <n v="2"/>
    <n v="4"/>
    <n v="18"/>
    <n v="16"/>
    <n v="0"/>
    <n v="11"/>
    <x v="5"/>
    <x v="0"/>
    <n v="0"/>
  </r>
  <r>
    <x v="4"/>
    <x v="1"/>
    <s v="Travel_Rarely"/>
    <n v="1134"/>
    <x v="1"/>
    <n v="16"/>
    <n v="4"/>
    <s v="Technical Degree"/>
    <n v="1"/>
    <n v="1001"/>
    <n v="3"/>
    <x v="0"/>
    <n v="37"/>
    <n v="3"/>
    <n v="1"/>
    <x v="2"/>
    <n v="2"/>
    <s v="Married"/>
    <n v="2811"/>
    <n v="12086"/>
    <n v="9"/>
    <s v="Y"/>
    <x v="1"/>
    <n v="14"/>
    <n v="3"/>
    <n v="2"/>
    <n v="80"/>
    <n v="1"/>
    <n v="4"/>
    <n v="2"/>
    <n v="3"/>
    <n v="2"/>
    <n v="2"/>
    <n v="2"/>
    <n v="2"/>
    <x v="1"/>
    <x v="1"/>
    <n v="0"/>
  </r>
  <r>
    <x v="28"/>
    <x v="1"/>
    <s v="Non-Travel"/>
    <n v="248"/>
    <x v="1"/>
    <n v="23"/>
    <n v="2"/>
    <s v="Life Sciences"/>
    <n v="1"/>
    <n v="1002"/>
    <n v="4"/>
    <x v="1"/>
    <n v="42"/>
    <n v="3"/>
    <n v="2"/>
    <x v="2"/>
    <n v="1"/>
    <s v="Married"/>
    <n v="3633"/>
    <n v="14039"/>
    <n v="1"/>
    <s v="Y"/>
    <x v="0"/>
    <n v="15"/>
    <n v="3"/>
    <n v="3"/>
    <n v="80"/>
    <n v="1"/>
    <n v="9"/>
    <n v="2"/>
    <n v="3"/>
    <n v="9"/>
    <n v="8"/>
    <n v="0"/>
    <n v="8"/>
    <x v="0"/>
    <x v="0"/>
    <n v="0"/>
  </r>
  <r>
    <x v="40"/>
    <x v="1"/>
    <s v="Travel_Rarely"/>
    <n v="955"/>
    <x v="0"/>
    <n v="4"/>
    <n v="2"/>
    <s v="Life Sciences"/>
    <n v="1"/>
    <n v="1003"/>
    <n v="4"/>
    <x v="0"/>
    <n v="83"/>
    <n v="3"/>
    <n v="2"/>
    <x v="0"/>
    <n v="4"/>
    <s v="Single"/>
    <n v="4163"/>
    <n v="8571"/>
    <n v="1"/>
    <s v="Y"/>
    <x v="0"/>
    <n v="17"/>
    <n v="3"/>
    <n v="3"/>
    <n v="80"/>
    <n v="0"/>
    <n v="9"/>
    <n v="0"/>
    <n v="3"/>
    <n v="9"/>
    <n v="0"/>
    <n v="0"/>
    <n v="7"/>
    <x v="0"/>
    <x v="0"/>
    <n v="0"/>
  </r>
  <r>
    <x v="7"/>
    <x v="0"/>
    <s v="Travel_Rarely"/>
    <n v="138"/>
    <x v="1"/>
    <n v="22"/>
    <n v="3"/>
    <s v="Life Sciences"/>
    <n v="1"/>
    <n v="1004"/>
    <n v="1"/>
    <x v="0"/>
    <n v="48"/>
    <n v="3"/>
    <n v="1"/>
    <x v="1"/>
    <n v="3"/>
    <s v="Married"/>
    <n v="2132"/>
    <n v="11539"/>
    <n v="4"/>
    <s v="Y"/>
    <x v="0"/>
    <n v="11"/>
    <n v="3"/>
    <n v="2"/>
    <n v="80"/>
    <n v="0"/>
    <n v="7"/>
    <n v="2"/>
    <n v="3"/>
    <n v="5"/>
    <n v="2"/>
    <n v="0"/>
    <n v="1"/>
    <x v="2"/>
    <x v="0"/>
    <n v="1"/>
  </r>
  <r>
    <x v="24"/>
    <x v="1"/>
    <s v="Travel_Rarely"/>
    <n v="939"/>
    <x v="1"/>
    <n v="24"/>
    <n v="3"/>
    <s v="Life Sciences"/>
    <n v="1"/>
    <n v="1005"/>
    <n v="4"/>
    <x v="1"/>
    <n v="95"/>
    <n v="3"/>
    <n v="4"/>
    <x v="3"/>
    <n v="3"/>
    <s v="Married"/>
    <n v="13973"/>
    <n v="4161"/>
    <n v="3"/>
    <s v="Y"/>
    <x v="0"/>
    <n v="18"/>
    <n v="3"/>
    <n v="4"/>
    <n v="80"/>
    <n v="1"/>
    <n v="22"/>
    <n v="2"/>
    <n v="3"/>
    <n v="12"/>
    <n v="11"/>
    <n v="1"/>
    <n v="5"/>
    <x v="4"/>
    <x v="1"/>
    <n v="0"/>
  </r>
  <r>
    <x v="8"/>
    <x v="1"/>
    <s v="Travel_Frequently"/>
    <n v="1391"/>
    <x v="1"/>
    <n v="10"/>
    <n v="1"/>
    <s v="Medical"/>
    <n v="1"/>
    <n v="1006"/>
    <n v="3"/>
    <x v="1"/>
    <n v="66"/>
    <n v="3"/>
    <n v="1"/>
    <x v="1"/>
    <n v="3"/>
    <s v="Married"/>
    <n v="2684"/>
    <n v="12127"/>
    <n v="0"/>
    <s v="Y"/>
    <x v="1"/>
    <n v="17"/>
    <n v="3"/>
    <n v="2"/>
    <n v="80"/>
    <n v="1"/>
    <n v="3"/>
    <n v="0"/>
    <n v="2"/>
    <n v="2"/>
    <n v="1"/>
    <n v="0"/>
    <n v="2"/>
    <x v="1"/>
    <x v="0"/>
    <n v="0"/>
  </r>
  <r>
    <x v="21"/>
    <x v="1"/>
    <s v="Travel_Rarely"/>
    <n v="566"/>
    <x v="1"/>
    <n v="7"/>
    <n v="2"/>
    <s v="Medical"/>
    <n v="1"/>
    <n v="1007"/>
    <n v="4"/>
    <x v="1"/>
    <n v="75"/>
    <n v="3"/>
    <n v="3"/>
    <x v="3"/>
    <n v="3"/>
    <s v="Divorced"/>
    <n v="10845"/>
    <n v="24208"/>
    <n v="6"/>
    <s v="Y"/>
    <x v="1"/>
    <n v="13"/>
    <n v="3"/>
    <n v="2"/>
    <n v="80"/>
    <n v="1"/>
    <n v="13"/>
    <n v="3"/>
    <n v="3"/>
    <n v="8"/>
    <n v="7"/>
    <n v="0"/>
    <n v="7"/>
    <x v="0"/>
    <x v="0"/>
    <n v="0"/>
  </r>
  <r>
    <x v="17"/>
    <x v="1"/>
    <s v="Travel_Rarely"/>
    <n v="1206"/>
    <x v="1"/>
    <n v="17"/>
    <n v="1"/>
    <s v="Medical"/>
    <n v="1"/>
    <n v="1009"/>
    <n v="4"/>
    <x v="0"/>
    <n v="41"/>
    <n v="2"/>
    <n v="2"/>
    <x v="3"/>
    <n v="3"/>
    <s v="Divorced"/>
    <n v="4377"/>
    <n v="24117"/>
    <n v="1"/>
    <s v="Y"/>
    <x v="1"/>
    <n v="15"/>
    <n v="3"/>
    <n v="2"/>
    <n v="80"/>
    <n v="2"/>
    <n v="5"/>
    <n v="6"/>
    <n v="3"/>
    <n v="4"/>
    <n v="2"/>
    <n v="3"/>
    <n v="2"/>
    <x v="2"/>
    <x v="2"/>
    <n v="0"/>
  </r>
  <r>
    <x v="10"/>
    <x v="0"/>
    <s v="Travel_Rarely"/>
    <n v="622"/>
    <x v="1"/>
    <n v="14"/>
    <n v="4"/>
    <s v="Other"/>
    <n v="1"/>
    <n v="1010"/>
    <n v="3"/>
    <x v="1"/>
    <n v="39"/>
    <n v="2"/>
    <n v="1"/>
    <x v="2"/>
    <n v="2"/>
    <s v="Divorced"/>
    <n v="3743"/>
    <n v="10074"/>
    <n v="1"/>
    <s v="Y"/>
    <x v="0"/>
    <n v="24"/>
    <n v="4"/>
    <n v="4"/>
    <n v="80"/>
    <n v="1"/>
    <n v="5"/>
    <n v="2"/>
    <n v="1"/>
    <n v="4"/>
    <n v="2"/>
    <n v="0"/>
    <n v="2"/>
    <x v="2"/>
    <x v="0"/>
    <n v="1"/>
  </r>
  <r>
    <x v="12"/>
    <x v="1"/>
    <s v="Travel_Frequently"/>
    <n v="853"/>
    <x v="1"/>
    <n v="1"/>
    <n v="1"/>
    <s v="Life Sciences"/>
    <n v="1"/>
    <n v="1011"/>
    <n v="3"/>
    <x v="0"/>
    <n v="96"/>
    <n v="3"/>
    <n v="2"/>
    <x v="3"/>
    <n v="1"/>
    <s v="Married"/>
    <n v="4148"/>
    <n v="11275"/>
    <n v="1"/>
    <s v="Y"/>
    <x v="1"/>
    <n v="12"/>
    <n v="3"/>
    <n v="3"/>
    <n v="80"/>
    <n v="1"/>
    <n v="4"/>
    <n v="1"/>
    <n v="3"/>
    <n v="4"/>
    <n v="3"/>
    <n v="0"/>
    <n v="3"/>
    <x v="2"/>
    <x v="0"/>
    <n v="0"/>
  </r>
  <r>
    <x v="41"/>
    <x v="1"/>
    <s v="Non-Travel"/>
    <n v="287"/>
    <x v="1"/>
    <n v="5"/>
    <n v="2"/>
    <s v="Life Sciences"/>
    <n v="1"/>
    <n v="1012"/>
    <n v="2"/>
    <x v="1"/>
    <n v="73"/>
    <n v="3"/>
    <n v="1"/>
    <x v="1"/>
    <n v="4"/>
    <s v="Single"/>
    <n v="1051"/>
    <n v="13493"/>
    <n v="1"/>
    <s v="Y"/>
    <x v="1"/>
    <n v="15"/>
    <n v="3"/>
    <n v="4"/>
    <n v="80"/>
    <n v="0"/>
    <n v="0"/>
    <n v="2"/>
    <n v="3"/>
    <n v="0"/>
    <n v="0"/>
    <n v="0"/>
    <n v="0"/>
    <x v="1"/>
    <x v="0"/>
    <n v="0"/>
  </r>
  <r>
    <x v="33"/>
    <x v="1"/>
    <s v="Travel_Rarely"/>
    <n v="1441"/>
    <x v="1"/>
    <n v="17"/>
    <n v="3"/>
    <s v="Technical Degree"/>
    <n v="1"/>
    <n v="1013"/>
    <n v="3"/>
    <x v="0"/>
    <n v="56"/>
    <n v="3"/>
    <n v="3"/>
    <x v="3"/>
    <n v="3"/>
    <s v="Married"/>
    <n v="10739"/>
    <n v="13943"/>
    <n v="8"/>
    <s v="Y"/>
    <x v="1"/>
    <n v="11"/>
    <n v="3"/>
    <n v="3"/>
    <n v="80"/>
    <n v="1"/>
    <n v="22"/>
    <n v="2"/>
    <n v="3"/>
    <n v="10"/>
    <n v="7"/>
    <n v="0"/>
    <n v="8"/>
    <x v="0"/>
    <x v="0"/>
    <n v="0"/>
  </r>
  <r>
    <x v="10"/>
    <x v="1"/>
    <s v="Travel_Rarely"/>
    <n v="583"/>
    <x v="1"/>
    <n v="25"/>
    <n v="4"/>
    <s v="Medical"/>
    <n v="1"/>
    <n v="1014"/>
    <n v="3"/>
    <x v="0"/>
    <n v="57"/>
    <n v="3"/>
    <n v="3"/>
    <x v="4"/>
    <n v="3"/>
    <s v="Divorced"/>
    <n v="10388"/>
    <n v="6975"/>
    <n v="1"/>
    <s v="Y"/>
    <x v="0"/>
    <n v="11"/>
    <n v="3"/>
    <n v="3"/>
    <n v="80"/>
    <n v="1"/>
    <n v="16"/>
    <n v="3"/>
    <n v="2"/>
    <n v="16"/>
    <n v="10"/>
    <n v="10"/>
    <n v="1"/>
    <x v="5"/>
    <x v="3"/>
    <n v="0"/>
  </r>
  <r>
    <x v="7"/>
    <x v="1"/>
    <s v="Travel_Rarely"/>
    <n v="153"/>
    <x v="1"/>
    <n v="8"/>
    <n v="2"/>
    <s v="Life Sciences"/>
    <n v="1"/>
    <n v="1015"/>
    <n v="2"/>
    <x v="0"/>
    <n v="73"/>
    <n v="4"/>
    <n v="3"/>
    <x v="7"/>
    <n v="1"/>
    <s v="Married"/>
    <n v="11416"/>
    <n v="17802"/>
    <n v="0"/>
    <s v="Y"/>
    <x v="0"/>
    <n v="12"/>
    <n v="3"/>
    <n v="3"/>
    <n v="80"/>
    <n v="3"/>
    <n v="9"/>
    <n v="4"/>
    <n v="2"/>
    <n v="8"/>
    <n v="7"/>
    <n v="1"/>
    <n v="7"/>
    <x v="0"/>
    <x v="1"/>
    <n v="0"/>
  </r>
  <r>
    <x v="35"/>
    <x v="0"/>
    <s v="Travel_Rarely"/>
    <n v="1097"/>
    <x v="1"/>
    <n v="11"/>
    <n v="3"/>
    <s v="Medical"/>
    <n v="1"/>
    <n v="1016"/>
    <n v="4"/>
    <x v="0"/>
    <n v="98"/>
    <n v="2"/>
    <n v="1"/>
    <x v="1"/>
    <n v="1"/>
    <s v="Single"/>
    <n v="2600"/>
    <n v="18275"/>
    <n v="1"/>
    <s v="Y"/>
    <x v="0"/>
    <n v="15"/>
    <n v="3"/>
    <n v="1"/>
    <n v="80"/>
    <n v="0"/>
    <n v="1"/>
    <n v="2"/>
    <n v="3"/>
    <n v="1"/>
    <n v="0"/>
    <n v="0"/>
    <n v="0"/>
    <x v="1"/>
    <x v="0"/>
    <n v="1"/>
  </r>
  <r>
    <x v="7"/>
    <x v="0"/>
    <s v="Travel_Frequently"/>
    <n v="109"/>
    <x v="1"/>
    <n v="5"/>
    <n v="3"/>
    <s v="Medical"/>
    <n v="1"/>
    <n v="1017"/>
    <n v="2"/>
    <x v="0"/>
    <n v="60"/>
    <n v="3"/>
    <n v="1"/>
    <x v="2"/>
    <n v="2"/>
    <s v="Single"/>
    <n v="2422"/>
    <n v="25725"/>
    <n v="0"/>
    <s v="Y"/>
    <x v="1"/>
    <n v="17"/>
    <n v="3"/>
    <n v="1"/>
    <n v="80"/>
    <n v="0"/>
    <n v="4"/>
    <n v="3"/>
    <n v="3"/>
    <n v="3"/>
    <n v="2"/>
    <n v="1"/>
    <n v="2"/>
    <x v="2"/>
    <x v="1"/>
    <n v="1"/>
  </r>
  <r>
    <x v="25"/>
    <x v="1"/>
    <s v="Travel_Rarely"/>
    <n v="1066"/>
    <x v="1"/>
    <n v="2"/>
    <n v="2"/>
    <s v="Medical"/>
    <n v="1"/>
    <n v="1018"/>
    <n v="4"/>
    <x v="1"/>
    <n v="32"/>
    <n v="4"/>
    <n v="2"/>
    <x v="3"/>
    <n v="4"/>
    <s v="Married"/>
    <n v="5472"/>
    <n v="3334"/>
    <n v="1"/>
    <s v="Y"/>
    <x v="1"/>
    <n v="12"/>
    <n v="3"/>
    <n v="2"/>
    <n v="80"/>
    <n v="0"/>
    <n v="8"/>
    <n v="2"/>
    <n v="3"/>
    <n v="8"/>
    <n v="7"/>
    <n v="1"/>
    <n v="3"/>
    <x v="0"/>
    <x v="1"/>
    <n v="0"/>
  </r>
  <r>
    <x v="15"/>
    <x v="1"/>
    <s v="Travel_Rarely"/>
    <n v="217"/>
    <x v="1"/>
    <n v="8"/>
    <n v="1"/>
    <s v="Life Sciences"/>
    <n v="1"/>
    <n v="1019"/>
    <n v="2"/>
    <x v="1"/>
    <n v="94"/>
    <n v="1"/>
    <n v="1"/>
    <x v="2"/>
    <n v="1"/>
    <s v="Married"/>
    <n v="2451"/>
    <n v="6881"/>
    <n v="1"/>
    <s v="Y"/>
    <x v="1"/>
    <n v="15"/>
    <n v="3"/>
    <n v="1"/>
    <n v="80"/>
    <n v="1"/>
    <n v="4"/>
    <n v="3"/>
    <n v="2"/>
    <n v="4"/>
    <n v="3"/>
    <n v="1"/>
    <n v="1"/>
    <x v="2"/>
    <x v="1"/>
    <n v="0"/>
  </r>
  <r>
    <x v="26"/>
    <x v="1"/>
    <s v="Travel_Rarely"/>
    <n v="277"/>
    <x v="1"/>
    <n v="6"/>
    <n v="3"/>
    <s v="Life Sciences"/>
    <n v="1"/>
    <n v="1022"/>
    <n v="1"/>
    <x v="1"/>
    <n v="97"/>
    <n v="2"/>
    <n v="2"/>
    <x v="4"/>
    <n v="3"/>
    <s v="Single"/>
    <n v="4240"/>
    <n v="13119"/>
    <n v="2"/>
    <s v="Y"/>
    <x v="1"/>
    <n v="13"/>
    <n v="3"/>
    <n v="4"/>
    <n v="80"/>
    <n v="0"/>
    <n v="19"/>
    <n v="0"/>
    <n v="3"/>
    <n v="2"/>
    <n v="2"/>
    <n v="2"/>
    <n v="2"/>
    <x v="1"/>
    <x v="1"/>
    <n v="0"/>
  </r>
  <r>
    <x v="26"/>
    <x v="1"/>
    <s v="Travel_Rarely"/>
    <n v="1355"/>
    <x v="1"/>
    <n v="4"/>
    <n v="4"/>
    <s v="Life Sciences"/>
    <n v="1"/>
    <n v="1024"/>
    <n v="3"/>
    <x v="1"/>
    <n v="78"/>
    <n v="2"/>
    <n v="3"/>
    <x v="4"/>
    <n v="3"/>
    <s v="Single"/>
    <n v="10999"/>
    <n v="22245"/>
    <n v="7"/>
    <s v="Y"/>
    <x v="1"/>
    <n v="14"/>
    <n v="3"/>
    <n v="2"/>
    <n v="80"/>
    <n v="0"/>
    <n v="27"/>
    <n v="3"/>
    <n v="3"/>
    <n v="15"/>
    <n v="11"/>
    <n v="4"/>
    <n v="8"/>
    <x v="4"/>
    <x v="2"/>
    <n v="0"/>
  </r>
  <r>
    <x v="0"/>
    <x v="1"/>
    <s v="Travel_Rarely"/>
    <n v="549"/>
    <x v="1"/>
    <n v="7"/>
    <n v="2"/>
    <s v="Medical"/>
    <n v="1"/>
    <n v="1025"/>
    <n v="4"/>
    <x v="0"/>
    <n v="42"/>
    <n v="3"/>
    <n v="2"/>
    <x v="3"/>
    <n v="3"/>
    <s v="Single"/>
    <n v="5003"/>
    <n v="23371"/>
    <n v="6"/>
    <s v="Y"/>
    <x v="1"/>
    <n v="14"/>
    <n v="3"/>
    <n v="2"/>
    <n v="80"/>
    <n v="0"/>
    <n v="8"/>
    <n v="6"/>
    <n v="3"/>
    <n v="2"/>
    <n v="2"/>
    <n v="2"/>
    <n v="1"/>
    <x v="1"/>
    <x v="1"/>
    <n v="0"/>
  </r>
  <r>
    <x v="22"/>
    <x v="1"/>
    <s v="Travel_Rarely"/>
    <n v="466"/>
    <x v="1"/>
    <n v="1"/>
    <n v="1"/>
    <s v="Life Sciences"/>
    <n v="1"/>
    <n v="1026"/>
    <n v="4"/>
    <x v="0"/>
    <n v="65"/>
    <n v="2"/>
    <n v="4"/>
    <x v="3"/>
    <n v="4"/>
    <s v="Married"/>
    <n v="12742"/>
    <n v="7060"/>
    <n v="1"/>
    <s v="Y"/>
    <x v="1"/>
    <n v="16"/>
    <n v="3"/>
    <n v="3"/>
    <n v="80"/>
    <n v="1"/>
    <n v="21"/>
    <n v="3"/>
    <n v="3"/>
    <n v="21"/>
    <n v="6"/>
    <n v="11"/>
    <n v="8"/>
    <x v="3"/>
    <x v="4"/>
    <n v="0"/>
  </r>
  <r>
    <x v="4"/>
    <x v="1"/>
    <s v="Travel_Rarely"/>
    <n v="1055"/>
    <x v="1"/>
    <n v="2"/>
    <n v="4"/>
    <s v="Life Sciences"/>
    <n v="1"/>
    <n v="1027"/>
    <n v="1"/>
    <x v="0"/>
    <n v="47"/>
    <n v="3"/>
    <n v="2"/>
    <x v="3"/>
    <n v="4"/>
    <s v="Married"/>
    <n v="4227"/>
    <n v="4658"/>
    <n v="0"/>
    <s v="Y"/>
    <x v="1"/>
    <n v="18"/>
    <n v="3"/>
    <n v="2"/>
    <n v="80"/>
    <n v="1"/>
    <n v="4"/>
    <n v="2"/>
    <n v="3"/>
    <n v="3"/>
    <n v="2"/>
    <n v="2"/>
    <n v="2"/>
    <x v="2"/>
    <x v="1"/>
    <n v="0"/>
  </r>
  <r>
    <x v="10"/>
    <x v="1"/>
    <s v="Travel_Rarely"/>
    <n v="802"/>
    <x v="1"/>
    <n v="10"/>
    <n v="3"/>
    <s v="Other"/>
    <n v="1"/>
    <n v="1028"/>
    <n v="2"/>
    <x v="1"/>
    <n v="45"/>
    <n v="3"/>
    <n v="1"/>
    <x v="2"/>
    <n v="4"/>
    <s v="Divorced"/>
    <n v="3917"/>
    <n v="9541"/>
    <n v="1"/>
    <s v="Y"/>
    <x v="1"/>
    <n v="20"/>
    <n v="4"/>
    <n v="1"/>
    <n v="80"/>
    <n v="1"/>
    <n v="3"/>
    <n v="4"/>
    <n v="2"/>
    <n v="3"/>
    <n v="2"/>
    <n v="1"/>
    <n v="2"/>
    <x v="2"/>
    <x v="1"/>
    <n v="0"/>
  </r>
  <r>
    <x v="19"/>
    <x v="1"/>
    <s v="Travel_Rarely"/>
    <n v="265"/>
    <x v="0"/>
    <n v="5"/>
    <n v="2"/>
    <s v="Marketing"/>
    <n v="1"/>
    <n v="1029"/>
    <n v="4"/>
    <x v="1"/>
    <n v="90"/>
    <n v="3"/>
    <n v="5"/>
    <x v="5"/>
    <n v="3"/>
    <s v="Married"/>
    <n v="18303"/>
    <n v="7770"/>
    <n v="6"/>
    <s v="Y"/>
    <x v="1"/>
    <n v="13"/>
    <n v="3"/>
    <n v="2"/>
    <n v="80"/>
    <n v="0"/>
    <n v="21"/>
    <n v="3"/>
    <n v="4"/>
    <n v="1"/>
    <n v="0"/>
    <n v="0"/>
    <n v="0"/>
    <x v="1"/>
    <x v="0"/>
    <n v="0"/>
  </r>
  <r>
    <x v="24"/>
    <x v="1"/>
    <s v="Travel_Rarely"/>
    <n v="804"/>
    <x v="1"/>
    <n v="9"/>
    <n v="3"/>
    <s v="Life Sciences"/>
    <n v="1"/>
    <n v="1030"/>
    <n v="1"/>
    <x v="1"/>
    <n v="64"/>
    <n v="3"/>
    <n v="1"/>
    <x v="2"/>
    <n v="4"/>
    <s v="Married"/>
    <n v="2380"/>
    <n v="20165"/>
    <n v="4"/>
    <s v="Y"/>
    <x v="1"/>
    <n v="18"/>
    <n v="3"/>
    <n v="2"/>
    <n v="80"/>
    <n v="0"/>
    <n v="8"/>
    <n v="5"/>
    <n v="3"/>
    <n v="1"/>
    <n v="0"/>
    <n v="0"/>
    <n v="0"/>
    <x v="1"/>
    <x v="0"/>
    <n v="0"/>
  </r>
  <r>
    <x v="6"/>
    <x v="1"/>
    <s v="Travel_Rarely"/>
    <n v="715"/>
    <x v="1"/>
    <n v="2"/>
    <n v="3"/>
    <s v="Life Sciences"/>
    <n v="1"/>
    <n v="1032"/>
    <n v="3"/>
    <x v="0"/>
    <n v="69"/>
    <n v="2"/>
    <n v="4"/>
    <x v="3"/>
    <n v="4"/>
    <s v="Single"/>
    <n v="13726"/>
    <n v="21829"/>
    <n v="3"/>
    <s v="Y"/>
    <x v="0"/>
    <n v="13"/>
    <n v="3"/>
    <n v="1"/>
    <n v="80"/>
    <n v="0"/>
    <n v="30"/>
    <n v="4"/>
    <n v="3"/>
    <n v="5"/>
    <n v="3"/>
    <n v="4"/>
    <n v="3"/>
    <x v="2"/>
    <x v="2"/>
    <n v="0"/>
  </r>
  <r>
    <x v="2"/>
    <x v="0"/>
    <s v="Travel_Rarely"/>
    <n v="1141"/>
    <x v="1"/>
    <n v="11"/>
    <n v="2"/>
    <s v="Medical"/>
    <n v="1"/>
    <n v="1033"/>
    <n v="1"/>
    <x v="0"/>
    <n v="61"/>
    <n v="1"/>
    <n v="2"/>
    <x v="4"/>
    <n v="2"/>
    <s v="Married"/>
    <n v="4777"/>
    <n v="14382"/>
    <n v="5"/>
    <s v="Y"/>
    <x v="1"/>
    <n v="15"/>
    <n v="3"/>
    <n v="1"/>
    <n v="80"/>
    <n v="0"/>
    <n v="15"/>
    <n v="2"/>
    <n v="1"/>
    <n v="1"/>
    <n v="0"/>
    <n v="0"/>
    <n v="0"/>
    <x v="1"/>
    <x v="0"/>
    <n v="1"/>
  </r>
  <r>
    <x v="27"/>
    <x v="1"/>
    <s v="Travel_Frequently"/>
    <n v="135"/>
    <x v="1"/>
    <n v="18"/>
    <n v="4"/>
    <s v="Medical"/>
    <n v="1"/>
    <n v="1034"/>
    <n v="3"/>
    <x v="1"/>
    <n v="62"/>
    <n v="3"/>
    <n v="2"/>
    <x v="4"/>
    <n v="2"/>
    <s v="Married"/>
    <n v="6385"/>
    <n v="12992"/>
    <n v="3"/>
    <s v="Y"/>
    <x v="0"/>
    <n v="14"/>
    <n v="3"/>
    <n v="4"/>
    <n v="80"/>
    <n v="2"/>
    <n v="17"/>
    <n v="3"/>
    <n v="3"/>
    <n v="8"/>
    <n v="7"/>
    <n v="6"/>
    <n v="7"/>
    <x v="0"/>
    <x v="3"/>
    <n v="0"/>
  </r>
  <r>
    <x v="0"/>
    <x v="1"/>
    <s v="Non-Travel"/>
    <n v="247"/>
    <x v="1"/>
    <n v="7"/>
    <n v="1"/>
    <s v="Life Sciences"/>
    <n v="1"/>
    <n v="1035"/>
    <n v="2"/>
    <x v="0"/>
    <n v="55"/>
    <n v="1"/>
    <n v="5"/>
    <x v="7"/>
    <n v="3"/>
    <s v="Divorced"/>
    <n v="19973"/>
    <n v="20284"/>
    <n v="1"/>
    <s v="Y"/>
    <x v="1"/>
    <n v="22"/>
    <n v="4"/>
    <n v="2"/>
    <n v="80"/>
    <n v="2"/>
    <n v="21"/>
    <n v="3"/>
    <n v="3"/>
    <n v="21"/>
    <n v="16"/>
    <n v="5"/>
    <n v="10"/>
    <x v="3"/>
    <x v="2"/>
    <n v="0"/>
  </r>
  <r>
    <x v="8"/>
    <x v="1"/>
    <s v="Travel_Rarely"/>
    <n v="1035"/>
    <x v="0"/>
    <n v="3"/>
    <n v="4"/>
    <s v="Life Sciences"/>
    <n v="1"/>
    <n v="1036"/>
    <n v="2"/>
    <x v="1"/>
    <n v="42"/>
    <n v="3"/>
    <n v="2"/>
    <x v="0"/>
    <n v="4"/>
    <s v="Single"/>
    <n v="6861"/>
    <n v="4981"/>
    <n v="8"/>
    <s v="Y"/>
    <x v="0"/>
    <n v="12"/>
    <n v="3"/>
    <n v="3"/>
    <n v="80"/>
    <n v="0"/>
    <n v="19"/>
    <n v="1"/>
    <n v="3"/>
    <n v="1"/>
    <n v="0"/>
    <n v="0"/>
    <n v="0"/>
    <x v="1"/>
    <x v="0"/>
    <n v="0"/>
  </r>
  <r>
    <x v="25"/>
    <x v="0"/>
    <s v="Non-Travel"/>
    <n v="265"/>
    <x v="0"/>
    <n v="29"/>
    <n v="2"/>
    <s v="Medical"/>
    <n v="1"/>
    <n v="1037"/>
    <n v="2"/>
    <x v="1"/>
    <n v="79"/>
    <n v="1"/>
    <n v="2"/>
    <x v="0"/>
    <n v="1"/>
    <s v="Single"/>
    <n v="4969"/>
    <n v="21813"/>
    <n v="8"/>
    <s v="Y"/>
    <x v="1"/>
    <n v="18"/>
    <n v="3"/>
    <n v="4"/>
    <n v="80"/>
    <n v="0"/>
    <n v="7"/>
    <n v="6"/>
    <n v="3"/>
    <n v="2"/>
    <n v="2"/>
    <n v="2"/>
    <n v="2"/>
    <x v="1"/>
    <x v="1"/>
    <n v="1"/>
  </r>
  <r>
    <x v="39"/>
    <x v="0"/>
    <s v="Travel_Rarely"/>
    <n v="266"/>
    <x v="0"/>
    <n v="2"/>
    <n v="1"/>
    <s v="Marketing"/>
    <n v="1"/>
    <n v="1038"/>
    <n v="1"/>
    <x v="0"/>
    <n v="57"/>
    <n v="1"/>
    <n v="5"/>
    <x v="5"/>
    <n v="4"/>
    <s v="Married"/>
    <n v="19845"/>
    <n v="25846"/>
    <n v="1"/>
    <s v="Y"/>
    <x v="1"/>
    <n v="15"/>
    <n v="3"/>
    <n v="4"/>
    <n v="80"/>
    <n v="1"/>
    <n v="33"/>
    <n v="3"/>
    <n v="3"/>
    <n v="32"/>
    <n v="14"/>
    <n v="6"/>
    <n v="9"/>
    <x v="6"/>
    <x v="3"/>
    <n v="1"/>
  </r>
  <r>
    <x v="20"/>
    <x v="1"/>
    <s v="Travel_Rarely"/>
    <n v="1448"/>
    <x v="0"/>
    <n v="28"/>
    <n v="3"/>
    <s v="Medical"/>
    <n v="1"/>
    <n v="1039"/>
    <n v="4"/>
    <x v="0"/>
    <n v="53"/>
    <n v="4"/>
    <n v="4"/>
    <x v="0"/>
    <n v="4"/>
    <s v="Married"/>
    <n v="13320"/>
    <n v="11737"/>
    <n v="3"/>
    <s v="Y"/>
    <x v="0"/>
    <n v="18"/>
    <n v="3"/>
    <n v="3"/>
    <n v="80"/>
    <n v="1"/>
    <n v="23"/>
    <n v="2"/>
    <n v="3"/>
    <n v="12"/>
    <n v="11"/>
    <n v="11"/>
    <n v="11"/>
    <x v="4"/>
    <x v="4"/>
    <n v="0"/>
  </r>
  <r>
    <x v="24"/>
    <x v="1"/>
    <s v="Non-Travel"/>
    <n v="145"/>
    <x v="0"/>
    <n v="1"/>
    <n v="3"/>
    <s v="Life Sciences"/>
    <n v="1"/>
    <n v="1040"/>
    <n v="4"/>
    <x v="0"/>
    <n v="95"/>
    <n v="3"/>
    <n v="2"/>
    <x v="0"/>
    <n v="3"/>
    <s v="Married"/>
    <n v="6347"/>
    <n v="24920"/>
    <n v="0"/>
    <s v="Y"/>
    <x v="1"/>
    <n v="12"/>
    <n v="3"/>
    <n v="1"/>
    <n v="80"/>
    <n v="1"/>
    <n v="19"/>
    <n v="3"/>
    <n v="3"/>
    <n v="18"/>
    <n v="7"/>
    <n v="0"/>
    <n v="13"/>
    <x v="5"/>
    <x v="0"/>
    <n v="0"/>
  </r>
  <r>
    <x v="9"/>
    <x v="0"/>
    <s v="Travel_Rarely"/>
    <n v="885"/>
    <x v="1"/>
    <n v="16"/>
    <n v="4"/>
    <s v="Life Sciences"/>
    <n v="1"/>
    <n v="1042"/>
    <n v="3"/>
    <x v="0"/>
    <n v="43"/>
    <n v="4"/>
    <n v="1"/>
    <x v="2"/>
    <n v="1"/>
    <s v="Single"/>
    <n v="2743"/>
    <n v="8269"/>
    <n v="1"/>
    <s v="Y"/>
    <x v="1"/>
    <n v="16"/>
    <n v="3"/>
    <n v="3"/>
    <n v="80"/>
    <n v="0"/>
    <n v="18"/>
    <n v="1"/>
    <n v="3"/>
    <n v="17"/>
    <n v="13"/>
    <n v="15"/>
    <n v="14"/>
    <x v="5"/>
    <x v="4"/>
    <n v="1"/>
  </r>
  <r>
    <x v="22"/>
    <x v="1"/>
    <s v="Travel_Frequently"/>
    <n v="945"/>
    <x v="1"/>
    <n v="22"/>
    <n v="3"/>
    <s v="Medical"/>
    <n v="1"/>
    <n v="1043"/>
    <n v="4"/>
    <x v="0"/>
    <n v="82"/>
    <n v="3"/>
    <n v="3"/>
    <x v="3"/>
    <n v="1"/>
    <s v="Single"/>
    <n v="10880"/>
    <n v="5083"/>
    <n v="1"/>
    <s v="Y"/>
    <x v="0"/>
    <n v="13"/>
    <n v="3"/>
    <n v="3"/>
    <n v="80"/>
    <n v="0"/>
    <n v="21"/>
    <n v="2"/>
    <n v="3"/>
    <n v="21"/>
    <n v="6"/>
    <n v="2"/>
    <n v="8"/>
    <x v="3"/>
    <x v="1"/>
    <n v="0"/>
  </r>
  <r>
    <x v="3"/>
    <x v="1"/>
    <s v="Non-Travel"/>
    <n v="1038"/>
    <x v="0"/>
    <n v="8"/>
    <n v="1"/>
    <s v="Life Sciences"/>
    <n v="1"/>
    <n v="1044"/>
    <n v="2"/>
    <x v="0"/>
    <n v="88"/>
    <n v="2"/>
    <n v="1"/>
    <x v="6"/>
    <n v="4"/>
    <s v="Single"/>
    <n v="2342"/>
    <n v="21437"/>
    <n v="0"/>
    <s v="Y"/>
    <x v="1"/>
    <n v="19"/>
    <n v="3"/>
    <n v="4"/>
    <n v="80"/>
    <n v="0"/>
    <n v="3"/>
    <n v="2"/>
    <n v="2"/>
    <n v="2"/>
    <n v="2"/>
    <n v="2"/>
    <n v="2"/>
    <x v="1"/>
    <x v="1"/>
    <n v="0"/>
  </r>
  <r>
    <x v="28"/>
    <x v="1"/>
    <s v="Travel_Rarely"/>
    <n v="1234"/>
    <x v="0"/>
    <n v="11"/>
    <n v="2"/>
    <s v="Life Sciences"/>
    <n v="1"/>
    <n v="1045"/>
    <n v="4"/>
    <x v="0"/>
    <n v="90"/>
    <n v="3"/>
    <n v="4"/>
    <x v="5"/>
    <n v="4"/>
    <s v="Married"/>
    <n v="17650"/>
    <n v="5404"/>
    <n v="3"/>
    <s v="Y"/>
    <x v="1"/>
    <n v="13"/>
    <n v="3"/>
    <n v="2"/>
    <n v="80"/>
    <n v="1"/>
    <n v="26"/>
    <n v="4"/>
    <n v="4"/>
    <n v="9"/>
    <n v="3"/>
    <n v="1"/>
    <n v="1"/>
    <x v="0"/>
    <x v="1"/>
    <n v="0"/>
  </r>
  <r>
    <x v="5"/>
    <x v="1"/>
    <s v="Non-Travel"/>
    <n v="1109"/>
    <x v="1"/>
    <n v="29"/>
    <n v="4"/>
    <s v="Medical"/>
    <n v="1"/>
    <n v="1046"/>
    <n v="4"/>
    <x v="0"/>
    <n v="69"/>
    <n v="3"/>
    <n v="1"/>
    <x v="2"/>
    <n v="3"/>
    <s v="Single"/>
    <n v="4025"/>
    <n v="11135"/>
    <n v="9"/>
    <s v="Y"/>
    <x v="1"/>
    <n v="12"/>
    <n v="3"/>
    <n v="2"/>
    <n v="80"/>
    <n v="0"/>
    <n v="10"/>
    <n v="2"/>
    <n v="3"/>
    <n v="8"/>
    <n v="7"/>
    <n v="7"/>
    <n v="7"/>
    <x v="0"/>
    <x v="3"/>
    <n v="0"/>
  </r>
  <r>
    <x v="13"/>
    <x v="1"/>
    <s v="Travel_Rarely"/>
    <n v="216"/>
    <x v="0"/>
    <n v="1"/>
    <n v="4"/>
    <s v="Marketing"/>
    <n v="1"/>
    <n v="1047"/>
    <n v="2"/>
    <x v="1"/>
    <n v="75"/>
    <n v="4"/>
    <n v="2"/>
    <x v="0"/>
    <n v="4"/>
    <s v="Divorced"/>
    <n v="9725"/>
    <n v="12278"/>
    <n v="0"/>
    <s v="Y"/>
    <x v="1"/>
    <n v="11"/>
    <n v="3"/>
    <n v="4"/>
    <n v="80"/>
    <n v="1"/>
    <n v="16"/>
    <n v="2"/>
    <n v="2"/>
    <n v="15"/>
    <n v="1"/>
    <n v="0"/>
    <n v="9"/>
    <x v="4"/>
    <x v="0"/>
    <n v="0"/>
  </r>
  <r>
    <x v="6"/>
    <x v="1"/>
    <s v="Travel_Rarely"/>
    <n v="1089"/>
    <x v="0"/>
    <n v="1"/>
    <n v="2"/>
    <s v="Technical Degree"/>
    <n v="1"/>
    <n v="1048"/>
    <n v="2"/>
    <x v="1"/>
    <n v="66"/>
    <n v="3"/>
    <n v="3"/>
    <x v="5"/>
    <n v="4"/>
    <s v="Married"/>
    <n v="11904"/>
    <n v="11038"/>
    <n v="3"/>
    <s v="Y"/>
    <x v="0"/>
    <n v="14"/>
    <n v="3"/>
    <n v="3"/>
    <n v="80"/>
    <n v="1"/>
    <n v="14"/>
    <n v="1"/>
    <n v="1"/>
    <n v="6"/>
    <n v="4"/>
    <n v="0"/>
    <n v="4"/>
    <x v="0"/>
    <x v="0"/>
    <n v="0"/>
  </r>
  <r>
    <x v="28"/>
    <x v="1"/>
    <s v="Travel_Rarely"/>
    <n v="788"/>
    <x v="2"/>
    <n v="24"/>
    <n v="4"/>
    <s v="Medical"/>
    <n v="1"/>
    <n v="1049"/>
    <n v="2"/>
    <x v="1"/>
    <n v="36"/>
    <n v="3"/>
    <n v="1"/>
    <x v="8"/>
    <n v="2"/>
    <s v="Single"/>
    <n v="2177"/>
    <n v="8318"/>
    <n v="1"/>
    <s v="Y"/>
    <x v="1"/>
    <n v="16"/>
    <n v="3"/>
    <n v="1"/>
    <n v="80"/>
    <n v="0"/>
    <n v="6"/>
    <n v="3"/>
    <n v="3"/>
    <n v="6"/>
    <n v="3"/>
    <n v="0"/>
    <n v="4"/>
    <x v="0"/>
    <x v="0"/>
    <n v="0"/>
  </r>
  <r>
    <x v="16"/>
    <x v="1"/>
    <s v="Travel_Frequently"/>
    <n v="124"/>
    <x v="0"/>
    <n v="2"/>
    <n v="3"/>
    <s v="Marketing"/>
    <n v="1"/>
    <n v="1050"/>
    <n v="3"/>
    <x v="0"/>
    <n v="38"/>
    <n v="2"/>
    <n v="3"/>
    <x v="0"/>
    <n v="2"/>
    <s v="Married"/>
    <n v="7525"/>
    <n v="23537"/>
    <n v="2"/>
    <s v="Y"/>
    <x v="1"/>
    <n v="12"/>
    <n v="3"/>
    <n v="1"/>
    <n v="80"/>
    <n v="1"/>
    <n v="30"/>
    <n v="2"/>
    <n v="3"/>
    <n v="15"/>
    <n v="7"/>
    <n v="6"/>
    <n v="12"/>
    <x v="4"/>
    <x v="3"/>
    <n v="0"/>
  </r>
  <r>
    <x v="9"/>
    <x v="0"/>
    <s v="Travel_Rarely"/>
    <n v="660"/>
    <x v="1"/>
    <n v="15"/>
    <n v="3"/>
    <s v="Other"/>
    <n v="1"/>
    <n v="1052"/>
    <n v="1"/>
    <x v="1"/>
    <n v="81"/>
    <n v="3"/>
    <n v="2"/>
    <x v="2"/>
    <n v="3"/>
    <s v="Divorced"/>
    <n v="4834"/>
    <n v="7858"/>
    <n v="7"/>
    <s v="Y"/>
    <x v="1"/>
    <n v="14"/>
    <n v="3"/>
    <n v="2"/>
    <n v="80"/>
    <n v="1"/>
    <n v="9"/>
    <n v="3"/>
    <n v="2"/>
    <n v="1"/>
    <n v="0"/>
    <n v="0"/>
    <n v="0"/>
    <x v="1"/>
    <x v="0"/>
    <n v="1"/>
  </r>
  <r>
    <x v="25"/>
    <x v="0"/>
    <s v="Travel_Frequently"/>
    <n v="342"/>
    <x v="1"/>
    <n v="2"/>
    <n v="3"/>
    <s v="Life Sciences"/>
    <n v="1"/>
    <n v="1053"/>
    <n v="1"/>
    <x v="1"/>
    <n v="57"/>
    <n v="3"/>
    <n v="1"/>
    <x v="1"/>
    <n v="1"/>
    <s v="Married"/>
    <n v="2042"/>
    <n v="15346"/>
    <n v="6"/>
    <s v="Y"/>
    <x v="0"/>
    <n v="14"/>
    <n v="3"/>
    <n v="2"/>
    <n v="80"/>
    <n v="1"/>
    <n v="6"/>
    <n v="2"/>
    <n v="3"/>
    <n v="3"/>
    <n v="2"/>
    <n v="1"/>
    <n v="2"/>
    <x v="2"/>
    <x v="1"/>
    <n v="1"/>
  </r>
  <r>
    <x v="13"/>
    <x v="1"/>
    <s v="Travel_Rarely"/>
    <n v="1333"/>
    <x v="0"/>
    <n v="10"/>
    <n v="4"/>
    <s v="Life Sciences"/>
    <n v="1"/>
    <n v="1055"/>
    <n v="3"/>
    <x v="0"/>
    <n v="87"/>
    <n v="3"/>
    <n v="1"/>
    <x v="6"/>
    <n v="3"/>
    <s v="Married"/>
    <n v="2220"/>
    <n v="18410"/>
    <n v="1"/>
    <s v="Y"/>
    <x v="0"/>
    <n v="19"/>
    <n v="3"/>
    <n v="4"/>
    <n v="80"/>
    <n v="1"/>
    <n v="1"/>
    <n v="2"/>
    <n v="3"/>
    <n v="1"/>
    <n v="1"/>
    <n v="0"/>
    <n v="0"/>
    <x v="1"/>
    <x v="0"/>
    <n v="0"/>
  </r>
  <r>
    <x v="14"/>
    <x v="1"/>
    <s v="Travel_Rarely"/>
    <n v="1144"/>
    <x v="0"/>
    <n v="10"/>
    <n v="1"/>
    <s v="Medical"/>
    <n v="1"/>
    <n v="1056"/>
    <n v="4"/>
    <x v="1"/>
    <n v="74"/>
    <n v="3"/>
    <n v="1"/>
    <x v="6"/>
    <n v="2"/>
    <s v="Married"/>
    <n v="1052"/>
    <n v="23384"/>
    <n v="1"/>
    <s v="Y"/>
    <x v="1"/>
    <n v="22"/>
    <n v="4"/>
    <n v="2"/>
    <n v="80"/>
    <n v="0"/>
    <n v="1"/>
    <n v="5"/>
    <n v="3"/>
    <n v="1"/>
    <n v="0"/>
    <n v="0"/>
    <n v="0"/>
    <x v="1"/>
    <x v="0"/>
    <n v="0"/>
  </r>
  <r>
    <x v="8"/>
    <x v="1"/>
    <s v="Travel_Frequently"/>
    <n v="1186"/>
    <x v="1"/>
    <n v="3"/>
    <n v="4"/>
    <s v="Other"/>
    <n v="1"/>
    <n v="1060"/>
    <n v="3"/>
    <x v="1"/>
    <n v="44"/>
    <n v="3"/>
    <n v="1"/>
    <x v="1"/>
    <n v="3"/>
    <s v="Married"/>
    <n v="2821"/>
    <n v="2997"/>
    <n v="3"/>
    <s v="Y"/>
    <x v="1"/>
    <n v="16"/>
    <n v="3"/>
    <n v="1"/>
    <n v="80"/>
    <n v="1"/>
    <n v="8"/>
    <n v="2"/>
    <n v="3"/>
    <n v="2"/>
    <n v="2"/>
    <n v="2"/>
    <n v="2"/>
    <x v="1"/>
    <x v="1"/>
    <n v="0"/>
  </r>
  <r>
    <x v="24"/>
    <x v="1"/>
    <s v="Travel_Rarely"/>
    <n v="1464"/>
    <x v="1"/>
    <n v="2"/>
    <n v="4"/>
    <s v="Medical"/>
    <n v="1"/>
    <n v="1061"/>
    <n v="2"/>
    <x v="1"/>
    <n v="62"/>
    <n v="3"/>
    <n v="5"/>
    <x v="7"/>
    <n v="3"/>
    <s v="Married"/>
    <n v="19237"/>
    <n v="12853"/>
    <n v="2"/>
    <s v="Y"/>
    <x v="0"/>
    <n v="11"/>
    <n v="3"/>
    <n v="4"/>
    <n v="80"/>
    <n v="1"/>
    <n v="29"/>
    <n v="2"/>
    <n v="2"/>
    <n v="8"/>
    <n v="1"/>
    <n v="7"/>
    <n v="7"/>
    <x v="0"/>
    <x v="3"/>
    <n v="0"/>
  </r>
  <r>
    <x v="2"/>
    <x v="1"/>
    <s v="Travel_Rarely"/>
    <n v="124"/>
    <x v="1"/>
    <n v="3"/>
    <n v="3"/>
    <s v="Other"/>
    <n v="1"/>
    <n v="1062"/>
    <n v="4"/>
    <x v="0"/>
    <n v="35"/>
    <n v="3"/>
    <n v="2"/>
    <x v="4"/>
    <n v="2"/>
    <s v="Single"/>
    <n v="4107"/>
    <n v="13848"/>
    <n v="3"/>
    <s v="Y"/>
    <x v="1"/>
    <n v="15"/>
    <n v="3"/>
    <n v="1"/>
    <n v="80"/>
    <n v="0"/>
    <n v="8"/>
    <n v="3"/>
    <n v="2"/>
    <n v="4"/>
    <n v="3"/>
    <n v="0"/>
    <n v="1"/>
    <x v="2"/>
    <x v="0"/>
    <n v="0"/>
  </r>
  <r>
    <x v="32"/>
    <x v="1"/>
    <s v="Travel_Rarely"/>
    <n v="300"/>
    <x v="0"/>
    <n v="26"/>
    <n v="3"/>
    <s v="Marketing"/>
    <n v="1"/>
    <n v="1066"/>
    <n v="3"/>
    <x v="1"/>
    <n v="74"/>
    <n v="3"/>
    <n v="2"/>
    <x v="0"/>
    <n v="1"/>
    <s v="Married"/>
    <n v="8396"/>
    <n v="22217"/>
    <n v="1"/>
    <s v="Y"/>
    <x v="1"/>
    <n v="14"/>
    <n v="3"/>
    <n v="2"/>
    <n v="80"/>
    <n v="1"/>
    <n v="8"/>
    <n v="3"/>
    <n v="2"/>
    <n v="7"/>
    <n v="7"/>
    <n v="7"/>
    <n v="5"/>
    <x v="0"/>
    <x v="3"/>
    <n v="0"/>
  </r>
  <r>
    <x v="25"/>
    <x v="1"/>
    <s v="Travel_Frequently"/>
    <n v="921"/>
    <x v="1"/>
    <n v="1"/>
    <n v="1"/>
    <s v="Medical"/>
    <n v="1"/>
    <n v="1068"/>
    <n v="1"/>
    <x v="0"/>
    <n v="66"/>
    <n v="2"/>
    <n v="1"/>
    <x v="1"/>
    <n v="3"/>
    <s v="Divorced"/>
    <n v="2007"/>
    <n v="25265"/>
    <n v="1"/>
    <s v="Y"/>
    <x v="1"/>
    <n v="13"/>
    <n v="3"/>
    <n v="3"/>
    <n v="80"/>
    <n v="2"/>
    <n v="5"/>
    <n v="5"/>
    <n v="3"/>
    <n v="5"/>
    <n v="3"/>
    <n v="1"/>
    <n v="3"/>
    <x v="2"/>
    <x v="1"/>
    <n v="0"/>
  </r>
  <r>
    <x v="21"/>
    <x v="1"/>
    <s v="Travel_Rarely"/>
    <n v="430"/>
    <x v="1"/>
    <n v="1"/>
    <n v="4"/>
    <s v="Medical"/>
    <n v="1"/>
    <n v="1069"/>
    <n v="4"/>
    <x v="1"/>
    <n v="40"/>
    <n v="3"/>
    <n v="5"/>
    <x v="7"/>
    <n v="4"/>
    <s v="Divorced"/>
    <n v="19627"/>
    <n v="21445"/>
    <n v="9"/>
    <s v="Y"/>
    <x v="1"/>
    <n v="17"/>
    <n v="3"/>
    <n v="4"/>
    <n v="80"/>
    <n v="2"/>
    <n v="23"/>
    <n v="0"/>
    <n v="3"/>
    <n v="2"/>
    <n v="2"/>
    <n v="2"/>
    <n v="2"/>
    <x v="1"/>
    <x v="1"/>
    <n v="0"/>
  </r>
  <r>
    <x v="33"/>
    <x v="1"/>
    <s v="Travel_Rarely"/>
    <n v="1082"/>
    <x v="0"/>
    <n v="2"/>
    <n v="4"/>
    <s v="Life Sciences"/>
    <n v="1"/>
    <n v="1070"/>
    <n v="3"/>
    <x v="0"/>
    <n v="41"/>
    <n v="2"/>
    <n v="3"/>
    <x v="0"/>
    <n v="3"/>
    <s v="Married"/>
    <n v="10686"/>
    <n v="8392"/>
    <n v="6"/>
    <s v="Y"/>
    <x v="1"/>
    <n v="11"/>
    <n v="3"/>
    <n v="2"/>
    <n v="80"/>
    <n v="1"/>
    <n v="13"/>
    <n v="4"/>
    <n v="3"/>
    <n v="9"/>
    <n v="4"/>
    <n v="7"/>
    <n v="0"/>
    <x v="0"/>
    <x v="3"/>
    <n v="0"/>
  </r>
  <r>
    <x v="29"/>
    <x v="1"/>
    <s v="Travel_Frequently"/>
    <n v="1240"/>
    <x v="1"/>
    <n v="9"/>
    <n v="3"/>
    <s v="Medical"/>
    <n v="1"/>
    <n v="1071"/>
    <n v="1"/>
    <x v="0"/>
    <n v="63"/>
    <n v="3"/>
    <n v="1"/>
    <x v="1"/>
    <n v="3"/>
    <s v="Married"/>
    <n v="2942"/>
    <n v="12154"/>
    <n v="2"/>
    <s v="Y"/>
    <x v="1"/>
    <n v="19"/>
    <n v="3"/>
    <n v="2"/>
    <n v="80"/>
    <n v="1"/>
    <n v="18"/>
    <n v="4"/>
    <n v="3"/>
    <n v="5"/>
    <n v="4"/>
    <n v="0"/>
    <n v="3"/>
    <x v="2"/>
    <x v="0"/>
    <n v="0"/>
  </r>
  <r>
    <x v="9"/>
    <x v="1"/>
    <s v="Travel_Rarely"/>
    <n v="796"/>
    <x v="1"/>
    <n v="12"/>
    <n v="5"/>
    <s v="Medical"/>
    <n v="1"/>
    <n v="1073"/>
    <n v="4"/>
    <x v="0"/>
    <n v="51"/>
    <n v="2"/>
    <n v="3"/>
    <x v="3"/>
    <n v="4"/>
    <s v="Single"/>
    <n v="8858"/>
    <n v="15669"/>
    <n v="0"/>
    <s v="Y"/>
    <x v="1"/>
    <n v="11"/>
    <n v="3"/>
    <n v="2"/>
    <n v="80"/>
    <n v="0"/>
    <n v="15"/>
    <n v="2"/>
    <n v="2"/>
    <n v="14"/>
    <n v="8"/>
    <n v="7"/>
    <n v="8"/>
    <x v="4"/>
    <x v="3"/>
    <n v="0"/>
  </r>
  <r>
    <x v="27"/>
    <x v="1"/>
    <s v="Non-Travel"/>
    <n v="444"/>
    <x v="1"/>
    <n v="2"/>
    <n v="1"/>
    <s v="Medical"/>
    <n v="1"/>
    <n v="1074"/>
    <n v="3"/>
    <x v="1"/>
    <n v="40"/>
    <n v="2"/>
    <n v="4"/>
    <x v="5"/>
    <n v="1"/>
    <s v="Single"/>
    <n v="16756"/>
    <n v="17323"/>
    <n v="7"/>
    <s v="Y"/>
    <x v="1"/>
    <n v="15"/>
    <n v="3"/>
    <n v="2"/>
    <n v="80"/>
    <n v="0"/>
    <n v="31"/>
    <n v="3"/>
    <n v="4"/>
    <n v="9"/>
    <n v="7"/>
    <n v="6"/>
    <n v="2"/>
    <x v="0"/>
    <x v="3"/>
    <n v="0"/>
  </r>
  <r>
    <x v="23"/>
    <x v="1"/>
    <s v="Travel_Rarely"/>
    <n v="415"/>
    <x v="0"/>
    <n v="25"/>
    <n v="3"/>
    <s v="Medical"/>
    <n v="1"/>
    <n v="1076"/>
    <n v="3"/>
    <x v="1"/>
    <n v="79"/>
    <n v="2"/>
    <n v="3"/>
    <x v="0"/>
    <n v="4"/>
    <s v="Divorced"/>
    <n v="10798"/>
    <n v="5268"/>
    <n v="5"/>
    <s v="Y"/>
    <x v="1"/>
    <n v="13"/>
    <n v="3"/>
    <n v="3"/>
    <n v="80"/>
    <n v="1"/>
    <n v="18"/>
    <n v="5"/>
    <n v="3"/>
    <n v="1"/>
    <n v="0"/>
    <n v="0"/>
    <n v="0"/>
    <x v="1"/>
    <x v="0"/>
    <n v="0"/>
  </r>
  <r>
    <x v="35"/>
    <x v="0"/>
    <s v="Travel_Frequently"/>
    <n v="769"/>
    <x v="0"/>
    <n v="9"/>
    <n v="3"/>
    <s v="Marketing"/>
    <n v="1"/>
    <n v="1077"/>
    <n v="4"/>
    <x v="0"/>
    <n v="54"/>
    <n v="3"/>
    <n v="1"/>
    <x v="6"/>
    <n v="4"/>
    <s v="Single"/>
    <n v="2323"/>
    <n v="17205"/>
    <n v="1"/>
    <s v="Y"/>
    <x v="0"/>
    <n v="14"/>
    <n v="3"/>
    <n v="2"/>
    <n v="80"/>
    <n v="0"/>
    <n v="2"/>
    <n v="3"/>
    <n v="3"/>
    <n v="2"/>
    <n v="2"/>
    <n v="0"/>
    <n v="2"/>
    <x v="1"/>
    <x v="0"/>
    <n v="1"/>
  </r>
  <r>
    <x v="18"/>
    <x v="0"/>
    <s v="Travel_Rarely"/>
    <n v="1334"/>
    <x v="1"/>
    <n v="10"/>
    <n v="3"/>
    <s v="Life Sciences"/>
    <n v="1"/>
    <n v="1079"/>
    <n v="3"/>
    <x v="0"/>
    <n v="36"/>
    <n v="2"/>
    <n v="1"/>
    <x v="2"/>
    <n v="1"/>
    <s v="Single"/>
    <n v="1416"/>
    <n v="17258"/>
    <n v="1"/>
    <s v="Y"/>
    <x v="1"/>
    <n v="13"/>
    <n v="3"/>
    <n v="1"/>
    <n v="80"/>
    <n v="0"/>
    <n v="1"/>
    <n v="6"/>
    <n v="2"/>
    <n v="1"/>
    <n v="0"/>
    <n v="1"/>
    <n v="0"/>
    <x v="1"/>
    <x v="1"/>
    <n v="1"/>
  </r>
  <r>
    <x v="21"/>
    <x v="1"/>
    <s v="Travel_Rarely"/>
    <n v="1003"/>
    <x v="1"/>
    <n v="8"/>
    <n v="4"/>
    <s v="Life Sciences"/>
    <n v="1"/>
    <n v="1080"/>
    <n v="4"/>
    <x v="0"/>
    <n v="74"/>
    <n v="2"/>
    <n v="2"/>
    <x v="1"/>
    <n v="1"/>
    <s v="Divorced"/>
    <n v="4615"/>
    <n v="21029"/>
    <n v="8"/>
    <s v="Y"/>
    <x v="0"/>
    <n v="23"/>
    <n v="4"/>
    <n v="1"/>
    <n v="80"/>
    <n v="3"/>
    <n v="19"/>
    <n v="2"/>
    <n v="3"/>
    <n v="16"/>
    <n v="13"/>
    <n v="1"/>
    <n v="7"/>
    <x v="5"/>
    <x v="1"/>
    <n v="0"/>
  </r>
  <r>
    <x v="31"/>
    <x v="0"/>
    <s v="Travel_Rarely"/>
    <n v="1323"/>
    <x v="1"/>
    <n v="4"/>
    <n v="4"/>
    <s v="Life Sciences"/>
    <n v="1"/>
    <n v="1081"/>
    <n v="1"/>
    <x v="1"/>
    <n v="34"/>
    <n v="3"/>
    <n v="1"/>
    <x v="1"/>
    <n v="3"/>
    <s v="Married"/>
    <n v="2461"/>
    <n v="10332"/>
    <n v="9"/>
    <s v="Y"/>
    <x v="0"/>
    <n v="12"/>
    <n v="3"/>
    <n v="3"/>
    <n v="80"/>
    <n v="3"/>
    <n v="18"/>
    <n v="2"/>
    <n v="4"/>
    <n v="10"/>
    <n v="0"/>
    <n v="2"/>
    <n v="7"/>
    <x v="0"/>
    <x v="1"/>
    <n v="1"/>
  </r>
  <r>
    <x v="14"/>
    <x v="0"/>
    <s v="Non-Travel"/>
    <n v="1366"/>
    <x v="1"/>
    <n v="24"/>
    <n v="2"/>
    <s v="Technical Degree"/>
    <n v="1"/>
    <n v="1082"/>
    <n v="2"/>
    <x v="1"/>
    <n v="72"/>
    <n v="2"/>
    <n v="3"/>
    <x v="4"/>
    <n v="1"/>
    <s v="Single"/>
    <n v="8722"/>
    <n v="12355"/>
    <n v="1"/>
    <s v="Y"/>
    <x v="1"/>
    <n v="12"/>
    <n v="3"/>
    <n v="1"/>
    <n v="80"/>
    <n v="0"/>
    <n v="10"/>
    <n v="2"/>
    <n v="2"/>
    <n v="10"/>
    <n v="7"/>
    <n v="1"/>
    <n v="9"/>
    <x v="0"/>
    <x v="1"/>
    <n v="1"/>
  </r>
  <r>
    <x v="25"/>
    <x v="1"/>
    <s v="Travel_Rarely"/>
    <n v="192"/>
    <x v="1"/>
    <n v="1"/>
    <n v="2"/>
    <s v="Medical"/>
    <n v="1"/>
    <n v="1083"/>
    <n v="1"/>
    <x v="1"/>
    <n v="59"/>
    <n v="2"/>
    <n v="1"/>
    <x v="2"/>
    <n v="1"/>
    <s v="Married"/>
    <n v="3955"/>
    <n v="11141"/>
    <n v="1"/>
    <s v="Y"/>
    <x v="1"/>
    <n v="16"/>
    <n v="3"/>
    <n v="1"/>
    <n v="80"/>
    <n v="2"/>
    <n v="6"/>
    <n v="2"/>
    <n v="3"/>
    <n v="5"/>
    <n v="3"/>
    <n v="1"/>
    <n v="3"/>
    <x v="2"/>
    <x v="1"/>
    <n v="0"/>
  </r>
  <r>
    <x v="7"/>
    <x v="1"/>
    <s v="Travel_Rarely"/>
    <n v="1176"/>
    <x v="1"/>
    <n v="20"/>
    <n v="3"/>
    <s v="Other"/>
    <n v="1"/>
    <n v="1084"/>
    <n v="3"/>
    <x v="1"/>
    <n v="85"/>
    <n v="3"/>
    <n v="2"/>
    <x v="3"/>
    <n v="1"/>
    <s v="Married"/>
    <n v="9957"/>
    <n v="9096"/>
    <n v="0"/>
    <s v="Y"/>
    <x v="1"/>
    <n v="15"/>
    <n v="3"/>
    <n v="3"/>
    <n v="80"/>
    <n v="1"/>
    <n v="7"/>
    <n v="1"/>
    <n v="2"/>
    <n v="6"/>
    <n v="2"/>
    <n v="0"/>
    <n v="2"/>
    <x v="0"/>
    <x v="0"/>
    <n v="0"/>
  </r>
  <r>
    <x v="0"/>
    <x v="1"/>
    <s v="Travel_Rarely"/>
    <n v="509"/>
    <x v="1"/>
    <n v="7"/>
    <n v="2"/>
    <s v="Technical Degree"/>
    <n v="1"/>
    <n v="1085"/>
    <n v="2"/>
    <x v="0"/>
    <n v="43"/>
    <n v="4"/>
    <n v="1"/>
    <x v="1"/>
    <n v="3"/>
    <s v="Married"/>
    <n v="3376"/>
    <n v="18863"/>
    <n v="1"/>
    <s v="Y"/>
    <x v="1"/>
    <n v="13"/>
    <n v="3"/>
    <n v="3"/>
    <n v="80"/>
    <n v="0"/>
    <n v="10"/>
    <n v="3"/>
    <n v="3"/>
    <n v="10"/>
    <n v="6"/>
    <n v="0"/>
    <n v="8"/>
    <x v="0"/>
    <x v="0"/>
    <n v="0"/>
  </r>
  <r>
    <x v="8"/>
    <x v="1"/>
    <s v="Travel_Rarely"/>
    <n v="330"/>
    <x v="1"/>
    <n v="17"/>
    <n v="1"/>
    <s v="Life Sciences"/>
    <n v="1"/>
    <n v="1088"/>
    <n v="3"/>
    <x v="0"/>
    <n v="65"/>
    <n v="2"/>
    <n v="3"/>
    <x v="4"/>
    <n v="3"/>
    <s v="Married"/>
    <n v="8823"/>
    <n v="24608"/>
    <n v="0"/>
    <s v="Y"/>
    <x v="1"/>
    <n v="18"/>
    <n v="3"/>
    <n v="1"/>
    <n v="80"/>
    <n v="1"/>
    <n v="20"/>
    <n v="4"/>
    <n v="2"/>
    <n v="19"/>
    <n v="9"/>
    <n v="1"/>
    <n v="9"/>
    <x v="5"/>
    <x v="1"/>
    <n v="0"/>
  </r>
  <r>
    <x v="32"/>
    <x v="1"/>
    <s v="Travel_Rarely"/>
    <n v="1492"/>
    <x v="1"/>
    <n v="20"/>
    <n v="4"/>
    <s v="Technical Degree"/>
    <n v="1"/>
    <n v="1092"/>
    <n v="1"/>
    <x v="1"/>
    <n v="61"/>
    <n v="3"/>
    <n v="3"/>
    <x v="4"/>
    <n v="4"/>
    <s v="Married"/>
    <n v="10322"/>
    <n v="26542"/>
    <n v="4"/>
    <s v="Y"/>
    <x v="1"/>
    <n v="20"/>
    <n v="4"/>
    <n v="4"/>
    <n v="80"/>
    <n v="1"/>
    <n v="14"/>
    <n v="6"/>
    <n v="3"/>
    <n v="11"/>
    <n v="10"/>
    <n v="11"/>
    <n v="1"/>
    <x v="4"/>
    <x v="4"/>
    <n v="0"/>
  </r>
  <r>
    <x v="4"/>
    <x v="1"/>
    <s v="Non-Travel"/>
    <n v="1277"/>
    <x v="1"/>
    <n v="8"/>
    <n v="5"/>
    <s v="Life Sciences"/>
    <n v="1"/>
    <n v="1094"/>
    <n v="1"/>
    <x v="1"/>
    <n v="87"/>
    <n v="1"/>
    <n v="1"/>
    <x v="2"/>
    <n v="3"/>
    <s v="Married"/>
    <n v="4621"/>
    <n v="5869"/>
    <n v="1"/>
    <s v="Y"/>
    <x v="1"/>
    <n v="19"/>
    <n v="3"/>
    <n v="4"/>
    <n v="80"/>
    <n v="3"/>
    <n v="3"/>
    <n v="4"/>
    <n v="3"/>
    <n v="3"/>
    <n v="2"/>
    <n v="1"/>
    <n v="2"/>
    <x v="2"/>
    <x v="1"/>
    <n v="0"/>
  </r>
  <r>
    <x v="27"/>
    <x v="1"/>
    <s v="Travel_Frequently"/>
    <n v="1091"/>
    <x v="1"/>
    <n v="2"/>
    <n v="1"/>
    <s v="Life Sciences"/>
    <n v="1"/>
    <n v="1096"/>
    <n v="4"/>
    <x v="1"/>
    <n v="65"/>
    <n v="3"/>
    <n v="3"/>
    <x v="3"/>
    <n v="2"/>
    <s v="Married"/>
    <n v="10976"/>
    <n v="15813"/>
    <n v="3"/>
    <s v="Y"/>
    <x v="1"/>
    <n v="18"/>
    <n v="3"/>
    <n v="2"/>
    <n v="80"/>
    <n v="1"/>
    <n v="23"/>
    <n v="4"/>
    <n v="3"/>
    <n v="3"/>
    <n v="2"/>
    <n v="1"/>
    <n v="2"/>
    <x v="2"/>
    <x v="1"/>
    <n v="0"/>
  </r>
  <r>
    <x v="14"/>
    <x v="1"/>
    <s v="Travel_Rarely"/>
    <n v="857"/>
    <x v="1"/>
    <n v="10"/>
    <n v="3"/>
    <s v="Other"/>
    <n v="1"/>
    <n v="1097"/>
    <n v="3"/>
    <x v="0"/>
    <n v="59"/>
    <n v="3"/>
    <n v="2"/>
    <x v="1"/>
    <n v="3"/>
    <s v="Single"/>
    <n v="3660"/>
    <n v="7909"/>
    <n v="3"/>
    <s v="Y"/>
    <x v="1"/>
    <n v="13"/>
    <n v="3"/>
    <n v="4"/>
    <n v="80"/>
    <n v="0"/>
    <n v="10"/>
    <n v="4"/>
    <n v="4"/>
    <n v="8"/>
    <n v="7"/>
    <n v="1"/>
    <n v="7"/>
    <x v="0"/>
    <x v="1"/>
    <n v="0"/>
  </r>
  <r>
    <x v="20"/>
    <x v="0"/>
    <s v="Travel_Rarely"/>
    <n v="1376"/>
    <x v="2"/>
    <n v="1"/>
    <n v="2"/>
    <s v="Medical"/>
    <n v="1"/>
    <n v="1098"/>
    <n v="2"/>
    <x v="1"/>
    <n v="91"/>
    <n v="2"/>
    <n v="3"/>
    <x v="8"/>
    <n v="1"/>
    <s v="Married"/>
    <n v="10482"/>
    <n v="2326"/>
    <n v="9"/>
    <s v="Y"/>
    <x v="1"/>
    <n v="14"/>
    <n v="3"/>
    <n v="4"/>
    <n v="80"/>
    <n v="1"/>
    <n v="24"/>
    <n v="1"/>
    <n v="3"/>
    <n v="20"/>
    <n v="6"/>
    <n v="3"/>
    <n v="6"/>
    <x v="5"/>
    <x v="2"/>
    <n v="1"/>
  </r>
  <r>
    <x v="3"/>
    <x v="1"/>
    <s v="Travel_Rarely"/>
    <n v="654"/>
    <x v="1"/>
    <n v="5"/>
    <n v="3"/>
    <s v="Life Sciences"/>
    <n v="1"/>
    <n v="1099"/>
    <n v="4"/>
    <x v="1"/>
    <n v="34"/>
    <n v="2"/>
    <n v="3"/>
    <x v="4"/>
    <n v="4"/>
    <s v="Divorced"/>
    <n v="7119"/>
    <n v="21214"/>
    <n v="4"/>
    <s v="Y"/>
    <x v="1"/>
    <n v="15"/>
    <n v="3"/>
    <n v="3"/>
    <n v="80"/>
    <n v="1"/>
    <n v="9"/>
    <n v="2"/>
    <n v="3"/>
    <n v="3"/>
    <n v="2"/>
    <n v="1"/>
    <n v="2"/>
    <x v="2"/>
    <x v="1"/>
    <n v="0"/>
  </r>
  <r>
    <x v="10"/>
    <x v="0"/>
    <s v="Travel_Rarely"/>
    <n v="1204"/>
    <x v="0"/>
    <n v="4"/>
    <n v="3"/>
    <s v="Technical Degree"/>
    <n v="1"/>
    <n v="1100"/>
    <n v="4"/>
    <x v="1"/>
    <n v="86"/>
    <n v="3"/>
    <n v="3"/>
    <x v="0"/>
    <n v="1"/>
    <s v="Single"/>
    <n v="9582"/>
    <n v="10333"/>
    <n v="0"/>
    <s v="Y"/>
    <x v="0"/>
    <n v="22"/>
    <n v="4"/>
    <n v="1"/>
    <n v="80"/>
    <n v="0"/>
    <n v="9"/>
    <n v="2"/>
    <n v="3"/>
    <n v="8"/>
    <n v="7"/>
    <n v="4"/>
    <n v="7"/>
    <x v="0"/>
    <x v="2"/>
    <n v="1"/>
  </r>
  <r>
    <x v="3"/>
    <x v="0"/>
    <s v="Travel_Frequently"/>
    <n v="827"/>
    <x v="1"/>
    <n v="29"/>
    <n v="4"/>
    <s v="Medical"/>
    <n v="1"/>
    <n v="1101"/>
    <n v="1"/>
    <x v="0"/>
    <n v="54"/>
    <n v="2"/>
    <n v="2"/>
    <x v="1"/>
    <n v="3"/>
    <s v="Single"/>
    <n v="4508"/>
    <n v="3129"/>
    <n v="1"/>
    <s v="Y"/>
    <x v="1"/>
    <n v="22"/>
    <n v="4"/>
    <n v="2"/>
    <n v="80"/>
    <n v="0"/>
    <n v="14"/>
    <n v="4"/>
    <n v="3"/>
    <n v="13"/>
    <n v="7"/>
    <n v="3"/>
    <n v="8"/>
    <x v="4"/>
    <x v="2"/>
    <n v="1"/>
  </r>
  <r>
    <x v="14"/>
    <x v="1"/>
    <s v="Travel_Rarely"/>
    <n v="895"/>
    <x v="1"/>
    <n v="15"/>
    <n v="2"/>
    <s v="Life Sciences"/>
    <n v="1"/>
    <n v="1102"/>
    <n v="1"/>
    <x v="1"/>
    <n v="50"/>
    <n v="3"/>
    <n v="1"/>
    <x v="2"/>
    <n v="3"/>
    <s v="Divorced"/>
    <n v="2207"/>
    <n v="22482"/>
    <n v="1"/>
    <s v="Y"/>
    <x v="1"/>
    <n v="16"/>
    <n v="3"/>
    <n v="4"/>
    <n v="80"/>
    <n v="1"/>
    <n v="4"/>
    <n v="5"/>
    <n v="2"/>
    <n v="4"/>
    <n v="2"/>
    <n v="2"/>
    <n v="2"/>
    <x v="2"/>
    <x v="1"/>
    <n v="0"/>
  </r>
  <r>
    <x v="13"/>
    <x v="1"/>
    <s v="Travel_Frequently"/>
    <n v="618"/>
    <x v="1"/>
    <n v="3"/>
    <n v="1"/>
    <s v="Life Sciences"/>
    <n v="1"/>
    <n v="1103"/>
    <n v="1"/>
    <x v="1"/>
    <n v="45"/>
    <n v="3"/>
    <n v="2"/>
    <x v="4"/>
    <n v="4"/>
    <s v="Single"/>
    <n v="7756"/>
    <n v="22266"/>
    <n v="0"/>
    <s v="Y"/>
    <x v="1"/>
    <n v="17"/>
    <n v="3"/>
    <n v="3"/>
    <n v="80"/>
    <n v="0"/>
    <n v="7"/>
    <n v="1"/>
    <n v="2"/>
    <n v="6"/>
    <n v="2"/>
    <n v="0"/>
    <n v="4"/>
    <x v="0"/>
    <x v="0"/>
    <n v="0"/>
  </r>
  <r>
    <x v="2"/>
    <x v="1"/>
    <s v="Travel_Rarely"/>
    <n v="309"/>
    <x v="0"/>
    <n v="10"/>
    <n v="4"/>
    <s v="Life Sciences"/>
    <n v="1"/>
    <n v="1105"/>
    <n v="4"/>
    <x v="0"/>
    <n v="88"/>
    <n v="2"/>
    <n v="2"/>
    <x v="0"/>
    <n v="4"/>
    <s v="Divorced"/>
    <n v="6694"/>
    <n v="24223"/>
    <n v="2"/>
    <s v="Y"/>
    <x v="0"/>
    <n v="14"/>
    <n v="3"/>
    <n v="3"/>
    <n v="80"/>
    <n v="3"/>
    <n v="8"/>
    <n v="5"/>
    <n v="3"/>
    <n v="1"/>
    <n v="0"/>
    <n v="0"/>
    <n v="0"/>
    <x v="1"/>
    <x v="0"/>
    <n v="0"/>
  </r>
  <r>
    <x v="36"/>
    <x v="0"/>
    <s v="Travel_Rarely"/>
    <n v="1219"/>
    <x v="1"/>
    <n v="4"/>
    <n v="1"/>
    <s v="Technical Degree"/>
    <n v="1"/>
    <n v="1106"/>
    <n v="4"/>
    <x v="1"/>
    <n v="32"/>
    <n v="3"/>
    <n v="1"/>
    <x v="2"/>
    <n v="4"/>
    <s v="Married"/>
    <n v="3691"/>
    <n v="4605"/>
    <n v="1"/>
    <s v="Y"/>
    <x v="0"/>
    <n v="15"/>
    <n v="3"/>
    <n v="2"/>
    <n v="80"/>
    <n v="1"/>
    <n v="7"/>
    <n v="3"/>
    <n v="4"/>
    <n v="7"/>
    <n v="7"/>
    <n v="5"/>
    <n v="6"/>
    <x v="0"/>
    <x v="2"/>
    <n v="1"/>
  </r>
  <r>
    <x v="25"/>
    <x v="0"/>
    <s v="Travel_Rarely"/>
    <n v="1330"/>
    <x v="1"/>
    <n v="21"/>
    <n v="3"/>
    <s v="Medical"/>
    <n v="1"/>
    <n v="1107"/>
    <n v="1"/>
    <x v="1"/>
    <n v="37"/>
    <n v="3"/>
    <n v="1"/>
    <x v="2"/>
    <n v="3"/>
    <s v="Divorced"/>
    <n v="2377"/>
    <n v="19373"/>
    <n v="1"/>
    <s v="Y"/>
    <x v="1"/>
    <n v="20"/>
    <n v="4"/>
    <n v="3"/>
    <n v="80"/>
    <n v="1"/>
    <n v="1"/>
    <n v="0"/>
    <n v="2"/>
    <n v="1"/>
    <n v="1"/>
    <n v="0"/>
    <n v="0"/>
    <x v="1"/>
    <x v="0"/>
    <n v="1"/>
  </r>
  <r>
    <x v="3"/>
    <x v="0"/>
    <s v="Travel_Rarely"/>
    <n v="1017"/>
    <x v="1"/>
    <n v="25"/>
    <n v="3"/>
    <s v="Medical"/>
    <n v="1"/>
    <n v="1108"/>
    <n v="1"/>
    <x v="1"/>
    <n v="55"/>
    <n v="2"/>
    <n v="1"/>
    <x v="1"/>
    <n v="2"/>
    <s v="Single"/>
    <n v="2313"/>
    <n v="2993"/>
    <n v="4"/>
    <s v="Y"/>
    <x v="0"/>
    <n v="20"/>
    <n v="4"/>
    <n v="2"/>
    <n v="80"/>
    <n v="0"/>
    <n v="5"/>
    <n v="0"/>
    <n v="3"/>
    <n v="2"/>
    <n v="2"/>
    <n v="2"/>
    <n v="2"/>
    <x v="1"/>
    <x v="1"/>
    <n v="1"/>
  </r>
  <r>
    <x v="19"/>
    <x v="1"/>
    <s v="Travel_Rarely"/>
    <n v="469"/>
    <x v="1"/>
    <n v="2"/>
    <n v="2"/>
    <s v="Medical"/>
    <n v="1"/>
    <n v="1109"/>
    <n v="4"/>
    <x v="1"/>
    <n v="35"/>
    <n v="3"/>
    <n v="4"/>
    <x v="5"/>
    <n v="1"/>
    <s v="Married"/>
    <n v="17665"/>
    <n v="14399"/>
    <n v="0"/>
    <s v="Y"/>
    <x v="1"/>
    <n v="17"/>
    <n v="3"/>
    <n v="4"/>
    <n v="80"/>
    <n v="1"/>
    <n v="23"/>
    <n v="3"/>
    <n v="3"/>
    <n v="22"/>
    <n v="6"/>
    <n v="13"/>
    <n v="7"/>
    <x v="3"/>
    <x v="4"/>
    <n v="0"/>
  </r>
  <r>
    <x v="14"/>
    <x v="0"/>
    <s v="Travel_Frequently"/>
    <n v="1009"/>
    <x v="1"/>
    <n v="1"/>
    <n v="3"/>
    <s v="Medical"/>
    <n v="1"/>
    <n v="1111"/>
    <n v="1"/>
    <x v="1"/>
    <n v="45"/>
    <n v="2"/>
    <n v="1"/>
    <x v="2"/>
    <n v="2"/>
    <s v="Divorced"/>
    <n v="2596"/>
    <n v="7160"/>
    <n v="1"/>
    <s v="Y"/>
    <x v="1"/>
    <n v="15"/>
    <n v="3"/>
    <n v="1"/>
    <n v="80"/>
    <n v="2"/>
    <n v="1"/>
    <n v="2"/>
    <n v="3"/>
    <n v="1"/>
    <n v="0"/>
    <n v="0"/>
    <n v="0"/>
    <x v="1"/>
    <x v="0"/>
    <n v="1"/>
  </r>
  <r>
    <x v="24"/>
    <x v="0"/>
    <s v="Travel_Frequently"/>
    <n v="959"/>
    <x v="0"/>
    <n v="1"/>
    <n v="4"/>
    <s v="Other"/>
    <n v="1"/>
    <n v="1113"/>
    <n v="4"/>
    <x v="1"/>
    <n v="81"/>
    <n v="3"/>
    <n v="2"/>
    <x v="0"/>
    <n v="3"/>
    <s v="Single"/>
    <n v="4728"/>
    <n v="17251"/>
    <n v="3"/>
    <s v="Y"/>
    <x v="0"/>
    <n v="14"/>
    <n v="3"/>
    <n v="4"/>
    <n v="80"/>
    <n v="0"/>
    <n v="5"/>
    <n v="4"/>
    <n v="3"/>
    <n v="0"/>
    <n v="0"/>
    <n v="0"/>
    <n v="0"/>
    <x v="1"/>
    <x v="0"/>
    <n v="1"/>
  </r>
  <r>
    <x v="3"/>
    <x v="1"/>
    <s v="Travel_Frequently"/>
    <n v="970"/>
    <x v="0"/>
    <n v="7"/>
    <n v="3"/>
    <s v="Life Sciences"/>
    <n v="1"/>
    <n v="1114"/>
    <n v="4"/>
    <x v="0"/>
    <n v="30"/>
    <n v="3"/>
    <n v="2"/>
    <x v="0"/>
    <n v="2"/>
    <s v="Married"/>
    <n v="4302"/>
    <n v="13401"/>
    <n v="0"/>
    <s v="Y"/>
    <x v="1"/>
    <n v="17"/>
    <n v="3"/>
    <n v="3"/>
    <n v="80"/>
    <n v="1"/>
    <n v="4"/>
    <n v="3"/>
    <n v="3"/>
    <n v="3"/>
    <n v="2"/>
    <n v="0"/>
    <n v="2"/>
    <x v="2"/>
    <x v="0"/>
    <n v="0"/>
  </r>
  <r>
    <x v="13"/>
    <x v="1"/>
    <s v="Non-Travel"/>
    <n v="697"/>
    <x v="1"/>
    <n v="3"/>
    <n v="4"/>
    <s v="Life Sciences"/>
    <n v="1"/>
    <n v="1115"/>
    <n v="3"/>
    <x v="1"/>
    <n v="40"/>
    <n v="2"/>
    <n v="1"/>
    <x v="1"/>
    <n v="4"/>
    <s v="Married"/>
    <n v="2979"/>
    <n v="22478"/>
    <n v="3"/>
    <s v="Y"/>
    <x v="1"/>
    <n v="17"/>
    <n v="3"/>
    <n v="4"/>
    <n v="80"/>
    <n v="3"/>
    <n v="6"/>
    <n v="2"/>
    <n v="3"/>
    <n v="0"/>
    <n v="0"/>
    <n v="0"/>
    <n v="0"/>
    <x v="1"/>
    <x v="0"/>
    <n v="0"/>
  </r>
  <r>
    <x v="26"/>
    <x v="1"/>
    <s v="Non-Travel"/>
    <n v="1262"/>
    <x v="1"/>
    <n v="1"/>
    <n v="4"/>
    <s v="Medical"/>
    <n v="1"/>
    <n v="1116"/>
    <n v="1"/>
    <x v="1"/>
    <n v="35"/>
    <n v="4"/>
    <n v="4"/>
    <x v="5"/>
    <n v="4"/>
    <s v="Single"/>
    <n v="16885"/>
    <n v="16154"/>
    <n v="2"/>
    <s v="Y"/>
    <x v="1"/>
    <n v="22"/>
    <n v="4"/>
    <n v="3"/>
    <n v="80"/>
    <n v="0"/>
    <n v="27"/>
    <n v="3"/>
    <n v="2"/>
    <n v="5"/>
    <n v="4"/>
    <n v="2"/>
    <n v="1"/>
    <x v="2"/>
    <x v="1"/>
    <n v="0"/>
  </r>
  <r>
    <x v="28"/>
    <x v="1"/>
    <s v="Non-Travel"/>
    <n v="1050"/>
    <x v="0"/>
    <n v="9"/>
    <n v="4"/>
    <s v="Life Sciences"/>
    <n v="1"/>
    <n v="1117"/>
    <n v="2"/>
    <x v="0"/>
    <n v="65"/>
    <n v="2"/>
    <n v="2"/>
    <x v="0"/>
    <n v="3"/>
    <s v="Married"/>
    <n v="5593"/>
    <n v="17970"/>
    <n v="1"/>
    <s v="Y"/>
    <x v="1"/>
    <n v="13"/>
    <n v="3"/>
    <n v="4"/>
    <n v="80"/>
    <n v="1"/>
    <n v="15"/>
    <n v="2"/>
    <n v="3"/>
    <n v="15"/>
    <n v="10"/>
    <n v="4"/>
    <n v="12"/>
    <x v="4"/>
    <x v="2"/>
    <n v="0"/>
  </r>
  <r>
    <x v="39"/>
    <x v="1"/>
    <s v="Travel_Rarely"/>
    <n v="994"/>
    <x v="1"/>
    <n v="7"/>
    <n v="4"/>
    <s v="Life Sciences"/>
    <n v="1"/>
    <n v="1118"/>
    <n v="2"/>
    <x v="1"/>
    <n v="87"/>
    <n v="3"/>
    <n v="3"/>
    <x v="4"/>
    <n v="2"/>
    <s v="Single"/>
    <n v="10445"/>
    <n v="15322"/>
    <n v="7"/>
    <s v="Y"/>
    <x v="1"/>
    <n v="19"/>
    <n v="3"/>
    <n v="4"/>
    <n v="80"/>
    <n v="0"/>
    <n v="18"/>
    <n v="4"/>
    <n v="3"/>
    <n v="8"/>
    <n v="6"/>
    <n v="4"/>
    <n v="0"/>
    <x v="0"/>
    <x v="2"/>
    <n v="0"/>
  </r>
  <r>
    <x v="8"/>
    <x v="1"/>
    <s v="Travel_Rarely"/>
    <n v="770"/>
    <x v="0"/>
    <n v="10"/>
    <n v="4"/>
    <s v="Marketing"/>
    <n v="1"/>
    <n v="1119"/>
    <n v="3"/>
    <x v="1"/>
    <n v="73"/>
    <n v="2"/>
    <n v="3"/>
    <x v="0"/>
    <n v="3"/>
    <s v="Divorced"/>
    <n v="8740"/>
    <n v="5569"/>
    <n v="0"/>
    <s v="Y"/>
    <x v="0"/>
    <n v="14"/>
    <n v="3"/>
    <n v="2"/>
    <n v="80"/>
    <n v="2"/>
    <n v="9"/>
    <n v="2"/>
    <n v="3"/>
    <n v="8"/>
    <n v="7"/>
    <n v="2"/>
    <n v="7"/>
    <x v="0"/>
    <x v="1"/>
    <n v="0"/>
  </r>
  <r>
    <x v="11"/>
    <x v="1"/>
    <s v="Travel_Rarely"/>
    <n v="1107"/>
    <x v="1"/>
    <n v="28"/>
    <n v="4"/>
    <s v="Life Sciences"/>
    <n v="1"/>
    <n v="1120"/>
    <n v="3"/>
    <x v="0"/>
    <n v="93"/>
    <n v="3"/>
    <n v="1"/>
    <x v="1"/>
    <n v="4"/>
    <s v="Divorced"/>
    <n v="2514"/>
    <n v="26968"/>
    <n v="4"/>
    <s v="Y"/>
    <x v="1"/>
    <n v="22"/>
    <n v="4"/>
    <n v="1"/>
    <n v="80"/>
    <n v="1"/>
    <n v="11"/>
    <n v="1"/>
    <n v="3"/>
    <n v="7"/>
    <n v="5"/>
    <n v="1"/>
    <n v="7"/>
    <x v="0"/>
    <x v="1"/>
    <n v="0"/>
  </r>
  <r>
    <x v="14"/>
    <x v="1"/>
    <s v="Travel_Rarely"/>
    <n v="950"/>
    <x v="1"/>
    <n v="3"/>
    <n v="3"/>
    <s v="Medical"/>
    <n v="1"/>
    <n v="1121"/>
    <n v="4"/>
    <x v="0"/>
    <n v="93"/>
    <n v="3"/>
    <n v="3"/>
    <x v="3"/>
    <n v="2"/>
    <s v="Divorced"/>
    <n v="7655"/>
    <n v="8039"/>
    <n v="0"/>
    <s v="Y"/>
    <x v="1"/>
    <n v="17"/>
    <n v="3"/>
    <n v="2"/>
    <n v="80"/>
    <n v="3"/>
    <n v="10"/>
    <n v="3"/>
    <n v="2"/>
    <n v="9"/>
    <n v="7"/>
    <n v="1"/>
    <n v="7"/>
    <x v="0"/>
    <x v="1"/>
    <n v="0"/>
  </r>
  <r>
    <x v="21"/>
    <x v="1"/>
    <s v="Travel_Rarely"/>
    <n v="406"/>
    <x v="0"/>
    <n v="3"/>
    <n v="1"/>
    <s v="Marketing"/>
    <n v="1"/>
    <n v="1124"/>
    <n v="1"/>
    <x v="1"/>
    <n v="52"/>
    <n v="3"/>
    <n v="4"/>
    <x v="5"/>
    <n v="3"/>
    <s v="Married"/>
    <n v="17465"/>
    <n v="15596"/>
    <n v="3"/>
    <s v="Y"/>
    <x v="1"/>
    <n v="12"/>
    <n v="3"/>
    <n v="4"/>
    <n v="80"/>
    <n v="1"/>
    <n v="23"/>
    <n v="3"/>
    <n v="3"/>
    <n v="12"/>
    <n v="9"/>
    <n v="4"/>
    <n v="9"/>
    <x v="4"/>
    <x v="2"/>
    <n v="0"/>
  </r>
  <r>
    <x v="8"/>
    <x v="1"/>
    <s v="Travel_Rarely"/>
    <n v="130"/>
    <x v="0"/>
    <n v="2"/>
    <n v="2"/>
    <s v="Marketing"/>
    <n v="1"/>
    <n v="1125"/>
    <n v="4"/>
    <x v="1"/>
    <n v="32"/>
    <n v="3"/>
    <n v="3"/>
    <x v="0"/>
    <n v="2"/>
    <s v="Single"/>
    <n v="7351"/>
    <n v="20619"/>
    <n v="7"/>
    <s v="Y"/>
    <x v="1"/>
    <n v="16"/>
    <n v="3"/>
    <n v="3"/>
    <n v="80"/>
    <n v="0"/>
    <n v="10"/>
    <n v="2"/>
    <n v="3"/>
    <n v="1"/>
    <n v="0"/>
    <n v="0"/>
    <n v="0"/>
    <x v="1"/>
    <x v="0"/>
    <n v="0"/>
  </r>
  <r>
    <x v="23"/>
    <x v="1"/>
    <s v="Travel_Frequently"/>
    <n v="1082"/>
    <x v="1"/>
    <n v="27"/>
    <n v="3"/>
    <s v="Life Sciences"/>
    <n v="1"/>
    <n v="1126"/>
    <n v="3"/>
    <x v="0"/>
    <n v="83"/>
    <n v="3"/>
    <n v="3"/>
    <x v="3"/>
    <n v="1"/>
    <s v="Married"/>
    <n v="10820"/>
    <n v="11535"/>
    <n v="8"/>
    <s v="Y"/>
    <x v="1"/>
    <n v="11"/>
    <n v="3"/>
    <n v="3"/>
    <n v="80"/>
    <n v="1"/>
    <n v="18"/>
    <n v="1"/>
    <n v="3"/>
    <n v="8"/>
    <n v="7"/>
    <n v="0"/>
    <n v="1"/>
    <x v="0"/>
    <x v="0"/>
    <n v="0"/>
  </r>
  <r>
    <x v="22"/>
    <x v="0"/>
    <s v="Travel_Frequently"/>
    <n v="203"/>
    <x v="1"/>
    <n v="2"/>
    <n v="3"/>
    <s v="Life Sciences"/>
    <n v="1"/>
    <n v="1127"/>
    <n v="1"/>
    <x v="1"/>
    <n v="84"/>
    <n v="3"/>
    <n v="4"/>
    <x v="4"/>
    <n v="4"/>
    <s v="Divorced"/>
    <n v="12169"/>
    <n v="13547"/>
    <n v="7"/>
    <s v="Y"/>
    <x v="1"/>
    <n v="11"/>
    <n v="3"/>
    <n v="4"/>
    <n v="80"/>
    <n v="3"/>
    <n v="21"/>
    <n v="4"/>
    <n v="3"/>
    <n v="18"/>
    <n v="7"/>
    <n v="11"/>
    <n v="5"/>
    <x v="5"/>
    <x v="4"/>
    <n v="1"/>
  </r>
  <r>
    <x v="32"/>
    <x v="1"/>
    <s v="Travel_Rarely"/>
    <n v="1308"/>
    <x v="1"/>
    <n v="14"/>
    <n v="3"/>
    <s v="Medical"/>
    <n v="1"/>
    <n v="1128"/>
    <n v="3"/>
    <x v="1"/>
    <n v="44"/>
    <n v="2"/>
    <n v="5"/>
    <x v="7"/>
    <n v="3"/>
    <s v="Single"/>
    <n v="19626"/>
    <n v="17544"/>
    <n v="1"/>
    <s v="Y"/>
    <x v="1"/>
    <n v="14"/>
    <n v="3"/>
    <n v="1"/>
    <n v="80"/>
    <n v="0"/>
    <n v="21"/>
    <n v="2"/>
    <n v="4"/>
    <n v="20"/>
    <n v="7"/>
    <n v="4"/>
    <n v="9"/>
    <x v="5"/>
    <x v="2"/>
    <n v="0"/>
  </r>
  <r>
    <x v="18"/>
    <x v="1"/>
    <s v="Travel_Rarely"/>
    <n v="984"/>
    <x v="1"/>
    <n v="1"/>
    <n v="1"/>
    <s v="Technical Degree"/>
    <n v="1"/>
    <n v="1131"/>
    <n v="4"/>
    <x v="0"/>
    <n v="70"/>
    <n v="2"/>
    <n v="1"/>
    <x v="1"/>
    <n v="2"/>
    <s v="Single"/>
    <n v="2070"/>
    <n v="25326"/>
    <n v="1"/>
    <s v="Y"/>
    <x v="0"/>
    <n v="11"/>
    <n v="3"/>
    <n v="3"/>
    <n v="80"/>
    <n v="0"/>
    <n v="2"/>
    <n v="6"/>
    <n v="4"/>
    <n v="2"/>
    <n v="2"/>
    <n v="2"/>
    <n v="2"/>
    <x v="1"/>
    <x v="1"/>
    <n v="0"/>
  </r>
  <r>
    <x v="22"/>
    <x v="1"/>
    <s v="Non-Travel"/>
    <n v="439"/>
    <x v="1"/>
    <n v="9"/>
    <n v="3"/>
    <s v="Life Sciences"/>
    <n v="1"/>
    <n v="1132"/>
    <n v="3"/>
    <x v="1"/>
    <n v="70"/>
    <n v="3"/>
    <n v="2"/>
    <x v="2"/>
    <n v="2"/>
    <s v="Single"/>
    <n v="6782"/>
    <n v="8770"/>
    <n v="9"/>
    <s v="Y"/>
    <x v="1"/>
    <n v="15"/>
    <n v="3"/>
    <n v="3"/>
    <n v="80"/>
    <n v="0"/>
    <n v="9"/>
    <n v="2"/>
    <n v="2"/>
    <n v="5"/>
    <n v="4"/>
    <n v="0"/>
    <n v="3"/>
    <x v="2"/>
    <x v="0"/>
    <n v="0"/>
  </r>
  <r>
    <x v="9"/>
    <x v="1"/>
    <s v="Non-Travel"/>
    <n v="217"/>
    <x v="1"/>
    <n v="18"/>
    <n v="4"/>
    <s v="Life Sciences"/>
    <n v="1"/>
    <n v="1133"/>
    <n v="1"/>
    <x v="1"/>
    <n v="78"/>
    <n v="3"/>
    <n v="2"/>
    <x v="3"/>
    <n v="4"/>
    <s v="Single"/>
    <n v="7779"/>
    <n v="23238"/>
    <n v="2"/>
    <s v="Y"/>
    <x v="1"/>
    <n v="20"/>
    <n v="4"/>
    <n v="1"/>
    <n v="80"/>
    <n v="0"/>
    <n v="18"/>
    <n v="0"/>
    <n v="3"/>
    <n v="11"/>
    <n v="9"/>
    <n v="0"/>
    <n v="9"/>
    <x v="4"/>
    <x v="0"/>
    <n v="0"/>
  </r>
  <r>
    <x v="12"/>
    <x v="1"/>
    <s v="Travel_Frequently"/>
    <n v="793"/>
    <x v="0"/>
    <n v="20"/>
    <n v="3"/>
    <s v="Life Sciences"/>
    <n v="1"/>
    <n v="1135"/>
    <n v="3"/>
    <x v="1"/>
    <n v="67"/>
    <n v="4"/>
    <n v="1"/>
    <x v="6"/>
    <n v="4"/>
    <s v="Married"/>
    <n v="2791"/>
    <n v="21981"/>
    <n v="0"/>
    <s v="Y"/>
    <x v="1"/>
    <n v="12"/>
    <n v="3"/>
    <n v="1"/>
    <n v="80"/>
    <n v="1"/>
    <n v="3"/>
    <n v="4"/>
    <n v="3"/>
    <n v="2"/>
    <n v="2"/>
    <n v="2"/>
    <n v="2"/>
    <x v="1"/>
    <x v="1"/>
    <n v="0"/>
  </r>
  <r>
    <x v="14"/>
    <x v="1"/>
    <s v="Travel_Rarely"/>
    <n v="1451"/>
    <x v="1"/>
    <n v="2"/>
    <n v="1"/>
    <s v="Life Sciences"/>
    <n v="1"/>
    <n v="1136"/>
    <n v="1"/>
    <x v="1"/>
    <n v="67"/>
    <n v="2"/>
    <n v="1"/>
    <x v="1"/>
    <n v="2"/>
    <s v="Married"/>
    <n v="3201"/>
    <n v="19911"/>
    <n v="0"/>
    <s v="Y"/>
    <x v="1"/>
    <n v="17"/>
    <n v="3"/>
    <n v="1"/>
    <n v="80"/>
    <n v="0"/>
    <n v="6"/>
    <n v="2"/>
    <n v="1"/>
    <n v="5"/>
    <n v="3"/>
    <n v="0"/>
    <n v="4"/>
    <x v="2"/>
    <x v="0"/>
    <n v="0"/>
  </r>
  <r>
    <x v="10"/>
    <x v="1"/>
    <s v="Travel_Frequently"/>
    <n v="1182"/>
    <x v="0"/>
    <n v="11"/>
    <n v="2"/>
    <s v="Marketing"/>
    <n v="1"/>
    <n v="1137"/>
    <n v="4"/>
    <x v="1"/>
    <n v="54"/>
    <n v="3"/>
    <n v="2"/>
    <x v="0"/>
    <n v="4"/>
    <s v="Divorced"/>
    <n v="4968"/>
    <n v="18500"/>
    <n v="1"/>
    <s v="Y"/>
    <x v="1"/>
    <n v="11"/>
    <n v="3"/>
    <n v="4"/>
    <n v="80"/>
    <n v="1"/>
    <n v="5"/>
    <n v="3"/>
    <n v="3"/>
    <n v="5"/>
    <n v="2"/>
    <n v="0"/>
    <n v="2"/>
    <x v="2"/>
    <x v="0"/>
    <n v="0"/>
  </r>
  <r>
    <x v="1"/>
    <x v="1"/>
    <s v="Travel_Rarely"/>
    <n v="174"/>
    <x v="0"/>
    <n v="8"/>
    <n v="4"/>
    <s v="Technical Degree"/>
    <n v="1"/>
    <n v="1138"/>
    <n v="4"/>
    <x v="1"/>
    <n v="56"/>
    <n v="2"/>
    <n v="4"/>
    <x v="0"/>
    <n v="2"/>
    <s v="Married"/>
    <n v="13120"/>
    <n v="11879"/>
    <n v="6"/>
    <s v="Y"/>
    <x v="1"/>
    <n v="17"/>
    <n v="3"/>
    <n v="2"/>
    <n v="80"/>
    <n v="1"/>
    <n v="22"/>
    <n v="3"/>
    <n v="3"/>
    <n v="9"/>
    <n v="8"/>
    <n v="2"/>
    <n v="3"/>
    <x v="0"/>
    <x v="1"/>
    <n v="0"/>
  </r>
  <r>
    <x v="13"/>
    <x v="1"/>
    <s v="Travel_Frequently"/>
    <n v="1003"/>
    <x v="1"/>
    <n v="2"/>
    <n v="2"/>
    <s v="Life Sciences"/>
    <n v="1"/>
    <n v="1140"/>
    <n v="4"/>
    <x v="1"/>
    <n v="95"/>
    <n v="3"/>
    <n v="2"/>
    <x v="3"/>
    <n v="3"/>
    <s v="Single"/>
    <n v="4033"/>
    <n v="15834"/>
    <n v="2"/>
    <s v="Y"/>
    <x v="1"/>
    <n v="11"/>
    <n v="3"/>
    <n v="4"/>
    <n v="80"/>
    <n v="0"/>
    <n v="5"/>
    <n v="3"/>
    <n v="2"/>
    <n v="3"/>
    <n v="2"/>
    <n v="0"/>
    <n v="2"/>
    <x v="2"/>
    <x v="0"/>
    <n v="0"/>
  </r>
  <r>
    <x v="11"/>
    <x v="1"/>
    <s v="Travel_Frequently"/>
    <n v="490"/>
    <x v="1"/>
    <n v="10"/>
    <n v="3"/>
    <s v="Life Sciences"/>
    <n v="1"/>
    <n v="1143"/>
    <n v="4"/>
    <x v="0"/>
    <n v="61"/>
    <n v="3"/>
    <n v="1"/>
    <x v="1"/>
    <n v="2"/>
    <s v="Divorced"/>
    <n v="3291"/>
    <n v="17940"/>
    <n v="0"/>
    <s v="Y"/>
    <x v="1"/>
    <n v="14"/>
    <n v="3"/>
    <n v="4"/>
    <n v="80"/>
    <n v="2"/>
    <n v="8"/>
    <n v="2"/>
    <n v="2"/>
    <n v="7"/>
    <n v="5"/>
    <n v="1"/>
    <n v="1"/>
    <x v="0"/>
    <x v="1"/>
    <n v="0"/>
  </r>
  <r>
    <x v="19"/>
    <x v="1"/>
    <s v="Travel_Rarely"/>
    <n v="188"/>
    <x v="1"/>
    <n v="29"/>
    <n v="3"/>
    <s v="Medical"/>
    <n v="1"/>
    <n v="1148"/>
    <n v="2"/>
    <x v="1"/>
    <n v="56"/>
    <n v="1"/>
    <n v="2"/>
    <x v="2"/>
    <n v="4"/>
    <s v="Single"/>
    <n v="4272"/>
    <n v="9558"/>
    <n v="4"/>
    <s v="Y"/>
    <x v="1"/>
    <n v="19"/>
    <n v="3"/>
    <n v="1"/>
    <n v="80"/>
    <n v="0"/>
    <n v="16"/>
    <n v="3"/>
    <n v="3"/>
    <n v="1"/>
    <n v="0"/>
    <n v="0"/>
    <n v="0"/>
    <x v="1"/>
    <x v="0"/>
    <n v="0"/>
  </r>
  <r>
    <x v="11"/>
    <x v="1"/>
    <s v="Travel_Rarely"/>
    <n v="718"/>
    <x v="1"/>
    <n v="8"/>
    <n v="1"/>
    <s v="Medical"/>
    <n v="1"/>
    <n v="1150"/>
    <n v="2"/>
    <x v="1"/>
    <n v="79"/>
    <n v="2"/>
    <n v="2"/>
    <x v="3"/>
    <n v="4"/>
    <s v="Married"/>
    <n v="5056"/>
    <n v="17689"/>
    <n v="1"/>
    <s v="Y"/>
    <x v="0"/>
    <n v="15"/>
    <n v="3"/>
    <n v="3"/>
    <n v="80"/>
    <n v="1"/>
    <n v="10"/>
    <n v="2"/>
    <n v="2"/>
    <n v="10"/>
    <n v="7"/>
    <n v="1"/>
    <n v="2"/>
    <x v="0"/>
    <x v="1"/>
    <n v="0"/>
  </r>
  <r>
    <x v="8"/>
    <x v="1"/>
    <s v="Travel_Rarely"/>
    <n v="433"/>
    <x v="2"/>
    <n v="1"/>
    <n v="3"/>
    <s v="Human Resources"/>
    <n v="1"/>
    <n v="1152"/>
    <n v="3"/>
    <x v="1"/>
    <n v="37"/>
    <n v="4"/>
    <n v="1"/>
    <x v="8"/>
    <n v="3"/>
    <s v="Married"/>
    <n v="2844"/>
    <n v="6004"/>
    <n v="1"/>
    <s v="Y"/>
    <x v="1"/>
    <n v="13"/>
    <n v="3"/>
    <n v="4"/>
    <n v="80"/>
    <n v="1"/>
    <n v="7"/>
    <n v="2"/>
    <n v="4"/>
    <n v="7"/>
    <n v="6"/>
    <n v="5"/>
    <n v="0"/>
    <x v="0"/>
    <x v="2"/>
    <n v="0"/>
  </r>
  <r>
    <x v="14"/>
    <x v="1"/>
    <s v="Travel_Frequently"/>
    <n v="773"/>
    <x v="1"/>
    <n v="6"/>
    <n v="3"/>
    <s v="Life Sciences"/>
    <n v="1"/>
    <n v="1154"/>
    <n v="3"/>
    <x v="1"/>
    <n v="39"/>
    <n v="2"/>
    <n v="1"/>
    <x v="1"/>
    <n v="3"/>
    <s v="Divorced"/>
    <n v="2703"/>
    <n v="22088"/>
    <n v="1"/>
    <s v="Y"/>
    <x v="0"/>
    <n v="14"/>
    <n v="3"/>
    <n v="4"/>
    <n v="80"/>
    <n v="1"/>
    <n v="3"/>
    <n v="2"/>
    <n v="3"/>
    <n v="3"/>
    <n v="1"/>
    <n v="0"/>
    <n v="2"/>
    <x v="2"/>
    <x v="0"/>
    <n v="0"/>
  </r>
  <r>
    <x v="41"/>
    <x v="0"/>
    <s v="Non-Travel"/>
    <n v="247"/>
    <x v="1"/>
    <n v="8"/>
    <n v="1"/>
    <s v="Medical"/>
    <n v="1"/>
    <n v="1156"/>
    <n v="3"/>
    <x v="1"/>
    <n v="80"/>
    <n v="3"/>
    <n v="1"/>
    <x v="2"/>
    <n v="3"/>
    <s v="Single"/>
    <n v="1904"/>
    <n v="13556"/>
    <n v="1"/>
    <s v="Y"/>
    <x v="1"/>
    <n v="12"/>
    <n v="3"/>
    <n v="4"/>
    <n v="80"/>
    <n v="0"/>
    <n v="0"/>
    <n v="0"/>
    <n v="3"/>
    <n v="0"/>
    <n v="0"/>
    <n v="0"/>
    <n v="0"/>
    <x v="1"/>
    <x v="0"/>
    <n v="1"/>
  </r>
  <r>
    <x v="3"/>
    <x v="0"/>
    <s v="Travel_Rarely"/>
    <n v="603"/>
    <x v="0"/>
    <n v="9"/>
    <n v="4"/>
    <s v="Marketing"/>
    <n v="1"/>
    <n v="1157"/>
    <n v="1"/>
    <x v="0"/>
    <n v="77"/>
    <n v="3"/>
    <n v="2"/>
    <x v="0"/>
    <n v="1"/>
    <s v="Single"/>
    <n v="8224"/>
    <n v="18385"/>
    <n v="0"/>
    <s v="Y"/>
    <x v="0"/>
    <n v="17"/>
    <n v="3"/>
    <n v="1"/>
    <n v="80"/>
    <n v="0"/>
    <n v="6"/>
    <n v="3"/>
    <n v="3"/>
    <n v="5"/>
    <n v="2"/>
    <n v="0"/>
    <n v="3"/>
    <x v="2"/>
    <x v="0"/>
    <n v="1"/>
  </r>
  <r>
    <x v="0"/>
    <x v="1"/>
    <s v="Travel_Rarely"/>
    <n v="167"/>
    <x v="1"/>
    <n v="12"/>
    <n v="4"/>
    <s v="Life Sciences"/>
    <n v="1"/>
    <n v="1158"/>
    <n v="2"/>
    <x v="1"/>
    <n v="46"/>
    <n v="3"/>
    <n v="1"/>
    <x v="2"/>
    <n v="4"/>
    <s v="Married"/>
    <n v="4766"/>
    <n v="9051"/>
    <n v="3"/>
    <s v="Y"/>
    <x v="0"/>
    <n v="11"/>
    <n v="3"/>
    <n v="1"/>
    <n v="80"/>
    <n v="1"/>
    <n v="6"/>
    <n v="4"/>
    <n v="3"/>
    <n v="1"/>
    <n v="0"/>
    <n v="0"/>
    <n v="0"/>
    <x v="1"/>
    <x v="0"/>
    <n v="0"/>
  </r>
  <r>
    <x v="12"/>
    <x v="0"/>
    <s v="Travel_Frequently"/>
    <n v="874"/>
    <x v="1"/>
    <n v="15"/>
    <n v="3"/>
    <s v="Medical"/>
    <n v="1"/>
    <n v="1160"/>
    <n v="3"/>
    <x v="1"/>
    <n v="72"/>
    <n v="3"/>
    <n v="1"/>
    <x v="2"/>
    <n v="3"/>
    <s v="Married"/>
    <n v="2610"/>
    <n v="6233"/>
    <n v="1"/>
    <s v="Y"/>
    <x v="1"/>
    <n v="12"/>
    <n v="3"/>
    <n v="3"/>
    <n v="80"/>
    <n v="1"/>
    <n v="2"/>
    <n v="5"/>
    <n v="2"/>
    <n v="2"/>
    <n v="2"/>
    <n v="2"/>
    <n v="2"/>
    <x v="1"/>
    <x v="1"/>
    <n v="1"/>
  </r>
  <r>
    <x v="2"/>
    <x v="1"/>
    <s v="Travel_Rarely"/>
    <n v="367"/>
    <x v="1"/>
    <n v="25"/>
    <n v="2"/>
    <s v="Medical"/>
    <n v="1"/>
    <n v="1161"/>
    <n v="3"/>
    <x v="0"/>
    <n v="52"/>
    <n v="2"/>
    <n v="2"/>
    <x v="4"/>
    <n v="4"/>
    <s v="Divorced"/>
    <n v="5731"/>
    <n v="17171"/>
    <n v="7"/>
    <s v="Y"/>
    <x v="1"/>
    <n v="13"/>
    <n v="3"/>
    <n v="3"/>
    <n v="80"/>
    <n v="2"/>
    <n v="9"/>
    <n v="2"/>
    <n v="3"/>
    <n v="6"/>
    <n v="2"/>
    <n v="1"/>
    <n v="3"/>
    <x v="0"/>
    <x v="1"/>
    <n v="0"/>
  </r>
  <r>
    <x v="4"/>
    <x v="1"/>
    <s v="Travel_Rarely"/>
    <n v="199"/>
    <x v="1"/>
    <n v="6"/>
    <n v="3"/>
    <s v="Life Sciences"/>
    <n v="1"/>
    <n v="1162"/>
    <n v="4"/>
    <x v="1"/>
    <n v="55"/>
    <n v="2"/>
    <n v="1"/>
    <x v="1"/>
    <n v="3"/>
    <s v="Married"/>
    <n v="2539"/>
    <n v="7950"/>
    <n v="1"/>
    <s v="Y"/>
    <x v="1"/>
    <n v="13"/>
    <n v="3"/>
    <n v="3"/>
    <n v="80"/>
    <n v="1"/>
    <n v="4"/>
    <n v="0"/>
    <n v="3"/>
    <n v="4"/>
    <n v="2"/>
    <n v="2"/>
    <n v="2"/>
    <x v="2"/>
    <x v="1"/>
    <n v="0"/>
  </r>
  <r>
    <x v="13"/>
    <x v="1"/>
    <s v="Travel_Rarely"/>
    <n v="1400"/>
    <x v="0"/>
    <n v="9"/>
    <n v="1"/>
    <s v="Life Sciences"/>
    <n v="1"/>
    <n v="1163"/>
    <n v="2"/>
    <x v="0"/>
    <n v="70"/>
    <n v="3"/>
    <n v="2"/>
    <x v="0"/>
    <n v="3"/>
    <s v="Married"/>
    <n v="5714"/>
    <n v="5829"/>
    <n v="1"/>
    <s v="Y"/>
    <x v="1"/>
    <n v="20"/>
    <n v="4"/>
    <n v="1"/>
    <n v="80"/>
    <n v="0"/>
    <n v="6"/>
    <n v="3"/>
    <n v="2"/>
    <n v="6"/>
    <n v="5"/>
    <n v="1"/>
    <n v="3"/>
    <x v="0"/>
    <x v="1"/>
    <n v="0"/>
  </r>
  <r>
    <x v="10"/>
    <x v="1"/>
    <s v="Travel_Rarely"/>
    <n v="528"/>
    <x v="2"/>
    <n v="8"/>
    <n v="4"/>
    <s v="Technical Degree"/>
    <n v="1"/>
    <n v="1164"/>
    <n v="3"/>
    <x v="1"/>
    <n v="100"/>
    <n v="3"/>
    <n v="1"/>
    <x v="8"/>
    <n v="3"/>
    <s v="Single"/>
    <n v="4323"/>
    <n v="7108"/>
    <n v="1"/>
    <s v="Y"/>
    <x v="1"/>
    <n v="17"/>
    <n v="3"/>
    <n v="2"/>
    <n v="80"/>
    <n v="0"/>
    <n v="6"/>
    <n v="2"/>
    <n v="1"/>
    <n v="5"/>
    <n v="4"/>
    <n v="1"/>
    <n v="4"/>
    <x v="2"/>
    <x v="1"/>
    <n v="0"/>
  </r>
  <r>
    <x v="11"/>
    <x v="0"/>
    <s v="Travel_Rarely"/>
    <n v="408"/>
    <x v="0"/>
    <n v="23"/>
    <n v="1"/>
    <s v="Life Sciences"/>
    <n v="1"/>
    <n v="1165"/>
    <n v="4"/>
    <x v="0"/>
    <n v="45"/>
    <n v="2"/>
    <n v="3"/>
    <x v="0"/>
    <n v="1"/>
    <s v="Married"/>
    <n v="7336"/>
    <n v="11162"/>
    <n v="1"/>
    <s v="Y"/>
    <x v="1"/>
    <n v="13"/>
    <n v="3"/>
    <n v="1"/>
    <n v="80"/>
    <n v="1"/>
    <n v="11"/>
    <n v="3"/>
    <n v="1"/>
    <n v="11"/>
    <n v="8"/>
    <n v="3"/>
    <n v="10"/>
    <x v="4"/>
    <x v="2"/>
    <n v="1"/>
  </r>
  <r>
    <x v="32"/>
    <x v="1"/>
    <s v="Travel_Frequently"/>
    <n v="593"/>
    <x v="1"/>
    <n v="9"/>
    <n v="4"/>
    <s v="Medical"/>
    <n v="1"/>
    <n v="1166"/>
    <n v="2"/>
    <x v="0"/>
    <n v="88"/>
    <n v="3"/>
    <n v="3"/>
    <x v="7"/>
    <n v="3"/>
    <s v="Single"/>
    <n v="13499"/>
    <n v="13782"/>
    <n v="9"/>
    <s v="Y"/>
    <x v="1"/>
    <n v="17"/>
    <n v="3"/>
    <n v="3"/>
    <n v="80"/>
    <n v="0"/>
    <n v="20"/>
    <n v="3"/>
    <n v="2"/>
    <n v="18"/>
    <n v="7"/>
    <n v="2"/>
    <n v="13"/>
    <x v="5"/>
    <x v="1"/>
    <n v="0"/>
  </r>
  <r>
    <x v="19"/>
    <x v="0"/>
    <s v="Travel_Frequently"/>
    <n v="481"/>
    <x v="0"/>
    <n v="12"/>
    <n v="3"/>
    <s v="Life Sciences"/>
    <n v="1"/>
    <n v="1167"/>
    <n v="3"/>
    <x v="1"/>
    <n v="44"/>
    <n v="3"/>
    <n v="4"/>
    <x v="0"/>
    <n v="1"/>
    <s v="Single"/>
    <n v="13758"/>
    <n v="2447"/>
    <n v="0"/>
    <s v="Y"/>
    <x v="0"/>
    <n v="12"/>
    <n v="3"/>
    <n v="2"/>
    <n v="80"/>
    <n v="0"/>
    <n v="22"/>
    <n v="2"/>
    <n v="2"/>
    <n v="21"/>
    <n v="9"/>
    <n v="13"/>
    <n v="14"/>
    <x v="3"/>
    <x v="4"/>
    <n v="1"/>
  </r>
  <r>
    <x v="19"/>
    <x v="1"/>
    <s v="Travel_Rarely"/>
    <n v="647"/>
    <x v="0"/>
    <n v="4"/>
    <n v="4"/>
    <s v="Marketing"/>
    <n v="1"/>
    <n v="1171"/>
    <n v="2"/>
    <x v="1"/>
    <n v="45"/>
    <n v="3"/>
    <n v="2"/>
    <x v="0"/>
    <n v="1"/>
    <s v="Single"/>
    <n v="5155"/>
    <n v="2253"/>
    <n v="7"/>
    <s v="Y"/>
    <x v="1"/>
    <n v="13"/>
    <n v="3"/>
    <n v="4"/>
    <n v="80"/>
    <n v="0"/>
    <n v="9"/>
    <n v="3"/>
    <n v="4"/>
    <n v="6"/>
    <n v="4"/>
    <n v="1"/>
    <n v="5"/>
    <x v="0"/>
    <x v="1"/>
    <n v="0"/>
  </r>
  <r>
    <x v="10"/>
    <x v="1"/>
    <s v="Travel_Rarely"/>
    <n v="982"/>
    <x v="1"/>
    <n v="1"/>
    <n v="4"/>
    <s v="Medical"/>
    <n v="1"/>
    <n v="1172"/>
    <n v="4"/>
    <x v="1"/>
    <n v="58"/>
    <n v="2"/>
    <n v="1"/>
    <x v="2"/>
    <n v="3"/>
    <s v="Married"/>
    <n v="2258"/>
    <n v="16340"/>
    <n v="6"/>
    <s v="Y"/>
    <x v="1"/>
    <n v="12"/>
    <n v="3"/>
    <n v="2"/>
    <n v="80"/>
    <n v="1"/>
    <n v="10"/>
    <n v="2"/>
    <n v="3"/>
    <n v="8"/>
    <n v="0"/>
    <n v="1"/>
    <n v="7"/>
    <x v="0"/>
    <x v="1"/>
    <n v="0"/>
  </r>
  <r>
    <x v="17"/>
    <x v="1"/>
    <s v="Travel_Rarely"/>
    <n v="477"/>
    <x v="1"/>
    <n v="24"/>
    <n v="3"/>
    <s v="Medical"/>
    <n v="1"/>
    <n v="1173"/>
    <n v="4"/>
    <x v="1"/>
    <n v="49"/>
    <n v="3"/>
    <n v="1"/>
    <x v="2"/>
    <n v="2"/>
    <s v="Single"/>
    <n v="3597"/>
    <n v="6409"/>
    <n v="8"/>
    <s v="Y"/>
    <x v="1"/>
    <n v="22"/>
    <n v="4"/>
    <n v="4"/>
    <n v="80"/>
    <n v="0"/>
    <n v="6"/>
    <n v="2"/>
    <n v="3"/>
    <n v="4"/>
    <n v="3"/>
    <n v="1"/>
    <n v="2"/>
    <x v="2"/>
    <x v="1"/>
    <n v="0"/>
  </r>
  <r>
    <x v="14"/>
    <x v="0"/>
    <s v="Travel_Rarely"/>
    <n v="1485"/>
    <x v="1"/>
    <n v="12"/>
    <n v="1"/>
    <s v="Life Sciences"/>
    <n v="1"/>
    <n v="1175"/>
    <n v="3"/>
    <x v="0"/>
    <n v="79"/>
    <n v="3"/>
    <n v="1"/>
    <x v="2"/>
    <n v="4"/>
    <s v="Married"/>
    <n v="2515"/>
    <n v="22955"/>
    <n v="1"/>
    <s v="Y"/>
    <x v="0"/>
    <n v="11"/>
    <n v="3"/>
    <n v="4"/>
    <n v="80"/>
    <n v="0"/>
    <n v="1"/>
    <n v="4"/>
    <n v="2"/>
    <n v="1"/>
    <n v="1"/>
    <n v="0"/>
    <n v="0"/>
    <x v="1"/>
    <x v="0"/>
    <n v="1"/>
  </r>
  <r>
    <x v="25"/>
    <x v="1"/>
    <s v="Travel_Rarely"/>
    <n v="1384"/>
    <x v="1"/>
    <n v="3"/>
    <n v="4"/>
    <s v="Medical"/>
    <n v="1"/>
    <n v="1177"/>
    <n v="1"/>
    <x v="1"/>
    <n v="82"/>
    <n v="4"/>
    <n v="1"/>
    <x v="2"/>
    <n v="4"/>
    <s v="Married"/>
    <n v="4420"/>
    <n v="13421"/>
    <n v="1"/>
    <s v="Y"/>
    <x v="1"/>
    <n v="22"/>
    <n v="4"/>
    <n v="2"/>
    <n v="80"/>
    <n v="1"/>
    <n v="8"/>
    <n v="2"/>
    <n v="3"/>
    <n v="8"/>
    <n v="7"/>
    <n v="0"/>
    <n v="7"/>
    <x v="0"/>
    <x v="0"/>
    <n v="0"/>
  </r>
  <r>
    <x v="7"/>
    <x v="1"/>
    <s v="Travel_Rarely"/>
    <n v="852"/>
    <x v="0"/>
    <n v="10"/>
    <n v="3"/>
    <s v="Marketing"/>
    <n v="1"/>
    <n v="1179"/>
    <n v="3"/>
    <x v="1"/>
    <n v="72"/>
    <n v="2"/>
    <n v="2"/>
    <x v="0"/>
    <n v="3"/>
    <s v="Married"/>
    <n v="6578"/>
    <n v="2706"/>
    <n v="1"/>
    <s v="Y"/>
    <x v="1"/>
    <n v="18"/>
    <n v="3"/>
    <n v="1"/>
    <n v="80"/>
    <n v="1"/>
    <n v="10"/>
    <n v="3"/>
    <n v="3"/>
    <n v="10"/>
    <n v="3"/>
    <n v="1"/>
    <n v="4"/>
    <x v="0"/>
    <x v="1"/>
    <n v="0"/>
  </r>
  <r>
    <x v="32"/>
    <x v="1"/>
    <s v="Travel_Frequently"/>
    <n v="902"/>
    <x v="1"/>
    <n v="26"/>
    <n v="2"/>
    <s v="Medical"/>
    <n v="1"/>
    <n v="1180"/>
    <n v="3"/>
    <x v="0"/>
    <n v="92"/>
    <n v="2"/>
    <n v="2"/>
    <x v="1"/>
    <n v="4"/>
    <s v="Married"/>
    <n v="4422"/>
    <n v="21203"/>
    <n v="3"/>
    <s v="Y"/>
    <x v="0"/>
    <n v="13"/>
    <n v="3"/>
    <n v="4"/>
    <n v="80"/>
    <n v="1"/>
    <n v="16"/>
    <n v="3"/>
    <n v="1"/>
    <n v="1"/>
    <n v="1"/>
    <n v="0"/>
    <n v="0"/>
    <x v="1"/>
    <x v="0"/>
    <n v="0"/>
  </r>
  <r>
    <x v="10"/>
    <x v="1"/>
    <s v="Travel_Rarely"/>
    <n v="819"/>
    <x v="1"/>
    <n v="2"/>
    <n v="3"/>
    <s v="Life Sciences"/>
    <n v="1"/>
    <n v="1182"/>
    <n v="3"/>
    <x v="1"/>
    <n v="44"/>
    <n v="2"/>
    <n v="3"/>
    <x v="3"/>
    <n v="2"/>
    <s v="Divorced"/>
    <n v="10274"/>
    <n v="19588"/>
    <n v="2"/>
    <s v="Y"/>
    <x v="1"/>
    <n v="18"/>
    <n v="3"/>
    <n v="2"/>
    <n v="80"/>
    <n v="1"/>
    <n v="15"/>
    <n v="2"/>
    <n v="4"/>
    <n v="7"/>
    <n v="7"/>
    <n v="6"/>
    <n v="4"/>
    <x v="0"/>
    <x v="3"/>
    <n v="0"/>
  </r>
  <r>
    <x v="13"/>
    <x v="1"/>
    <s v="Travel_Frequently"/>
    <n v="669"/>
    <x v="1"/>
    <n v="1"/>
    <n v="3"/>
    <s v="Medical"/>
    <n v="1"/>
    <n v="1184"/>
    <n v="4"/>
    <x v="1"/>
    <n v="97"/>
    <n v="2"/>
    <n v="2"/>
    <x v="4"/>
    <n v="1"/>
    <s v="Single"/>
    <n v="5343"/>
    <n v="25755"/>
    <n v="0"/>
    <s v="Y"/>
    <x v="1"/>
    <n v="20"/>
    <n v="4"/>
    <n v="3"/>
    <n v="80"/>
    <n v="0"/>
    <n v="14"/>
    <n v="3"/>
    <n v="3"/>
    <n v="13"/>
    <n v="9"/>
    <n v="4"/>
    <n v="9"/>
    <x v="4"/>
    <x v="2"/>
    <n v="0"/>
  </r>
  <r>
    <x v="10"/>
    <x v="1"/>
    <s v="Travel_Frequently"/>
    <n v="636"/>
    <x v="1"/>
    <n v="4"/>
    <n v="4"/>
    <s v="Other"/>
    <n v="1"/>
    <n v="1185"/>
    <n v="4"/>
    <x v="1"/>
    <n v="47"/>
    <n v="2"/>
    <n v="1"/>
    <x v="2"/>
    <n v="4"/>
    <s v="Married"/>
    <n v="2376"/>
    <n v="26537"/>
    <n v="1"/>
    <s v="Y"/>
    <x v="1"/>
    <n v="13"/>
    <n v="3"/>
    <n v="2"/>
    <n v="80"/>
    <n v="1"/>
    <n v="2"/>
    <n v="2"/>
    <n v="4"/>
    <n v="2"/>
    <n v="2"/>
    <n v="2"/>
    <n v="2"/>
    <x v="1"/>
    <x v="1"/>
    <n v="0"/>
  </r>
  <r>
    <x v="23"/>
    <x v="0"/>
    <s v="Travel_Rarely"/>
    <n v="1372"/>
    <x v="0"/>
    <n v="9"/>
    <n v="3"/>
    <s v="Marketing"/>
    <n v="1"/>
    <n v="1188"/>
    <n v="1"/>
    <x v="0"/>
    <n v="85"/>
    <n v="1"/>
    <n v="2"/>
    <x v="0"/>
    <n v="3"/>
    <s v="Single"/>
    <n v="5346"/>
    <n v="9489"/>
    <n v="8"/>
    <s v="Y"/>
    <x v="1"/>
    <n v="13"/>
    <n v="3"/>
    <n v="2"/>
    <n v="80"/>
    <n v="0"/>
    <n v="7"/>
    <n v="2"/>
    <n v="2"/>
    <n v="4"/>
    <n v="3"/>
    <n v="1"/>
    <n v="3"/>
    <x v="2"/>
    <x v="1"/>
    <n v="1"/>
  </r>
  <r>
    <x v="5"/>
    <x v="1"/>
    <s v="Non-Travel"/>
    <n v="862"/>
    <x v="0"/>
    <n v="2"/>
    <n v="1"/>
    <s v="Life Sciences"/>
    <n v="1"/>
    <n v="1190"/>
    <n v="3"/>
    <x v="0"/>
    <n v="76"/>
    <n v="3"/>
    <n v="1"/>
    <x v="6"/>
    <n v="1"/>
    <s v="Divorced"/>
    <n v="2827"/>
    <n v="14947"/>
    <n v="1"/>
    <s v="Y"/>
    <x v="1"/>
    <n v="12"/>
    <n v="3"/>
    <n v="3"/>
    <n v="80"/>
    <n v="3"/>
    <n v="1"/>
    <n v="3"/>
    <n v="3"/>
    <n v="1"/>
    <n v="0"/>
    <n v="0"/>
    <n v="0"/>
    <x v="1"/>
    <x v="0"/>
    <n v="0"/>
  </r>
  <r>
    <x v="29"/>
    <x v="1"/>
    <s v="Travel_Rarely"/>
    <n v="718"/>
    <x v="1"/>
    <n v="4"/>
    <n v="4"/>
    <s v="Technical Degree"/>
    <n v="1"/>
    <n v="1191"/>
    <n v="4"/>
    <x v="0"/>
    <n v="92"/>
    <n v="3"/>
    <n v="5"/>
    <x v="5"/>
    <n v="1"/>
    <s v="Divorced"/>
    <n v="19943"/>
    <n v="18575"/>
    <n v="4"/>
    <s v="Y"/>
    <x v="1"/>
    <n v="13"/>
    <n v="3"/>
    <n v="4"/>
    <n v="80"/>
    <n v="1"/>
    <n v="28"/>
    <n v="2"/>
    <n v="3"/>
    <n v="5"/>
    <n v="2"/>
    <n v="4"/>
    <n v="2"/>
    <x v="2"/>
    <x v="2"/>
    <n v="0"/>
  </r>
  <r>
    <x v="11"/>
    <x v="1"/>
    <s v="Travel_Rarely"/>
    <n v="1401"/>
    <x v="1"/>
    <n v="6"/>
    <n v="1"/>
    <s v="Medical"/>
    <n v="1"/>
    <n v="1192"/>
    <n v="2"/>
    <x v="0"/>
    <n v="54"/>
    <n v="3"/>
    <n v="1"/>
    <x v="2"/>
    <n v="4"/>
    <s v="Married"/>
    <n v="3131"/>
    <n v="26342"/>
    <n v="1"/>
    <s v="Y"/>
    <x v="1"/>
    <n v="13"/>
    <n v="3"/>
    <n v="1"/>
    <n v="80"/>
    <n v="1"/>
    <n v="10"/>
    <n v="5"/>
    <n v="3"/>
    <n v="10"/>
    <n v="8"/>
    <n v="0"/>
    <n v="8"/>
    <x v="0"/>
    <x v="0"/>
    <n v="0"/>
  </r>
  <r>
    <x v="37"/>
    <x v="1"/>
    <s v="Travel_Rarely"/>
    <n v="645"/>
    <x v="1"/>
    <n v="9"/>
    <n v="2"/>
    <s v="Life Sciences"/>
    <n v="1"/>
    <n v="1193"/>
    <n v="3"/>
    <x v="1"/>
    <n v="54"/>
    <n v="3"/>
    <n v="1"/>
    <x v="1"/>
    <n v="1"/>
    <s v="Single"/>
    <n v="2552"/>
    <n v="7172"/>
    <n v="1"/>
    <s v="Y"/>
    <x v="1"/>
    <n v="25"/>
    <n v="4"/>
    <n v="3"/>
    <n v="80"/>
    <n v="0"/>
    <n v="1"/>
    <n v="4"/>
    <n v="3"/>
    <n v="1"/>
    <n v="1"/>
    <n v="0"/>
    <n v="0"/>
    <x v="1"/>
    <x v="0"/>
    <n v="0"/>
  </r>
  <r>
    <x v="28"/>
    <x v="1"/>
    <s v="Travel_Rarely"/>
    <n v="1457"/>
    <x v="1"/>
    <n v="7"/>
    <n v="3"/>
    <s v="Medical"/>
    <n v="1"/>
    <n v="1195"/>
    <n v="1"/>
    <x v="0"/>
    <n v="83"/>
    <n v="3"/>
    <n v="1"/>
    <x v="1"/>
    <n v="3"/>
    <s v="Married"/>
    <n v="4477"/>
    <n v="20100"/>
    <n v="4"/>
    <s v="Y"/>
    <x v="0"/>
    <n v="19"/>
    <n v="3"/>
    <n v="3"/>
    <n v="80"/>
    <n v="1"/>
    <n v="7"/>
    <n v="2"/>
    <n v="2"/>
    <n v="3"/>
    <n v="2"/>
    <n v="0"/>
    <n v="2"/>
    <x v="2"/>
    <x v="0"/>
    <n v="0"/>
  </r>
  <r>
    <x v="2"/>
    <x v="1"/>
    <s v="Travel_Rarely"/>
    <n v="977"/>
    <x v="1"/>
    <n v="1"/>
    <n v="3"/>
    <s v="Life Sciences"/>
    <n v="1"/>
    <n v="1196"/>
    <n v="4"/>
    <x v="0"/>
    <n v="56"/>
    <n v="2"/>
    <n v="2"/>
    <x v="3"/>
    <n v="4"/>
    <s v="Married"/>
    <n v="6474"/>
    <n v="9961"/>
    <n v="1"/>
    <s v="Y"/>
    <x v="1"/>
    <n v="13"/>
    <n v="3"/>
    <n v="2"/>
    <n v="80"/>
    <n v="1"/>
    <n v="14"/>
    <n v="2"/>
    <n v="2"/>
    <n v="14"/>
    <n v="8"/>
    <n v="3"/>
    <n v="11"/>
    <x v="4"/>
    <x v="2"/>
    <n v="0"/>
  </r>
  <r>
    <x v="35"/>
    <x v="1"/>
    <s v="Travel_Rarely"/>
    <n v="805"/>
    <x v="1"/>
    <n v="3"/>
    <n v="3"/>
    <s v="Life Sciences"/>
    <n v="1"/>
    <n v="1198"/>
    <n v="1"/>
    <x v="1"/>
    <n v="87"/>
    <n v="2"/>
    <n v="1"/>
    <x v="2"/>
    <n v="3"/>
    <s v="Single"/>
    <n v="3033"/>
    <n v="12828"/>
    <n v="1"/>
    <s v="Y"/>
    <x v="1"/>
    <n v="12"/>
    <n v="3"/>
    <n v="1"/>
    <n v="80"/>
    <n v="0"/>
    <n v="2"/>
    <n v="2"/>
    <n v="2"/>
    <n v="2"/>
    <n v="2"/>
    <n v="1"/>
    <n v="2"/>
    <x v="1"/>
    <x v="1"/>
    <n v="0"/>
  </r>
  <r>
    <x v="20"/>
    <x v="0"/>
    <s v="Travel_Rarely"/>
    <n v="1097"/>
    <x v="1"/>
    <n v="10"/>
    <n v="4"/>
    <s v="Life Sciences"/>
    <n v="1"/>
    <n v="1200"/>
    <n v="3"/>
    <x v="1"/>
    <n v="96"/>
    <n v="3"/>
    <n v="1"/>
    <x v="1"/>
    <n v="3"/>
    <s v="Single"/>
    <n v="2936"/>
    <n v="10826"/>
    <n v="1"/>
    <s v="Y"/>
    <x v="0"/>
    <n v="11"/>
    <n v="3"/>
    <n v="3"/>
    <n v="80"/>
    <n v="0"/>
    <n v="6"/>
    <n v="4"/>
    <n v="3"/>
    <n v="6"/>
    <n v="4"/>
    <n v="0"/>
    <n v="2"/>
    <x v="0"/>
    <x v="0"/>
    <n v="1"/>
  </r>
  <r>
    <x v="16"/>
    <x v="1"/>
    <s v="Travel_Rarely"/>
    <n v="1223"/>
    <x v="1"/>
    <n v="7"/>
    <n v="2"/>
    <s v="Medical"/>
    <n v="1"/>
    <n v="1201"/>
    <n v="4"/>
    <x v="0"/>
    <n v="50"/>
    <n v="3"/>
    <n v="5"/>
    <x v="5"/>
    <n v="3"/>
    <s v="Divorced"/>
    <n v="18606"/>
    <n v="18640"/>
    <n v="3"/>
    <s v="Y"/>
    <x v="1"/>
    <n v="18"/>
    <n v="3"/>
    <n v="2"/>
    <n v="80"/>
    <n v="1"/>
    <n v="26"/>
    <n v="6"/>
    <n v="3"/>
    <n v="7"/>
    <n v="7"/>
    <n v="4"/>
    <n v="7"/>
    <x v="0"/>
    <x v="2"/>
    <n v="0"/>
  </r>
  <r>
    <x v="11"/>
    <x v="1"/>
    <s v="Travel_Rarely"/>
    <n v="942"/>
    <x v="1"/>
    <n v="15"/>
    <n v="1"/>
    <s v="Life Sciences"/>
    <n v="1"/>
    <n v="1202"/>
    <n v="2"/>
    <x v="0"/>
    <n v="69"/>
    <n v="1"/>
    <n v="1"/>
    <x v="1"/>
    <n v="4"/>
    <s v="Married"/>
    <n v="2168"/>
    <n v="26933"/>
    <n v="0"/>
    <s v="Y"/>
    <x v="0"/>
    <n v="18"/>
    <n v="3"/>
    <n v="1"/>
    <n v="80"/>
    <n v="1"/>
    <n v="6"/>
    <n v="2"/>
    <n v="2"/>
    <n v="5"/>
    <n v="4"/>
    <n v="1"/>
    <n v="3"/>
    <x v="2"/>
    <x v="1"/>
    <n v="0"/>
  </r>
  <r>
    <x v="15"/>
    <x v="0"/>
    <s v="Travel_Frequently"/>
    <n v="1256"/>
    <x v="1"/>
    <n v="3"/>
    <n v="4"/>
    <s v="Life Sciences"/>
    <n v="1"/>
    <n v="1203"/>
    <n v="3"/>
    <x v="1"/>
    <n v="48"/>
    <n v="2"/>
    <n v="1"/>
    <x v="1"/>
    <n v="4"/>
    <s v="Married"/>
    <n v="2853"/>
    <n v="4223"/>
    <n v="0"/>
    <s v="Y"/>
    <x v="0"/>
    <n v="11"/>
    <n v="3"/>
    <n v="2"/>
    <n v="80"/>
    <n v="1"/>
    <n v="1"/>
    <n v="5"/>
    <n v="3"/>
    <n v="0"/>
    <n v="0"/>
    <n v="0"/>
    <n v="0"/>
    <x v="1"/>
    <x v="0"/>
    <n v="1"/>
  </r>
  <r>
    <x v="21"/>
    <x v="1"/>
    <s v="Travel_Rarely"/>
    <n v="1402"/>
    <x v="0"/>
    <n v="2"/>
    <n v="3"/>
    <s v="Marketing"/>
    <n v="1"/>
    <n v="1204"/>
    <n v="3"/>
    <x v="0"/>
    <n v="69"/>
    <n v="3"/>
    <n v="4"/>
    <x v="5"/>
    <n v="1"/>
    <s v="Married"/>
    <n v="17048"/>
    <n v="24097"/>
    <n v="8"/>
    <s v="Y"/>
    <x v="1"/>
    <n v="23"/>
    <n v="4"/>
    <n v="1"/>
    <n v="80"/>
    <n v="0"/>
    <n v="28"/>
    <n v="2"/>
    <n v="3"/>
    <n v="26"/>
    <n v="15"/>
    <n v="15"/>
    <n v="9"/>
    <x v="3"/>
    <x v="4"/>
    <n v="0"/>
  </r>
  <r>
    <x v="20"/>
    <x v="1"/>
    <s v="Non-Travel"/>
    <n v="111"/>
    <x v="1"/>
    <n v="17"/>
    <n v="3"/>
    <s v="Life Sciences"/>
    <n v="1"/>
    <n v="1206"/>
    <n v="4"/>
    <x v="1"/>
    <n v="74"/>
    <n v="1"/>
    <n v="1"/>
    <x v="1"/>
    <n v="3"/>
    <s v="Single"/>
    <n v="2290"/>
    <n v="4279"/>
    <n v="2"/>
    <s v="Y"/>
    <x v="1"/>
    <n v="13"/>
    <n v="3"/>
    <n v="4"/>
    <n v="80"/>
    <n v="0"/>
    <n v="6"/>
    <n v="3"/>
    <n v="3"/>
    <n v="0"/>
    <n v="0"/>
    <n v="0"/>
    <n v="0"/>
    <x v="1"/>
    <x v="0"/>
    <n v="0"/>
  </r>
  <r>
    <x v="3"/>
    <x v="1"/>
    <s v="Travel_Rarely"/>
    <n v="147"/>
    <x v="2"/>
    <n v="2"/>
    <n v="3"/>
    <s v="Human Resources"/>
    <n v="1"/>
    <n v="1207"/>
    <n v="2"/>
    <x v="1"/>
    <n v="99"/>
    <n v="3"/>
    <n v="1"/>
    <x v="8"/>
    <n v="3"/>
    <s v="Married"/>
    <n v="3600"/>
    <n v="8429"/>
    <n v="1"/>
    <s v="Y"/>
    <x v="1"/>
    <n v="13"/>
    <n v="3"/>
    <n v="4"/>
    <n v="80"/>
    <n v="1"/>
    <n v="5"/>
    <n v="2"/>
    <n v="3"/>
    <n v="5"/>
    <n v="4"/>
    <n v="1"/>
    <n v="4"/>
    <x v="2"/>
    <x v="1"/>
    <n v="0"/>
  </r>
  <r>
    <x v="0"/>
    <x v="0"/>
    <s v="Non-Travel"/>
    <n v="906"/>
    <x v="1"/>
    <n v="5"/>
    <n v="2"/>
    <s v="Life Sciences"/>
    <n v="1"/>
    <n v="1210"/>
    <n v="1"/>
    <x v="1"/>
    <n v="95"/>
    <n v="2"/>
    <n v="1"/>
    <x v="1"/>
    <n v="1"/>
    <s v="Divorced"/>
    <n v="2107"/>
    <n v="20293"/>
    <n v="6"/>
    <s v="Y"/>
    <x v="1"/>
    <n v="17"/>
    <n v="3"/>
    <n v="1"/>
    <n v="80"/>
    <n v="1"/>
    <n v="5"/>
    <n v="2"/>
    <n v="1"/>
    <n v="1"/>
    <n v="0"/>
    <n v="0"/>
    <n v="0"/>
    <x v="1"/>
    <x v="0"/>
    <n v="1"/>
  </r>
  <r>
    <x v="7"/>
    <x v="1"/>
    <s v="Travel_Rarely"/>
    <n v="1329"/>
    <x v="0"/>
    <n v="29"/>
    <n v="4"/>
    <s v="Life Sciences"/>
    <n v="1"/>
    <n v="1211"/>
    <n v="3"/>
    <x v="1"/>
    <n v="61"/>
    <n v="3"/>
    <n v="2"/>
    <x v="0"/>
    <n v="1"/>
    <s v="Divorced"/>
    <n v="4115"/>
    <n v="13192"/>
    <n v="8"/>
    <s v="Y"/>
    <x v="1"/>
    <n v="19"/>
    <n v="3"/>
    <n v="3"/>
    <n v="80"/>
    <n v="3"/>
    <n v="8"/>
    <n v="3"/>
    <n v="3"/>
    <n v="4"/>
    <n v="3"/>
    <n v="0"/>
    <n v="3"/>
    <x v="2"/>
    <x v="0"/>
    <n v="0"/>
  </r>
  <r>
    <x v="32"/>
    <x v="1"/>
    <s v="Travel_Frequently"/>
    <n v="1184"/>
    <x v="0"/>
    <n v="2"/>
    <n v="4"/>
    <s v="Medical"/>
    <n v="1"/>
    <n v="1212"/>
    <n v="2"/>
    <x v="1"/>
    <n v="62"/>
    <n v="3"/>
    <n v="2"/>
    <x v="0"/>
    <n v="2"/>
    <s v="Married"/>
    <n v="4327"/>
    <n v="25440"/>
    <n v="5"/>
    <s v="Y"/>
    <x v="1"/>
    <n v="12"/>
    <n v="3"/>
    <n v="4"/>
    <n v="80"/>
    <n v="3"/>
    <n v="5"/>
    <n v="2"/>
    <n v="3"/>
    <n v="0"/>
    <n v="0"/>
    <n v="0"/>
    <n v="0"/>
    <x v="1"/>
    <x v="0"/>
    <n v="0"/>
  </r>
  <r>
    <x v="24"/>
    <x v="1"/>
    <s v="Travel_Frequently"/>
    <n v="1421"/>
    <x v="1"/>
    <n v="2"/>
    <n v="3"/>
    <s v="Medical"/>
    <n v="1"/>
    <n v="1215"/>
    <n v="4"/>
    <x v="0"/>
    <n v="30"/>
    <n v="3"/>
    <n v="4"/>
    <x v="5"/>
    <n v="1"/>
    <s v="Married"/>
    <n v="17856"/>
    <n v="9490"/>
    <n v="2"/>
    <s v="Y"/>
    <x v="1"/>
    <n v="22"/>
    <n v="4"/>
    <n v="3"/>
    <n v="80"/>
    <n v="1"/>
    <n v="32"/>
    <n v="3"/>
    <n v="3"/>
    <n v="2"/>
    <n v="2"/>
    <n v="2"/>
    <n v="2"/>
    <x v="1"/>
    <x v="1"/>
    <n v="0"/>
  </r>
  <r>
    <x v="14"/>
    <x v="1"/>
    <s v="Travel_Rarely"/>
    <n v="1179"/>
    <x v="1"/>
    <n v="19"/>
    <n v="4"/>
    <s v="Medical"/>
    <n v="1"/>
    <n v="1216"/>
    <n v="4"/>
    <x v="1"/>
    <n v="78"/>
    <n v="2"/>
    <n v="1"/>
    <x v="2"/>
    <n v="1"/>
    <s v="Married"/>
    <n v="3196"/>
    <n v="12449"/>
    <n v="1"/>
    <s v="Y"/>
    <x v="1"/>
    <n v="12"/>
    <n v="3"/>
    <n v="3"/>
    <n v="80"/>
    <n v="3"/>
    <n v="6"/>
    <n v="2"/>
    <n v="3"/>
    <n v="6"/>
    <n v="5"/>
    <n v="3"/>
    <n v="3"/>
    <x v="0"/>
    <x v="2"/>
    <n v="0"/>
  </r>
  <r>
    <x v="21"/>
    <x v="1"/>
    <s v="Travel_Rarely"/>
    <n v="1450"/>
    <x v="1"/>
    <n v="15"/>
    <n v="2"/>
    <s v="Life Sciences"/>
    <n v="1"/>
    <n v="1217"/>
    <n v="4"/>
    <x v="1"/>
    <n v="52"/>
    <n v="3"/>
    <n v="5"/>
    <x v="7"/>
    <n v="2"/>
    <s v="Married"/>
    <n v="19081"/>
    <n v="10849"/>
    <n v="5"/>
    <s v="Y"/>
    <x v="1"/>
    <n v="11"/>
    <n v="3"/>
    <n v="1"/>
    <n v="80"/>
    <n v="1"/>
    <n v="25"/>
    <n v="2"/>
    <n v="3"/>
    <n v="4"/>
    <n v="2"/>
    <n v="0"/>
    <n v="3"/>
    <x v="2"/>
    <x v="0"/>
    <n v="0"/>
  </r>
  <r>
    <x v="10"/>
    <x v="1"/>
    <s v="Travel_Rarely"/>
    <n v="1361"/>
    <x v="0"/>
    <n v="17"/>
    <n v="4"/>
    <s v="Life Sciences"/>
    <n v="1"/>
    <n v="1218"/>
    <n v="3"/>
    <x v="1"/>
    <n v="94"/>
    <n v="3"/>
    <n v="2"/>
    <x v="0"/>
    <n v="1"/>
    <s v="Married"/>
    <n v="8966"/>
    <n v="21026"/>
    <n v="3"/>
    <s v="Y"/>
    <x v="0"/>
    <n v="15"/>
    <n v="3"/>
    <n v="4"/>
    <n v="80"/>
    <n v="3"/>
    <n v="15"/>
    <n v="2"/>
    <n v="3"/>
    <n v="7"/>
    <n v="7"/>
    <n v="1"/>
    <n v="7"/>
    <x v="0"/>
    <x v="1"/>
    <n v="0"/>
  </r>
  <r>
    <x v="17"/>
    <x v="0"/>
    <s v="Travel_Rarely"/>
    <n v="984"/>
    <x v="1"/>
    <n v="17"/>
    <n v="2"/>
    <s v="Life Sciences"/>
    <n v="1"/>
    <n v="1219"/>
    <n v="4"/>
    <x v="0"/>
    <n v="97"/>
    <n v="3"/>
    <n v="1"/>
    <x v="2"/>
    <n v="2"/>
    <s v="Married"/>
    <n v="2210"/>
    <n v="3372"/>
    <n v="1"/>
    <s v="Y"/>
    <x v="1"/>
    <n v="13"/>
    <n v="3"/>
    <n v="1"/>
    <n v="80"/>
    <n v="1"/>
    <n v="1"/>
    <n v="3"/>
    <n v="1"/>
    <n v="1"/>
    <n v="0"/>
    <n v="0"/>
    <n v="0"/>
    <x v="1"/>
    <x v="0"/>
    <n v="1"/>
  </r>
  <r>
    <x v="3"/>
    <x v="1"/>
    <s v="Travel_Frequently"/>
    <n v="1146"/>
    <x v="0"/>
    <n v="25"/>
    <n v="3"/>
    <s v="Medical"/>
    <n v="1"/>
    <n v="1220"/>
    <n v="2"/>
    <x v="0"/>
    <n v="82"/>
    <n v="3"/>
    <n v="2"/>
    <x v="0"/>
    <n v="3"/>
    <s v="Married"/>
    <n v="4539"/>
    <n v="4905"/>
    <n v="1"/>
    <s v="Y"/>
    <x v="1"/>
    <n v="12"/>
    <n v="3"/>
    <n v="1"/>
    <n v="80"/>
    <n v="1"/>
    <n v="10"/>
    <n v="3"/>
    <n v="2"/>
    <n v="10"/>
    <n v="7"/>
    <n v="0"/>
    <n v="1"/>
    <x v="0"/>
    <x v="0"/>
    <n v="0"/>
  </r>
  <r>
    <x v="9"/>
    <x v="1"/>
    <s v="Travel_Rarely"/>
    <n v="917"/>
    <x v="1"/>
    <n v="6"/>
    <n v="4"/>
    <s v="Life Sciences"/>
    <n v="1"/>
    <n v="1221"/>
    <n v="3"/>
    <x v="1"/>
    <n v="60"/>
    <n v="1"/>
    <n v="1"/>
    <x v="2"/>
    <n v="3"/>
    <s v="Divorced"/>
    <n v="2741"/>
    <n v="6865"/>
    <n v="1"/>
    <s v="Y"/>
    <x v="1"/>
    <n v="14"/>
    <n v="3"/>
    <n v="3"/>
    <n v="80"/>
    <n v="1"/>
    <n v="7"/>
    <n v="4"/>
    <n v="3"/>
    <n v="7"/>
    <n v="7"/>
    <n v="1"/>
    <n v="7"/>
    <x v="0"/>
    <x v="1"/>
    <n v="0"/>
  </r>
  <r>
    <x v="7"/>
    <x v="1"/>
    <s v="Travel_Rarely"/>
    <n v="853"/>
    <x v="1"/>
    <n v="7"/>
    <n v="4"/>
    <s v="Life Sciences"/>
    <n v="1"/>
    <n v="1224"/>
    <n v="3"/>
    <x v="1"/>
    <n v="49"/>
    <n v="3"/>
    <n v="2"/>
    <x v="2"/>
    <n v="3"/>
    <s v="Divorced"/>
    <n v="3491"/>
    <n v="11309"/>
    <n v="1"/>
    <s v="Y"/>
    <x v="1"/>
    <n v="13"/>
    <n v="3"/>
    <n v="1"/>
    <n v="80"/>
    <n v="3"/>
    <n v="10"/>
    <n v="4"/>
    <n v="2"/>
    <n v="10"/>
    <n v="7"/>
    <n v="8"/>
    <n v="9"/>
    <x v="0"/>
    <x v="3"/>
    <n v="0"/>
  </r>
  <r>
    <x v="20"/>
    <x v="1"/>
    <s v="Travel_Rarely"/>
    <n v="200"/>
    <x v="1"/>
    <n v="29"/>
    <n v="4"/>
    <s v="Other"/>
    <n v="1"/>
    <n v="1225"/>
    <n v="4"/>
    <x v="1"/>
    <n v="32"/>
    <n v="3"/>
    <n v="2"/>
    <x v="1"/>
    <n v="4"/>
    <s v="Single"/>
    <n v="4541"/>
    <n v="7744"/>
    <n v="1"/>
    <s v="Y"/>
    <x v="1"/>
    <n v="25"/>
    <n v="4"/>
    <n v="2"/>
    <n v="80"/>
    <n v="0"/>
    <n v="20"/>
    <n v="3"/>
    <n v="3"/>
    <n v="20"/>
    <n v="11"/>
    <n v="13"/>
    <n v="17"/>
    <x v="5"/>
    <x v="4"/>
    <n v="0"/>
  </r>
  <r>
    <x v="35"/>
    <x v="1"/>
    <s v="Travel_Rarely"/>
    <n v="654"/>
    <x v="0"/>
    <n v="21"/>
    <n v="3"/>
    <s v="Marketing"/>
    <n v="1"/>
    <n v="1226"/>
    <n v="3"/>
    <x v="1"/>
    <n v="43"/>
    <n v="4"/>
    <n v="1"/>
    <x v="6"/>
    <n v="4"/>
    <s v="Single"/>
    <n v="2678"/>
    <n v="5050"/>
    <n v="1"/>
    <s v="Y"/>
    <x v="1"/>
    <n v="17"/>
    <n v="3"/>
    <n v="4"/>
    <n v="80"/>
    <n v="0"/>
    <n v="2"/>
    <n v="2"/>
    <n v="3"/>
    <n v="2"/>
    <n v="1"/>
    <n v="2"/>
    <n v="2"/>
    <x v="1"/>
    <x v="1"/>
    <n v="0"/>
  </r>
  <r>
    <x v="21"/>
    <x v="1"/>
    <s v="Travel_Rarely"/>
    <n v="150"/>
    <x v="1"/>
    <n v="2"/>
    <n v="4"/>
    <s v="Technical Degree"/>
    <n v="1"/>
    <n v="1228"/>
    <n v="4"/>
    <x v="1"/>
    <n v="60"/>
    <n v="3"/>
    <n v="2"/>
    <x v="3"/>
    <n v="4"/>
    <s v="Divorced"/>
    <n v="7379"/>
    <n v="17433"/>
    <n v="2"/>
    <s v="Y"/>
    <x v="1"/>
    <n v="11"/>
    <n v="3"/>
    <n v="3"/>
    <n v="80"/>
    <n v="1"/>
    <n v="12"/>
    <n v="3"/>
    <n v="2"/>
    <n v="6"/>
    <n v="3"/>
    <n v="1"/>
    <n v="4"/>
    <x v="0"/>
    <x v="1"/>
    <n v="0"/>
  </r>
  <r>
    <x v="19"/>
    <x v="1"/>
    <s v="Non-Travel"/>
    <n v="179"/>
    <x v="2"/>
    <n v="2"/>
    <n v="5"/>
    <s v="Medical"/>
    <n v="1"/>
    <n v="1231"/>
    <n v="4"/>
    <x v="1"/>
    <n v="79"/>
    <n v="4"/>
    <n v="2"/>
    <x v="8"/>
    <n v="1"/>
    <s v="Married"/>
    <n v="6272"/>
    <n v="12858"/>
    <n v="7"/>
    <s v="Y"/>
    <x v="1"/>
    <n v="16"/>
    <n v="3"/>
    <n v="1"/>
    <n v="80"/>
    <n v="1"/>
    <n v="10"/>
    <n v="3"/>
    <n v="4"/>
    <n v="4"/>
    <n v="3"/>
    <n v="0"/>
    <n v="3"/>
    <x v="2"/>
    <x v="0"/>
    <n v="0"/>
  </r>
  <r>
    <x v="42"/>
    <x v="1"/>
    <s v="Travel_Rarely"/>
    <n v="696"/>
    <x v="0"/>
    <n v="7"/>
    <n v="4"/>
    <s v="Marketing"/>
    <n v="1"/>
    <n v="1233"/>
    <n v="2"/>
    <x v="1"/>
    <n v="52"/>
    <n v="4"/>
    <n v="2"/>
    <x v="0"/>
    <n v="4"/>
    <s v="Divorced"/>
    <n v="5220"/>
    <n v="10893"/>
    <n v="0"/>
    <s v="Y"/>
    <x v="0"/>
    <n v="18"/>
    <n v="3"/>
    <n v="2"/>
    <n v="80"/>
    <n v="1"/>
    <n v="12"/>
    <n v="3"/>
    <n v="3"/>
    <n v="11"/>
    <n v="7"/>
    <n v="1"/>
    <n v="9"/>
    <x v="4"/>
    <x v="1"/>
    <n v="0"/>
  </r>
  <r>
    <x v="5"/>
    <x v="1"/>
    <s v="Travel_Frequently"/>
    <n v="116"/>
    <x v="1"/>
    <n v="13"/>
    <n v="3"/>
    <s v="Other"/>
    <n v="1"/>
    <n v="1234"/>
    <n v="3"/>
    <x v="0"/>
    <n v="77"/>
    <n v="2"/>
    <n v="1"/>
    <x v="2"/>
    <n v="2"/>
    <s v="Married"/>
    <n v="2743"/>
    <n v="7331"/>
    <n v="1"/>
    <s v="Y"/>
    <x v="1"/>
    <n v="20"/>
    <n v="4"/>
    <n v="3"/>
    <n v="80"/>
    <n v="1"/>
    <n v="2"/>
    <n v="2"/>
    <n v="3"/>
    <n v="2"/>
    <n v="2"/>
    <n v="2"/>
    <n v="2"/>
    <x v="1"/>
    <x v="1"/>
    <n v="0"/>
  </r>
  <r>
    <x v="5"/>
    <x v="1"/>
    <s v="Travel_Frequently"/>
    <n v="1316"/>
    <x v="1"/>
    <n v="2"/>
    <n v="2"/>
    <s v="Life Sciences"/>
    <n v="1"/>
    <n v="1235"/>
    <n v="4"/>
    <x v="0"/>
    <n v="38"/>
    <n v="3"/>
    <n v="2"/>
    <x v="1"/>
    <n v="3"/>
    <s v="Single"/>
    <n v="4998"/>
    <n v="2338"/>
    <n v="4"/>
    <s v="Y"/>
    <x v="0"/>
    <n v="14"/>
    <n v="3"/>
    <n v="4"/>
    <n v="80"/>
    <n v="0"/>
    <n v="10"/>
    <n v="2"/>
    <n v="3"/>
    <n v="8"/>
    <n v="7"/>
    <n v="0"/>
    <n v="7"/>
    <x v="0"/>
    <x v="0"/>
    <n v="0"/>
  </r>
  <r>
    <x v="9"/>
    <x v="1"/>
    <s v="Travel_Rarely"/>
    <n v="363"/>
    <x v="1"/>
    <n v="1"/>
    <n v="3"/>
    <s v="Technical Degree"/>
    <n v="1"/>
    <n v="1237"/>
    <n v="3"/>
    <x v="0"/>
    <n v="77"/>
    <n v="1"/>
    <n v="3"/>
    <x v="3"/>
    <n v="1"/>
    <s v="Divorced"/>
    <n v="10252"/>
    <n v="4235"/>
    <n v="2"/>
    <s v="Y"/>
    <x v="0"/>
    <n v="21"/>
    <n v="4"/>
    <n v="3"/>
    <n v="80"/>
    <n v="1"/>
    <n v="17"/>
    <n v="2"/>
    <n v="3"/>
    <n v="7"/>
    <n v="7"/>
    <n v="7"/>
    <n v="7"/>
    <x v="0"/>
    <x v="3"/>
    <n v="0"/>
  </r>
  <r>
    <x v="3"/>
    <x v="1"/>
    <s v="Travel_Rarely"/>
    <n v="117"/>
    <x v="1"/>
    <n v="9"/>
    <n v="3"/>
    <s v="Medical"/>
    <n v="1"/>
    <n v="1238"/>
    <n v="1"/>
    <x v="1"/>
    <n v="60"/>
    <n v="3"/>
    <n v="1"/>
    <x v="1"/>
    <n v="4"/>
    <s v="Married"/>
    <n v="2781"/>
    <n v="6311"/>
    <n v="0"/>
    <s v="Y"/>
    <x v="1"/>
    <n v="13"/>
    <n v="3"/>
    <n v="2"/>
    <n v="80"/>
    <n v="1"/>
    <n v="15"/>
    <n v="5"/>
    <n v="3"/>
    <n v="14"/>
    <n v="10"/>
    <n v="4"/>
    <n v="10"/>
    <x v="4"/>
    <x v="2"/>
    <n v="0"/>
  </r>
  <r>
    <x v="32"/>
    <x v="1"/>
    <s v="Travel_Rarely"/>
    <n v="107"/>
    <x v="0"/>
    <n v="10"/>
    <n v="3"/>
    <s v="Technical Degree"/>
    <n v="1"/>
    <n v="1239"/>
    <n v="2"/>
    <x v="0"/>
    <n v="84"/>
    <n v="2"/>
    <n v="2"/>
    <x v="0"/>
    <n v="2"/>
    <s v="Divorced"/>
    <n v="6852"/>
    <n v="11591"/>
    <n v="7"/>
    <s v="Y"/>
    <x v="1"/>
    <n v="12"/>
    <n v="3"/>
    <n v="2"/>
    <n v="80"/>
    <n v="1"/>
    <n v="7"/>
    <n v="2"/>
    <n v="4"/>
    <n v="5"/>
    <n v="1"/>
    <n v="1"/>
    <n v="3"/>
    <x v="2"/>
    <x v="1"/>
    <n v="0"/>
  </r>
  <r>
    <x v="36"/>
    <x v="1"/>
    <s v="Travel_Rarely"/>
    <n v="1356"/>
    <x v="0"/>
    <n v="10"/>
    <n v="4"/>
    <s v="Life Sciences"/>
    <n v="1"/>
    <n v="1240"/>
    <n v="3"/>
    <x v="1"/>
    <n v="57"/>
    <n v="3"/>
    <n v="2"/>
    <x v="0"/>
    <n v="4"/>
    <s v="Single"/>
    <n v="4950"/>
    <n v="20623"/>
    <n v="0"/>
    <s v="Y"/>
    <x v="1"/>
    <n v="14"/>
    <n v="3"/>
    <n v="2"/>
    <n v="80"/>
    <n v="0"/>
    <n v="5"/>
    <n v="4"/>
    <n v="3"/>
    <n v="4"/>
    <n v="3"/>
    <n v="1"/>
    <n v="1"/>
    <x v="2"/>
    <x v="1"/>
    <n v="0"/>
  </r>
  <r>
    <x v="7"/>
    <x v="1"/>
    <s v="Travel_Rarely"/>
    <n v="1465"/>
    <x v="1"/>
    <n v="1"/>
    <n v="3"/>
    <s v="Medical"/>
    <n v="1"/>
    <n v="1241"/>
    <n v="4"/>
    <x v="1"/>
    <n v="63"/>
    <n v="3"/>
    <n v="1"/>
    <x v="1"/>
    <n v="2"/>
    <s v="Married"/>
    <n v="3579"/>
    <n v="9369"/>
    <n v="0"/>
    <s v="Y"/>
    <x v="0"/>
    <n v="21"/>
    <n v="4"/>
    <n v="1"/>
    <n v="80"/>
    <n v="1"/>
    <n v="12"/>
    <n v="2"/>
    <n v="3"/>
    <n v="11"/>
    <n v="9"/>
    <n v="5"/>
    <n v="7"/>
    <x v="4"/>
    <x v="2"/>
    <n v="0"/>
  </r>
  <r>
    <x v="19"/>
    <x v="1"/>
    <s v="Travel_Frequently"/>
    <n v="458"/>
    <x v="1"/>
    <n v="26"/>
    <n v="5"/>
    <s v="Medical"/>
    <n v="1"/>
    <n v="1242"/>
    <n v="1"/>
    <x v="0"/>
    <n v="60"/>
    <n v="3"/>
    <n v="3"/>
    <x v="7"/>
    <n v="1"/>
    <s v="Married"/>
    <n v="13191"/>
    <n v="23281"/>
    <n v="3"/>
    <s v="Y"/>
    <x v="0"/>
    <n v="17"/>
    <n v="3"/>
    <n v="3"/>
    <n v="80"/>
    <n v="0"/>
    <n v="20"/>
    <n v="6"/>
    <n v="3"/>
    <n v="1"/>
    <n v="0"/>
    <n v="0"/>
    <n v="0"/>
    <x v="1"/>
    <x v="0"/>
    <n v="0"/>
  </r>
  <r>
    <x v="10"/>
    <x v="1"/>
    <s v="Non-Travel"/>
    <n v="1212"/>
    <x v="0"/>
    <n v="8"/>
    <n v="2"/>
    <s v="Marketing"/>
    <n v="1"/>
    <n v="1243"/>
    <n v="3"/>
    <x v="0"/>
    <n v="78"/>
    <n v="2"/>
    <n v="3"/>
    <x v="0"/>
    <n v="4"/>
    <s v="Married"/>
    <n v="10377"/>
    <n v="13755"/>
    <n v="4"/>
    <s v="Y"/>
    <x v="0"/>
    <n v="11"/>
    <n v="3"/>
    <n v="2"/>
    <n v="80"/>
    <n v="1"/>
    <n v="16"/>
    <n v="6"/>
    <n v="2"/>
    <n v="13"/>
    <n v="2"/>
    <n v="4"/>
    <n v="12"/>
    <x v="4"/>
    <x v="2"/>
    <n v="0"/>
  </r>
  <r>
    <x v="4"/>
    <x v="1"/>
    <s v="Travel_Rarely"/>
    <n v="1103"/>
    <x v="1"/>
    <n v="14"/>
    <n v="3"/>
    <s v="Life Sciences"/>
    <n v="1"/>
    <n v="1244"/>
    <n v="1"/>
    <x v="1"/>
    <n v="42"/>
    <n v="3"/>
    <n v="1"/>
    <x v="1"/>
    <n v="1"/>
    <s v="Married"/>
    <n v="2235"/>
    <n v="14377"/>
    <n v="1"/>
    <s v="Y"/>
    <x v="0"/>
    <n v="14"/>
    <n v="3"/>
    <n v="4"/>
    <n v="80"/>
    <n v="2"/>
    <n v="9"/>
    <n v="3"/>
    <n v="2"/>
    <n v="9"/>
    <n v="7"/>
    <n v="6"/>
    <n v="8"/>
    <x v="0"/>
    <x v="3"/>
    <n v="0"/>
  </r>
  <r>
    <x v="33"/>
    <x v="1"/>
    <s v="Travel_Frequently"/>
    <n v="966"/>
    <x v="1"/>
    <n v="1"/>
    <n v="4"/>
    <s v="Life Sciences"/>
    <n v="1"/>
    <n v="1245"/>
    <n v="4"/>
    <x v="0"/>
    <n v="53"/>
    <n v="3"/>
    <n v="3"/>
    <x v="3"/>
    <n v="3"/>
    <s v="Divorced"/>
    <n v="10502"/>
    <n v="9659"/>
    <n v="7"/>
    <s v="Y"/>
    <x v="1"/>
    <n v="17"/>
    <n v="3"/>
    <n v="1"/>
    <n v="80"/>
    <n v="1"/>
    <n v="33"/>
    <n v="2"/>
    <n v="1"/>
    <n v="5"/>
    <n v="4"/>
    <n v="1"/>
    <n v="4"/>
    <x v="2"/>
    <x v="1"/>
    <n v="0"/>
  </r>
  <r>
    <x v="20"/>
    <x v="1"/>
    <s v="Travel_Rarely"/>
    <n v="1117"/>
    <x v="1"/>
    <n v="2"/>
    <n v="1"/>
    <s v="Life Sciences"/>
    <n v="1"/>
    <n v="1246"/>
    <n v="1"/>
    <x v="0"/>
    <n v="72"/>
    <n v="4"/>
    <n v="1"/>
    <x v="1"/>
    <n v="4"/>
    <s v="Married"/>
    <n v="2011"/>
    <n v="19982"/>
    <n v="1"/>
    <s v="Y"/>
    <x v="1"/>
    <n v="13"/>
    <n v="3"/>
    <n v="4"/>
    <n v="80"/>
    <n v="1"/>
    <n v="10"/>
    <n v="5"/>
    <n v="3"/>
    <n v="10"/>
    <n v="5"/>
    <n v="7"/>
    <n v="7"/>
    <x v="0"/>
    <x v="3"/>
    <n v="0"/>
  </r>
  <r>
    <x v="37"/>
    <x v="0"/>
    <s v="Non-Travel"/>
    <n v="504"/>
    <x v="1"/>
    <n v="10"/>
    <n v="3"/>
    <s v="Medical"/>
    <n v="1"/>
    <n v="1248"/>
    <n v="1"/>
    <x v="0"/>
    <n v="96"/>
    <n v="2"/>
    <n v="1"/>
    <x v="1"/>
    <n v="2"/>
    <s v="Single"/>
    <n v="1859"/>
    <n v="6148"/>
    <n v="1"/>
    <s v="Y"/>
    <x v="0"/>
    <n v="25"/>
    <n v="4"/>
    <n v="2"/>
    <n v="80"/>
    <n v="0"/>
    <n v="1"/>
    <n v="2"/>
    <n v="4"/>
    <n v="1"/>
    <n v="1"/>
    <n v="0"/>
    <n v="0"/>
    <x v="1"/>
    <x v="0"/>
    <n v="1"/>
  </r>
  <r>
    <x v="11"/>
    <x v="1"/>
    <s v="Travel_Rarely"/>
    <n v="1010"/>
    <x v="1"/>
    <n v="1"/>
    <n v="3"/>
    <s v="Life Sciences"/>
    <n v="1"/>
    <n v="1249"/>
    <n v="1"/>
    <x v="0"/>
    <n v="97"/>
    <n v="3"/>
    <n v="1"/>
    <x v="1"/>
    <n v="4"/>
    <s v="Divorced"/>
    <n v="3760"/>
    <n v="5598"/>
    <n v="1"/>
    <s v="Y"/>
    <x v="1"/>
    <n v="15"/>
    <n v="3"/>
    <n v="1"/>
    <n v="80"/>
    <n v="3"/>
    <n v="3"/>
    <n v="5"/>
    <n v="3"/>
    <n v="3"/>
    <n v="2"/>
    <n v="1"/>
    <n v="2"/>
    <x v="2"/>
    <x v="1"/>
    <n v="0"/>
  </r>
  <r>
    <x v="33"/>
    <x v="1"/>
    <s v="Travel_Rarely"/>
    <n v="685"/>
    <x v="1"/>
    <n v="3"/>
    <n v="3"/>
    <s v="Life Sciences"/>
    <n v="1"/>
    <n v="1250"/>
    <n v="4"/>
    <x v="1"/>
    <n v="85"/>
    <n v="3"/>
    <n v="4"/>
    <x v="7"/>
    <n v="4"/>
    <s v="Married"/>
    <n v="17779"/>
    <n v="23474"/>
    <n v="3"/>
    <s v="Y"/>
    <x v="1"/>
    <n v="14"/>
    <n v="3"/>
    <n v="1"/>
    <n v="80"/>
    <n v="0"/>
    <n v="36"/>
    <n v="2"/>
    <n v="3"/>
    <n v="10"/>
    <n v="9"/>
    <n v="0"/>
    <n v="9"/>
    <x v="0"/>
    <x v="0"/>
    <n v="0"/>
  </r>
  <r>
    <x v="12"/>
    <x v="1"/>
    <s v="Travel_Rarely"/>
    <n v="1332"/>
    <x v="1"/>
    <n v="11"/>
    <n v="2"/>
    <s v="Medical"/>
    <n v="1"/>
    <n v="1251"/>
    <n v="3"/>
    <x v="1"/>
    <n v="80"/>
    <n v="3"/>
    <n v="2"/>
    <x v="4"/>
    <n v="1"/>
    <s v="Married"/>
    <n v="6833"/>
    <n v="17089"/>
    <n v="1"/>
    <s v="Y"/>
    <x v="0"/>
    <n v="12"/>
    <n v="3"/>
    <n v="4"/>
    <n v="80"/>
    <n v="0"/>
    <n v="6"/>
    <n v="2"/>
    <n v="2"/>
    <n v="6"/>
    <n v="5"/>
    <n v="0"/>
    <n v="1"/>
    <x v="0"/>
    <x v="0"/>
    <n v="0"/>
  </r>
  <r>
    <x v="12"/>
    <x v="1"/>
    <s v="Travel_Rarely"/>
    <n v="1062"/>
    <x v="1"/>
    <n v="24"/>
    <n v="3"/>
    <s v="Medical"/>
    <n v="1"/>
    <n v="1252"/>
    <n v="3"/>
    <x v="0"/>
    <n v="96"/>
    <n v="2"/>
    <n v="2"/>
    <x v="4"/>
    <n v="1"/>
    <s v="Single"/>
    <n v="6812"/>
    <n v="17198"/>
    <n v="1"/>
    <s v="Y"/>
    <x v="1"/>
    <n v="19"/>
    <n v="3"/>
    <n v="2"/>
    <n v="80"/>
    <n v="0"/>
    <n v="10"/>
    <n v="2"/>
    <n v="3"/>
    <n v="10"/>
    <n v="9"/>
    <n v="1"/>
    <n v="8"/>
    <x v="0"/>
    <x v="1"/>
    <n v="0"/>
  </r>
  <r>
    <x v="6"/>
    <x v="1"/>
    <s v="Travel_Rarely"/>
    <n v="326"/>
    <x v="0"/>
    <n v="3"/>
    <n v="3"/>
    <s v="Life Sciences"/>
    <n v="1"/>
    <n v="1254"/>
    <n v="3"/>
    <x v="0"/>
    <n v="48"/>
    <n v="2"/>
    <n v="2"/>
    <x v="0"/>
    <n v="4"/>
    <s v="Single"/>
    <n v="5171"/>
    <n v="16490"/>
    <n v="5"/>
    <s v="Y"/>
    <x v="1"/>
    <n v="17"/>
    <n v="3"/>
    <n v="4"/>
    <n v="80"/>
    <n v="0"/>
    <n v="13"/>
    <n v="2"/>
    <n v="3"/>
    <n v="6"/>
    <n v="1"/>
    <n v="0"/>
    <n v="5"/>
    <x v="0"/>
    <x v="0"/>
    <n v="0"/>
  </r>
  <r>
    <x v="23"/>
    <x v="1"/>
    <s v="Travel_Rarely"/>
    <n v="920"/>
    <x v="1"/>
    <n v="3"/>
    <n v="3"/>
    <s v="Life Sciences"/>
    <n v="1"/>
    <n v="1255"/>
    <n v="3"/>
    <x v="1"/>
    <n v="96"/>
    <n v="1"/>
    <n v="5"/>
    <x v="7"/>
    <n v="4"/>
    <s v="Married"/>
    <n v="19740"/>
    <n v="18625"/>
    <n v="3"/>
    <s v="Y"/>
    <x v="1"/>
    <n v="14"/>
    <n v="3"/>
    <n v="2"/>
    <n v="80"/>
    <n v="1"/>
    <n v="25"/>
    <n v="2"/>
    <n v="3"/>
    <n v="8"/>
    <n v="7"/>
    <n v="0"/>
    <n v="7"/>
    <x v="0"/>
    <x v="0"/>
    <n v="0"/>
  </r>
  <r>
    <x v="1"/>
    <x v="1"/>
    <s v="Travel_Rarely"/>
    <n v="1098"/>
    <x v="1"/>
    <n v="4"/>
    <n v="2"/>
    <s v="Medical"/>
    <n v="1"/>
    <n v="1256"/>
    <n v="1"/>
    <x v="1"/>
    <n v="85"/>
    <n v="2"/>
    <n v="5"/>
    <x v="5"/>
    <n v="3"/>
    <s v="Married"/>
    <n v="18711"/>
    <n v="12124"/>
    <n v="2"/>
    <s v="Y"/>
    <x v="1"/>
    <n v="13"/>
    <n v="3"/>
    <n v="3"/>
    <n v="80"/>
    <n v="1"/>
    <n v="23"/>
    <n v="2"/>
    <n v="4"/>
    <n v="1"/>
    <n v="0"/>
    <n v="0"/>
    <n v="0"/>
    <x v="1"/>
    <x v="0"/>
    <n v="0"/>
  </r>
  <r>
    <x v="9"/>
    <x v="1"/>
    <s v="Travel_Frequently"/>
    <n v="469"/>
    <x v="1"/>
    <n v="3"/>
    <n v="3"/>
    <s v="Technical Degree"/>
    <n v="1"/>
    <n v="1257"/>
    <n v="3"/>
    <x v="1"/>
    <n v="46"/>
    <n v="3"/>
    <n v="1"/>
    <x v="1"/>
    <n v="2"/>
    <s v="Married"/>
    <n v="3692"/>
    <n v="9256"/>
    <n v="1"/>
    <s v="Y"/>
    <x v="1"/>
    <n v="12"/>
    <n v="3"/>
    <n v="3"/>
    <n v="80"/>
    <n v="0"/>
    <n v="12"/>
    <n v="2"/>
    <n v="2"/>
    <n v="11"/>
    <n v="10"/>
    <n v="0"/>
    <n v="7"/>
    <x v="4"/>
    <x v="0"/>
    <n v="0"/>
  </r>
  <r>
    <x v="26"/>
    <x v="1"/>
    <s v="Travel_Rarely"/>
    <n v="969"/>
    <x v="1"/>
    <n v="2"/>
    <n v="2"/>
    <s v="Technical Degree"/>
    <n v="1"/>
    <n v="1258"/>
    <n v="4"/>
    <x v="1"/>
    <n v="76"/>
    <n v="4"/>
    <n v="1"/>
    <x v="2"/>
    <n v="2"/>
    <s v="Single"/>
    <n v="2559"/>
    <n v="16620"/>
    <n v="5"/>
    <s v="Y"/>
    <x v="1"/>
    <n v="11"/>
    <n v="3"/>
    <n v="3"/>
    <n v="80"/>
    <n v="0"/>
    <n v="7"/>
    <n v="4"/>
    <n v="2"/>
    <n v="1"/>
    <n v="0"/>
    <n v="0"/>
    <n v="0"/>
    <x v="1"/>
    <x v="0"/>
    <n v="0"/>
  </r>
  <r>
    <x v="4"/>
    <x v="1"/>
    <s v="Travel_Rarely"/>
    <n v="1167"/>
    <x v="1"/>
    <n v="4"/>
    <n v="2"/>
    <s v="Life Sciences"/>
    <n v="1"/>
    <n v="1259"/>
    <n v="1"/>
    <x v="1"/>
    <n v="76"/>
    <n v="3"/>
    <n v="1"/>
    <x v="1"/>
    <n v="3"/>
    <s v="Divorced"/>
    <n v="2517"/>
    <n v="3208"/>
    <n v="1"/>
    <s v="Y"/>
    <x v="1"/>
    <n v="11"/>
    <n v="3"/>
    <n v="2"/>
    <n v="80"/>
    <n v="3"/>
    <n v="5"/>
    <n v="2"/>
    <n v="3"/>
    <n v="5"/>
    <n v="3"/>
    <n v="0"/>
    <n v="3"/>
    <x v="2"/>
    <x v="0"/>
    <n v="0"/>
  </r>
  <r>
    <x v="11"/>
    <x v="1"/>
    <s v="Travel_Rarely"/>
    <n v="1329"/>
    <x v="1"/>
    <n v="7"/>
    <n v="3"/>
    <s v="Life Sciences"/>
    <n v="1"/>
    <n v="1260"/>
    <n v="3"/>
    <x v="1"/>
    <n v="82"/>
    <n v="3"/>
    <n v="2"/>
    <x v="4"/>
    <n v="4"/>
    <s v="Divorced"/>
    <n v="6623"/>
    <n v="4204"/>
    <n v="1"/>
    <s v="Y"/>
    <x v="0"/>
    <n v="11"/>
    <n v="3"/>
    <n v="2"/>
    <n v="80"/>
    <n v="2"/>
    <n v="6"/>
    <n v="2"/>
    <n v="3"/>
    <n v="6"/>
    <n v="0"/>
    <n v="1"/>
    <n v="0"/>
    <x v="0"/>
    <x v="1"/>
    <n v="0"/>
  </r>
  <r>
    <x v="26"/>
    <x v="1"/>
    <s v="Travel_Rarely"/>
    <n v="715"/>
    <x v="1"/>
    <n v="1"/>
    <n v="3"/>
    <s v="Life Sciences"/>
    <n v="1"/>
    <n v="1263"/>
    <n v="4"/>
    <x v="1"/>
    <n v="76"/>
    <n v="2"/>
    <n v="5"/>
    <x v="7"/>
    <n v="4"/>
    <s v="Single"/>
    <n v="18265"/>
    <n v="8733"/>
    <n v="6"/>
    <s v="Y"/>
    <x v="1"/>
    <n v="12"/>
    <n v="3"/>
    <n v="3"/>
    <n v="80"/>
    <n v="0"/>
    <n v="25"/>
    <n v="3"/>
    <n v="4"/>
    <n v="1"/>
    <n v="0"/>
    <n v="0"/>
    <n v="0"/>
    <x v="1"/>
    <x v="0"/>
    <n v="0"/>
  </r>
  <r>
    <x v="11"/>
    <x v="1"/>
    <s v="Travel_Rarely"/>
    <n v="694"/>
    <x v="1"/>
    <n v="1"/>
    <n v="3"/>
    <s v="Life Sciences"/>
    <n v="1"/>
    <n v="1264"/>
    <n v="4"/>
    <x v="0"/>
    <n v="87"/>
    <n v="2"/>
    <n v="4"/>
    <x v="7"/>
    <n v="4"/>
    <s v="Divorced"/>
    <n v="16124"/>
    <n v="3423"/>
    <n v="3"/>
    <s v="Y"/>
    <x v="1"/>
    <n v="14"/>
    <n v="3"/>
    <n v="2"/>
    <n v="80"/>
    <n v="2"/>
    <n v="9"/>
    <n v="2"/>
    <n v="2"/>
    <n v="7"/>
    <n v="7"/>
    <n v="1"/>
    <n v="7"/>
    <x v="0"/>
    <x v="1"/>
    <n v="0"/>
  </r>
  <r>
    <x v="13"/>
    <x v="1"/>
    <s v="Travel_Rarely"/>
    <n v="1320"/>
    <x v="1"/>
    <n v="20"/>
    <n v="3"/>
    <s v="Technical Degree"/>
    <n v="1"/>
    <n v="1265"/>
    <n v="3"/>
    <x v="0"/>
    <n v="89"/>
    <n v="4"/>
    <n v="1"/>
    <x v="1"/>
    <n v="3"/>
    <s v="Married"/>
    <n v="2585"/>
    <n v="21643"/>
    <n v="0"/>
    <s v="Y"/>
    <x v="1"/>
    <n v="17"/>
    <n v="3"/>
    <n v="4"/>
    <n v="80"/>
    <n v="0"/>
    <n v="2"/>
    <n v="5"/>
    <n v="2"/>
    <n v="1"/>
    <n v="0"/>
    <n v="0"/>
    <n v="0"/>
    <x v="1"/>
    <x v="0"/>
    <n v="0"/>
  </r>
  <r>
    <x v="20"/>
    <x v="1"/>
    <s v="Travel_Rarely"/>
    <n v="1099"/>
    <x v="0"/>
    <n v="5"/>
    <n v="3"/>
    <s v="Marketing"/>
    <n v="1"/>
    <n v="1267"/>
    <n v="2"/>
    <x v="1"/>
    <n v="88"/>
    <n v="3"/>
    <n v="5"/>
    <x v="5"/>
    <n v="2"/>
    <s v="Married"/>
    <n v="18213"/>
    <n v="8751"/>
    <n v="7"/>
    <s v="Y"/>
    <x v="1"/>
    <n v="11"/>
    <n v="3"/>
    <n v="3"/>
    <n v="80"/>
    <n v="1"/>
    <n v="26"/>
    <n v="5"/>
    <n v="3"/>
    <n v="22"/>
    <n v="9"/>
    <n v="3"/>
    <n v="10"/>
    <x v="3"/>
    <x v="2"/>
    <n v="0"/>
  </r>
  <r>
    <x v="3"/>
    <x v="1"/>
    <s v="Travel_Rarely"/>
    <n v="536"/>
    <x v="0"/>
    <n v="10"/>
    <n v="5"/>
    <s v="Marketing"/>
    <n v="1"/>
    <n v="1268"/>
    <n v="4"/>
    <x v="1"/>
    <n v="82"/>
    <n v="4"/>
    <n v="3"/>
    <x v="0"/>
    <n v="3"/>
    <s v="Divorced"/>
    <n v="8380"/>
    <n v="21708"/>
    <n v="0"/>
    <s v="Y"/>
    <x v="0"/>
    <n v="14"/>
    <n v="3"/>
    <n v="4"/>
    <n v="80"/>
    <n v="2"/>
    <n v="10"/>
    <n v="3"/>
    <n v="3"/>
    <n v="9"/>
    <n v="8"/>
    <n v="0"/>
    <n v="8"/>
    <x v="0"/>
    <x v="0"/>
    <n v="0"/>
  </r>
  <r>
    <x v="37"/>
    <x v="1"/>
    <s v="Travel_Rarely"/>
    <n v="265"/>
    <x v="1"/>
    <n v="25"/>
    <n v="3"/>
    <s v="Life Sciences"/>
    <n v="1"/>
    <n v="1269"/>
    <n v="2"/>
    <x v="0"/>
    <n v="57"/>
    <n v="4"/>
    <n v="1"/>
    <x v="1"/>
    <n v="4"/>
    <s v="Single"/>
    <n v="2994"/>
    <n v="21221"/>
    <n v="1"/>
    <s v="Y"/>
    <x v="0"/>
    <n v="12"/>
    <n v="3"/>
    <n v="4"/>
    <n v="80"/>
    <n v="0"/>
    <n v="1"/>
    <n v="2"/>
    <n v="3"/>
    <n v="1"/>
    <n v="0"/>
    <n v="0"/>
    <n v="1"/>
    <x v="1"/>
    <x v="0"/>
    <n v="0"/>
  </r>
  <r>
    <x v="30"/>
    <x v="1"/>
    <s v="Travel_Rarely"/>
    <n v="373"/>
    <x v="1"/>
    <n v="1"/>
    <n v="2"/>
    <s v="Life Sciences"/>
    <n v="1"/>
    <n v="1270"/>
    <n v="4"/>
    <x v="1"/>
    <n v="47"/>
    <n v="3"/>
    <n v="1"/>
    <x v="1"/>
    <n v="3"/>
    <s v="Married"/>
    <n v="1223"/>
    <n v="16901"/>
    <n v="1"/>
    <s v="Y"/>
    <x v="1"/>
    <n v="22"/>
    <n v="4"/>
    <n v="4"/>
    <n v="80"/>
    <n v="1"/>
    <n v="1"/>
    <n v="2"/>
    <n v="3"/>
    <n v="1"/>
    <n v="0"/>
    <n v="0"/>
    <n v="1"/>
    <x v="1"/>
    <x v="0"/>
    <n v="0"/>
  </r>
  <r>
    <x v="36"/>
    <x v="0"/>
    <s v="Travel_Frequently"/>
    <n v="599"/>
    <x v="0"/>
    <n v="24"/>
    <n v="1"/>
    <s v="Life Sciences"/>
    <n v="1"/>
    <n v="1273"/>
    <n v="3"/>
    <x v="1"/>
    <n v="73"/>
    <n v="1"/>
    <n v="1"/>
    <x v="6"/>
    <n v="4"/>
    <s v="Single"/>
    <n v="1118"/>
    <n v="8040"/>
    <n v="1"/>
    <s v="Y"/>
    <x v="0"/>
    <n v="14"/>
    <n v="3"/>
    <n v="4"/>
    <n v="80"/>
    <n v="0"/>
    <n v="1"/>
    <n v="4"/>
    <n v="3"/>
    <n v="1"/>
    <n v="0"/>
    <n v="1"/>
    <n v="0"/>
    <x v="1"/>
    <x v="1"/>
    <n v="1"/>
  </r>
  <r>
    <x v="25"/>
    <x v="1"/>
    <s v="Travel_Rarely"/>
    <n v="583"/>
    <x v="1"/>
    <n v="4"/>
    <n v="2"/>
    <s v="Life Sciences"/>
    <n v="1"/>
    <n v="1275"/>
    <n v="3"/>
    <x v="1"/>
    <n v="53"/>
    <n v="3"/>
    <n v="1"/>
    <x v="1"/>
    <n v="4"/>
    <s v="Single"/>
    <n v="2875"/>
    <n v="9973"/>
    <n v="1"/>
    <s v="Y"/>
    <x v="0"/>
    <n v="20"/>
    <n v="4"/>
    <n v="2"/>
    <n v="80"/>
    <n v="0"/>
    <n v="8"/>
    <n v="2"/>
    <n v="2"/>
    <n v="8"/>
    <n v="5"/>
    <n v="2"/>
    <n v="2"/>
    <x v="0"/>
    <x v="1"/>
    <n v="0"/>
  </r>
  <r>
    <x v="28"/>
    <x v="0"/>
    <s v="Travel_Rarely"/>
    <n v="1449"/>
    <x v="0"/>
    <n v="2"/>
    <n v="3"/>
    <s v="Marketing"/>
    <n v="1"/>
    <n v="1277"/>
    <n v="1"/>
    <x v="0"/>
    <n v="94"/>
    <n v="1"/>
    <n v="5"/>
    <x v="5"/>
    <n v="2"/>
    <s v="Single"/>
    <n v="18824"/>
    <n v="2493"/>
    <n v="2"/>
    <s v="Y"/>
    <x v="0"/>
    <n v="16"/>
    <n v="3"/>
    <n v="1"/>
    <n v="80"/>
    <n v="0"/>
    <n v="26"/>
    <n v="2"/>
    <n v="3"/>
    <n v="24"/>
    <n v="10"/>
    <n v="1"/>
    <n v="11"/>
    <x v="3"/>
    <x v="1"/>
    <n v="1"/>
  </r>
  <r>
    <x v="27"/>
    <x v="1"/>
    <s v="Non-Travel"/>
    <n v="177"/>
    <x v="1"/>
    <n v="8"/>
    <n v="1"/>
    <s v="Medical"/>
    <n v="1"/>
    <n v="1278"/>
    <n v="4"/>
    <x v="1"/>
    <n v="37"/>
    <n v="2"/>
    <n v="4"/>
    <x v="4"/>
    <n v="2"/>
    <s v="Divorced"/>
    <n v="13577"/>
    <n v="25592"/>
    <n v="1"/>
    <s v="Y"/>
    <x v="0"/>
    <n v="15"/>
    <n v="3"/>
    <n v="4"/>
    <n v="80"/>
    <n v="1"/>
    <n v="34"/>
    <n v="3"/>
    <n v="3"/>
    <n v="33"/>
    <n v="9"/>
    <n v="15"/>
    <n v="0"/>
    <x v="6"/>
    <x v="4"/>
    <n v="0"/>
  </r>
  <r>
    <x v="18"/>
    <x v="0"/>
    <s v="Travel_Frequently"/>
    <n v="251"/>
    <x v="1"/>
    <n v="10"/>
    <n v="2"/>
    <s v="Life Sciences"/>
    <n v="1"/>
    <n v="1279"/>
    <n v="1"/>
    <x v="0"/>
    <n v="45"/>
    <n v="2"/>
    <n v="1"/>
    <x v="2"/>
    <n v="3"/>
    <s v="Single"/>
    <n v="2625"/>
    <n v="25308"/>
    <n v="1"/>
    <s v="Y"/>
    <x v="1"/>
    <n v="20"/>
    <n v="4"/>
    <n v="3"/>
    <n v="80"/>
    <n v="0"/>
    <n v="2"/>
    <n v="2"/>
    <n v="1"/>
    <n v="2"/>
    <n v="2"/>
    <n v="2"/>
    <n v="2"/>
    <x v="1"/>
    <x v="1"/>
    <n v="1"/>
  </r>
  <r>
    <x v="21"/>
    <x v="1"/>
    <s v="Travel_Rarely"/>
    <n v="168"/>
    <x v="0"/>
    <n v="4"/>
    <n v="2"/>
    <s v="Marketing"/>
    <n v="1"/>
    <n v="1280"/>
    <n v="4"/>
    <x v="0"/>
    <n v="33"/>
    <n v="2"/>
    <n v="5"/>
    <x v="5"/>
    <n v="2"/>
    <s v="Married"/>
    <n v="18789"/>
    <n v="9946"/>
    <n v="2"/>
    <s v="Y"/>
    <x v="1"/>
    <n v="14"/>
    <n v="3"/>
    <n v="3"/>
    <n v="80"/>
    <n v="1"/>
    <n v="26"/>
    <n v="2"/>
    <n v="3"/>
    <n v="11"/>
    <n v="4"/>
    <n v="0"/>
    <n v="8"/>
    <x v="4"/>
    <x v="0"/>
    <n v="0"/>
  </r>
  <r>
    <x v="13"/>
    <x v="1"/>
    <s v="Travel_Rarely"/>
    <n v="131"/>
    <x v="0"/>
    <n v="2"/>
    <n v="3"/>
    <s v="Marketing"/>
    <n v="1"/>
    <n v="1281"/>
    <n v="3"/>
    <x v="0"/>
    <n v="86"/>
    <n v="3"/>
    <n v="2"/>
    <x v="0"/>
    <n v="1"/>
    <s v="Single"/>
    <n v="4538"/>
    <n v="6039"/>
    <n v="0"/>
    <s v="Y"/>
    <x v="0"/>
    <n v="12"/>
    <n v="3"/>
    <n v="4"/>
    <n v="80"/>
    <n v="0"/>
    <n v="4"/>
    <n v="3"/>
    <n v="3"/>
    <n v="3"/>
    <n v="2"/>
    <n v="0"/>
    <n v="2"/>
    <x v="2"/>
    <x v="0"/>
    <n v="0"/>
  </r>
  <r>
    <x v="31"/>
    <x v="1"/>
    <s v="Travel_Frequently"/>
    <n v="237"/>
    <x v="0"/>
    <n v="9"/>
    <n v="3"/>
    <s v="Life Sciences"/>
    <n v="1"/>
    <n v="1282"/>
    <n v="4"/>
    <x v="1"/>
    <n v="83"/>
    <n v="3"/>
    <n v="5"/>
    <x v="5"/>
    <n v="2"/>
    <s v="Divorced"/>
    <n v="19847"/>
    <n v="19196"/>
    <n v="4"/>
    <s v="Y"/>
    <x v="0"/>
    <n v="24"/>
    <n v="4"/>
    <n v="1"/>
    <n v="80"/>
    <n v="1"/>
    <n v="31"/>
    <n v="5"/>
    <n v="2"/>
    <n v="29"/>
    <n v="10"/>
    <n v="11"/>
    <n v="10"/>
    <x v="3"/>
    <x v="4"/>
    <n v="0"/>
  </r>
  <r>
    <x v="6"/>
    <x v="1"/>
    <s v="Travel_Rarely"/>
    <n v="1429"/>
    <x v="1"/>
    <n v="18"/>
    <n v="4"/>
    <s v="Medical"/>
    <n v="1"/>
    <n v="1283"/>
    <n v="4"/>
    <x v="1"/>
    <n v="67"/>
    <n v="3"/>
    <n v="3"/>
    <x v="3"/>
    <n v="4"/>
    <s v="Single"/>
    <n v="10512"/>
    <n v="20002"/>
    <n v="6"/>
    <s v="Y"/>
    <x v="1"/>
    <n v="12"/>
    <n v="3"/>
    <n v="4"/>
    <n v="80"/>
    <n v="0"/>
    <n v="25"/>
    <n v="6"/>
    <n v="2"/>
    <n v="9"/>
    <n v="7"/>
    <n v="5"/>
    <n v="4"/>
    <x v="0"/>
    <x v="2"/>
    <n v="0"/>
  </r>
  <r>
    <x v="13"/>
    <x v="1"/>
    <s v="Travel_Frequently"/>
    <n v="135"/>
    <x v="1"/>
    <n v="19"/>
    <n v="3"/>
    <s v="Medical"/>
    <n v="1"/>
    <n v="1285"/>
    <n v="3"/>
    <x v="0"/>
    <n v="46"/>
    <n v="3"/>
    <n v="2"/>
    <x v="2"/>
    <n v="2"/>
    <s v="Divorced"/>
    <n v="4444"/>
    <n v="22534"/>
    <n v="4"/>
    <s v="Y"/>
    <x v="1"/>
    <n v="13"/>
    <n v="3"/>
    <n v="3"/>
    <n v="80"/>
    <n v="2"/>
    <n v="15"/>
    <n v="2"/>
    <n v="4"/>
    <n v="11"/>
    <n v="8"/>
    <n v="5"/>
    <n v="10"/>
    <x v="4"/>
    <x v="2"/>
    <n v="0"/>
  </r>
  <r>
    <x v="14"/>
    <x v="1"/>
    <s v="Travel_Frequently"/>
    <n v="791"/>
    <x v="1"/>
    <n v="1"/>
    <n v="4"/>
    <s v="Medical"/>
    <n v="1"/>
    <n v="1286"/>
    <n v="4"/>
    <x v="1"/>
    <n v="44"/>
    <n v="3"/>
    <n v="1"/>
    <x v="2"/>
    <n v="3"/>
    <s v="Single"/>
    <n v="2154"/>
    <n v="6842"/>
    <n v="0"/>
    <s v="Y"/>
    <x v="0"/>
    <n v="11"/>
    <n v="3"/>
    <n v="3"/>
    <n v="80"/>
    <n v="0"/>
    <n v="5"/>
    <n v="2"/>
    <n v="2"/>
    <n v="4"/>
    <n v="2"/>
    <n v="0"/>
    <n v="2"/>
    <x v="2"/>
    <x v="0"/>
    <n v="0"/>
  </r>
  <r>
    <x v="20"/>
    <x v="1"/>
    <s v="Travel_Rarely"/>
    <n v="1199"/>
    <x v="1"/>
    <n v="4"/>
    <n v="2"/>
    <s v="Life Sciences"/>
    <n v="1"/>
    <n v="1288"/>
    <n v="3"/>
    <x v="1"/>
    <n v="92"/>
    <n v="4"/>
    <n v="5"/>
    <x v="5"/>
    <n v="1"/>
    <s v="Divorced"/>
    <n v="19190"/>
    <n v="17477"/>
    <n v="1"/>
    <s v="Y"/>
    <x v="1"/>
    <n v="14"/>
    <n v="3"/>
    <n v="4"/>
    <n v="80"/>
    <n v="2"/>
    <n v="26"/>
    <n v="4"/>
    <n v="2"/>
    <n v="25"/>
    <n v="9"/>
    <n v="14"/>
    <n v="13"/>
    <x v="3"/>
    <x v="4"/>
    <n v="0"/>
  </r>
  <r>
    <x v="13"/>
    <x v="1"/>
    <s v="Travel_Frequently"/>
    <n v="648"/>
    <x v="2"/>
    <n v="11"/>
    <n v="3"/>
    <s v="Life Sciences"/>
    <n v="1"/>
    <n v="1289"/>
    <n v="3"/>
    <x v="1"/>
    <n v="56"/>
    <n v="2"/>
    <n v="2"/>
    <x v="8"/>
    <n v="2"/>
    <s v="Married"/>
    <n v="4490"/>
    <n v="21833"/>
    <n v="4"/>
    <s v="Y"/>
    <x v="1"/>
    <n v="11"/>
    <n v="3"/>
    <n v="4"/>
    <n v="80"/>
    <n v="2"/>
    <n v="14"/>
    <n v="5"/>
    <n v="4"/>
    <n v="10"/>
    <n v="9"/>
    <n v="1"/>
    <n v="8"/>
    <x v="0"/>
    <x v="1"/>
    <n v="0"/>
  </r>
  <r>
    <x v="10"/>
    <x v="1"/>
    <s v="Travel_Rarely"/>
    <n v="735"/>
    <x v="1"/>
    <n v="6"/>
    <n v="1"/>
    <s v="Life Sciences"/>
    <n v="1"/>
    <n v="1291"/>
    <n v="3"/>
    <x v="1"/>
    <n v="66"/>
    <n v="3"/>
    <n v="1"/>
    <x v="1"/>
    <n v="3"/>
    <s v="Married"/>
    <n v="3506"/>
    <n v="6020"/>
    <n v="0"/>
    <s v="Y"/>
    <x v="0"/>
    <n v="14"/>
    <n v="3"/>
    <n v="4"/>
    <n v="80"/>
    <n v="0"/>
    <n v="4"/>
    <n v="3"/>
    <n v="3"/>
    <n v="3"/>
    <n v="2"/>
    <n v="2"/>
    <n v="2"/>
    <x v="2"/>
    <x v="1"/>
    <n v="0"/>
  </r>
  <r>
    <x v="19"/>
    <x v="1"/>
    <s v="Travel_Rarely"/>
    <n v="603"/>
    <x v="1"/>
    <n v="7"/>
    <n v="4"/>
    <s v="Medical"/>
    <n v="1"/>
    <n v="1292"/>
    <n v="2"/>
    <x v="0"/>
    <n v="78"/>
    <n v="4"/>
    <n v="2"/>
    <x v="1"/>
    <n v="2"/>
    <s v="Married"/>
    <n v="2372"/>
    <n v="5628"/>
    <n v="6"/>
    <s v="Y"/>
    <x v="0"/>
    <n v="16"/>
    <n v="3"/>
    <n v="4"/>
    <n v="80"/>
    <n v="0"/>
    <n v="18"/>
    <n v="2"/>
    <n v="3"/>
    <n v="1"/>
    <n v="0"/>
    <n v="0"/>
    <n v="0"/>
    <x v="1"/>
    <x v="0"/>
    <n v="0"/>
  </r>
  <r>
    <x v="23"/>
    <x v="1"/>
    <s v="Travel_Rarely"/>
    <n v="531"/>
    <x v="0"/>
    <n v="4"/>
    <n v="4"/>
    <s v="Marketing"/>
    <n v="1"/>
    <n v="1293"/>
    <n v="4"/>
    <x v="0"/>
    <n v="56"/>
    <n v="2"/>
    <n v="3"/>
    <x v="0"/>
    <n v="4"/>
    <s v="Single"/>
    <n v="10231"/>
    <n v="20364"/>
    <n v="3"/>
    <s v="Y"/>
    <x v="1"/>
    <n v="14"/>
    <n v="3"/>
    <n v="4"/>
    <n v="80"/>
    <n v="0"/>
    <n v="23"/>
    <n v="3"/>
    <n v="4"/>
    <n v="21"/>
    <n v="7"/>
    <n v="15"/>
    <n v="17"/>
    <x v="3"/>
    <x v="4"/>
    <n v="0"/>
  </r>
  <r>
    <x v="9"/>
    <x v="1"/>
    <s v="Travel_Rarely"/>
    <n v="429"/>
    <x v="1"/>
    <n v="2"/>
    <n v="4"/>
    <s v="Life Sciences"/>
    <n v="1"/>
    <n v="1294"/>
    <n v="3"/>
    <x v="0"/>
    <n v="53"/>
    <n v="3"/>
    <n v="2"/>
    <x v="3"/>
    <n v="2"/>
    <s v="Single"/>
    <n v="5410"/>
    <n v="2323"/>
    <n v="9"/>
    <s v="Y"/>
    <x v="0"/>
    <n v="11"/>
    <n v="3"/>
    <n v="4"/>
    <n v="80"/>
    <n v="0"/>
    <n v="18"/>
    <n v="2"/>
    <n v="3"/>
    <n v="16"/>
    <n v="14"/>
    <n v="5"/>
    <n v="12"/>
    <x v="5"/>
    <x v="2"/>
    <n v="0"/>
  </r>
  <r>
    <x v="20"/>
    <x v="0"/>
    <s v="Travel_Rarely"/>
    <n v="621"/>
    <x v="1"/>
    <n v="15"/>
    <n v="3"/>
    <s v="Medical"/>
    <n v="1"/>
    <n v="1295"/>
    <n v="1"/>
    <x v="0"/>
    <n v="73"/>
    <n v="3"/>
    <n v="3"/>
    <x v="4"/>
    <n v="4"/>
    <s v="Married"/>
    <n v="7978"/>
    <n v="14075"/>
    <n v="1"/>
    <s v="Y"/>
    <x v="1"/>
    <n v="11"/>
    <n v="3"/>
    <n v="4"/>
    <n v="80"/>
    <n v="1"/>
    <n v="10"/>
    <n v="2"/>
    <n v="3"/>
    <n v="10"/>
    <n v="7"/>
    <n v="0"/>
    <n v="5"/>
    <x v="0"/>
    <x v="0"/>
    <n v="1"/>
  </r>
  <r>
    <x v="14"/>
    <x v="1"/>
    <s v="Travel_Frequently"/>
    <n v="193"/>
    <x v="1"/>
    <n v="2"/>
    <n v="3"/>
    <s v="Life Sciences"/>
    <n v="1"/>
    <n v="1296"/>
    <n v="4"/>
    <x v="1"/>
    <n v="52"/>
    <n v="2"/>
    <n v="1"/>
    <x v="2"/>
    <n v="4"/>
    <s v="Married"/>
    <n v="3867"/>
    <n v="14222"/>
    <n v="1"/>
    <s v="Y"/>
    <x v="0"/>
    <n v="12"/>
    <n v="3"/>
    <n v="2"/>
    <n v="80"/>
    <n v="1"/>
    <n v="2"/>
    <n v="2"/>
    <n v="3"/>
    <n v="2"/>
    <n v="2"/>
    <n v="2"/>
    <n v="2"/>
    <x v="1"/>
    <x v="1"/>
    <n v="0"/>
  </r>
  <r>
    <x v="31"/>
    <x v="1"/>
    <s v="Travel_Frequently"/>
    <n v="968"/>
    <x v="1"/>
    <n v="6"/>
    <n v="2"/>
    <s v="Medical"/>
    <n v="1"/>
    <n v="1297"/>
    <n v="2"/>
    <x v="0"/>
    <n v="40"/>
    <n v="2"/>
    <n v="1"/>
    <x v="2"/>
    <n v="3"/>
    <s v="Single"/>
    <n v="2838"/>
    <n v="4257"/>
    <n v="0"/>
    <s v="Y"/>
    <x v="1"/>
    <n v="14"/>
    <n v="3"/>
    <n v="2"/>
    <n v="80"/>
    <n v="0"/>
    <n v="8"/>
    <n v="6"/>
    <n v="2"/>
    <n v="7"/>
    <n v="0"/>
    <n v="7"/>
    <n v="7"/>
    <x v="0"/>
    <x v="3"/>
    <n v="0"/>
  </r>
  <r>
    <x v="7"/>
    <x v="1"/>
    <s v="Non-Travel"/>
    <n v="879"/>
    <x v="1"/>
    <n v="9"/>
    <n v="2"/>
    <s v="Medical"/>
    <n v="1"/>
    <n v="1298"/>
    <n v="3"/>
    <x v="0"/>
    <n v="72"/>
    <n v="3"/>
    <n v="2"/>
    <x v="3"/>
    <n v="3"/>
    <s v="Single"/>
    <n v="4695"/>
    <n v="12858"/>
    <n v="7"/>
    <s v="Y"/>
    <x v="0"/>
    <n v="18"/>
    <n v="3"/>
    <n v="3"/>
    <n v="80"/>
    <n v="0"/>
    <n v="10"/>
    <n v="3"/>
    <n v="3"/>
    <n v="8"/>
    <n v="4"/>
    <n v="1"/>
    <n v="7"/>
    <x v="0"/>
    <x v="1"/>
    <n v="0"/>
  </r>
  <r>
    <x v="11"/>
    <x v="0"/>
    <s v="Travel_Rarely"/>
    <n v="806"/>
    <x v="1"/>
    <n v="7"/>
    <n v="3"/>
    <s v="Technical Degree"/>
    <n v="1"/>
    <n v="1299"/>
    <n v="2"/>
    <x v="0"/>
    <n v="39"/>
    <n v="3"/>
    <n v="1"/>
    <x v="2"/>
    <n v="3"/>
    <s v="Divorced"/>
    <n v="3339"/>
    <n v="17285"/>
    <n v="3"/>
    <s v="Y"/>
    <x v="0"/>
    <n v="13"/>
    <n v="3"/>
    <n v="1"/>
    <n v="80"/>
    <n v="2"/>
    <n v="10"/>
    <n v="2"/>
    <n v="3"/>
    <n v="7"/>
    <n v="7"/>
    <n v="7"/>
    <n v="7"/>
    <x v="0"/>
    <x v="3"/>
    <n v="1"/>
  </r>
  <r>
    <x v="14"/>
    <x v="1"/>
    <s v="Travel_Rarely"/>
    <n v="640"/>
    <x v="1"/>
    <n v="1"/>
    <n v="3"/>
    <s v="Technical Degree"/>
    <n v="1"/>
    <n v="1301"/>
    <n v="4"/>
    <x v="1"/>
    <n v="84"/>
    <n v="3"/>
    <n v="1"/>
    <x v="1"/>
    <n v="1"/>
    <s v="Single"/>
    <n v="2080"/>
    <n v="4732"/>
    <n v="2"/>
    <s v="Y"/>
    <x v="1"/>
    <n v="11"/>
    <n v="3"/>
    <n v="2"/>
    <n v="80"/>
    <n v="0"/>
    <n v="5"/>
    <n v="2"/>
    <n v="2"/>
    <n v="3"/>
    <n v="2"/>
    <n v="1"/>
    <n v="2"/>
    <x v="2"/>
    <x v="1"/>
    <n v="0"/>
  </r>
  <r>
    <x v="36"/>
    <x v="1"/>
    <s v="Travel_Rarely"/>
    <n v="266"/>
    <x v="1"/>
    <n v="1"/>
    <n v="3"/>
    <s v="Medical"/>
    <n v="1"/>
    <n v="1303"/>
    <n v="4"/>
    <x v="0"/>
    <n v="40"/>
    <n v="3"/>
    <n v="1"/>
    <x v="1"/>
    <n v="2"/>
    <s v="Single"/>
    <n v="2096"/>
    <n v="18830"/>
    <n v="1"/>
    <s v="Y"/>
    <x v="1"/>
    <n v="18"/>
    <n v="3"/>
    <n v="4"/>
    <n v="80"/>
    <n v="0"/>
    <n v="2"/>
    <n v="3"/>
    <n v="2"/>
    <n v="2"/>
    <n v="2"/>
    <n v="2"/>
    <n v="1"/>
    <x v="1"/>
    <x v="1"/>
    <n v="0"/>
  </r>
  <r>
    <x v="5"/>
    <x v="1"/>
    <s v="Travel_Rarely"/>
    <n v="604"/>
    <x v="0"/>
    <n v="8"/>
    <n v="3"/>
    <s v="Medical"/>
    <n v="1"/>
    <n v="1304"/>
    <n v="3"/>
    <x v="1"/>
    <n v="56"/>
    <n v="4"/>
    <n v="2"/>
    <x v="0"/>
    <n v="4"/>
    <s v="Married"/>
    <n v="6209"/>
    <n v="11693"/>
    <n v="1"/>
    <s v="Y"/>
    <x v="1"/>
    <n v="15"/>
    <n v="3"/>
    <n v="3"/>
    <n v="80"/>
    <n v="2"/>
    <n v="10"/>
    <n v="4"/>
    <n v="4"/>
    <n v="10"/>
    <n v="7"/>
    <n v="0"/>
    <n v="8"/>
    <x v="0"/>
    <x v="0"/>
    <n v="0"/>
  </r>
  <r>
    <x v="28"/>
    <x v="1"/>
    <s v="Travel_Frequently"/>
    <n v="364"/>
    <x v="1"/>
    <n v="25"/>
    <n v="3"/>
    <s v="Medical"/>
    <n v="1"/>
    <n v="1306"/>
    <n v="2"/>
    <x v="0"/>
    <n v="83"/>
    <n v="3"/>
    <n v="5"/>
    <x v="5"/>
    <n v="2"/>
    <s v="Single"/>
    <n v="18061"/>
    <n v="13035"/>
    <n v="3"/>
    <s v="Y"/>
    <x v="1"/>
    <n v="22"/>
    <n v="4"/>
    <n v="3"/>
    <n v="80"/>
    <n v="0"/>
    <n v="22"/>
    <n v="4"/>
    <n v="3"/>
    <n v="0"/>
    <n v="0"/>
    <n v="0"/>
    <n v="0"/>
    <x v="1"/>
    <x v="0"/>
    <n v="0"/>
  </r>
  <r>
    <x v="22"/>
    <x v="1"/>
    <s v="Travel_Rarely"/>
    <n v="412"/>
    <x v="1"/>
    <n v="13"/>
    <n v="4"/>
    <s v="Medical"/>
    <n v="1"/>
    <n v="1307"/>
    <n v="3"/>
    <x v="0"/>
    <n v="94"/>
    <n v="2"/>
    <n v="4"/>
    <x v="5"/>
    <n v="2"/>
    <s v="Divorced"/>
    <n v="17123"/>
    <n v="17334"/>
    <n v="6"/>
    <s v="Y"/>
    <x v="0"/>
    <n v="13"/>
    <n v="3"/>
    <n v="4"/>
    <n v="80"/>
    <n v="2"/>
    <n v="21"/>
    <n v="4"/>
    <n v="3"/>
    <n v="19"/>
    <n v="9"/>
    <n v="15"/>
    <n v="2"/>
    <x v="5"/>
    <x v="4"/>
    <n v="0"/>
  </r>
  <r>
    <x v="34"/>
    <x v="1"/>
    <s v="Travel_Rarely"/>
    <n v="848"/>
    <x v="1"/>
    <n v="23"/>
    <n v="4"/>
    <s v="Life Sciences"/>
    <n v="1"/>
    <n v="1308"/>
    <n v="1"/>
    <x v="1"/>
    <n v="88"/>
    <n v="3"/>
    <n v="1"/>
    <x v="1"/>
    <n v="3"/>
    <s v="Divorced"/>
    <n v="2372"/>
    <n v="26076"/>
    <n v="1"/>
    <s v="Y"/>
    <x v="1"/>
    <n v="12"/>
    <n v="3"/>
    <n v="4"/>
    <n v="80"/>
    <n v="2"/>
    <n v="2"/>
    <n v="3"/>
    <n v="3"/>
    <n v="2"/>
    <n v="2"/>
    <n v="2"/>
    <n v="2"/>
    <x v="1"/>
    <x v="1"/>
    <n v="0"/>
  </r>
  <r>
    <x v="5"/>
    <x v="0"/>
    <s v="Travel_Rarely"/>
    <n v="1089"/>
    <x v="1"/>
    <n v="7"/>
    <n v="2"/>
    <s v="Life Sciences"/>
    <n v="1"/>
    <n v="1309"/>
    <n v="4"/>
    <x v="1"/>
    <n v="79"/>
    <n v="3"/>
    <n v="2"/>
    <x v="2"/>
    <n v="3"/>
    <s v="Married"/>
    <n v="4883"/>
    <n v="22845"/>
    <n v="1"/>
    <s v="Y"/>
    <x v="1"/>
    <n v="18"/>
    <n v="3"/>
    <n v="1"/>
    <n v="80"/>
    <n v="1"/>
    <n v="10"/>
    <n v="3"/>
    <n v="3"/>
    <n v="10"/>
    <n v="4"/>
    <n v="1"/>
    <n v="1"/>
    <x v="0"/>
    <x v="1"/>
    <n v="1"/>
  </r>
  <r>
    <x v="22"/>
    <x v="0"/>
    <s v="Travel_Rarely"/>
    <n v="360"/>
    <x v="1"/>
    <n v="23"/>
    <n v="3"/>
    <s v="Medical"/>
    <n v="1"/>
    <n v="1310"/>
    <n v="3"/>
    <x v="1"/>
    <n v="93"/>
    <n v="3"/>
    <n v="1"/>
    <x v="1"/>
    <n v="1"/>
    <s v="Single"/>
    <n v="3904"/>
    <n v="22154"/>
    <n v="0"/>
    <s v="Y"/>
    <x v="1"/>
    <n v="13"/>
    <n v="3"/>
    <n v="1"/>
    <n v="80"/>
    <n v="0"/>
    <n v="6"/>
    <n v="2"/>
    <n v="3"/>
    <n v="5"/>
    <n v="2"/>
    <n v="0"/>
    <n v="3"/>
    <x v="2"/>
    <x v="0"/>
    <n v="1"/>
  </r>
  <r>
    <x v="7"/>
    <x v="1"/>
    <s v="Travel_Rarely"/>
    <n v="1138"/>
    <x v="1"/>
    <n v="6"/>
    <n v="3"/>
    <s v="Technical Degree"/>
    <n v="1"/>
    <n v="1311"/>
    <n v="1"/>
    <x v="0"/>
    <n v="48"/>
    <n v="2"/>
    <n v="2"/>
    <x v="2"/>
    <n v="4"/>
    <s v="Married"/>
    <n v="4627"/>
    <n v="23631"/>
    <n v="0"/>
    <s v="Y"/>
    <x v="1"/>
    <n v="12"/>
    <n v="3"/>
    <n v="1"/>
    <n v="80"/>
    <n v="1"/>
    <n v="10"/>
    <n v="6"/>
    <n v="3"/>
    <n v="9"/>
    <n v="2"/>
    <n v="6"/>
    <n v="7"/>
    <x v="0"/>
    <x v="3"/>
    <n v="0"/>
  </r>
  <r>
    <x v="9"/>
    <x v="1"/>
    <s v="Travel_Rarely"/>
    <n v="325"/>
    <x v="1"/>
    <n v="10"/>
    <n v="4"/>
    <s v="Technical Degree"/>
    <n v="1"/>
    <n v="1312"/>
    <n v="4"/>
    <x v="0"/>
    <n v="63"/>
    <n v="3"/>
    <n v="3"/>
    <x v="4"/>
    <n v="3"/>
    <s v="Married"/>
    <n v="7094"/>
    <n v="5747"/>
    <n v="3"/>
    <s v="Y"/>
    <x v="1"/>
    <n v="12"/>
    <n v="3"/>
    <n v="1"/>
    <n v="80"/>
    <n v="0"/>
    <n v="10"/>
    <n v="0"/>
    <n v="3"/>
    <n v="7"/>
    <n v="7"/>
    <n v="1"/>
    <n v="7"/>
    <x v="0"/>
    <x v="1"/>
    <n v="0"/>
  </r>
  <r>
    <x v="21"/>
    <x v="1"/>
    <s v="Travel_Rarely"/>
    <n v="991"/>
    <x v="2"/>
    <n v="1"/>
    <n v="2"/>
    <s v="Life Sciences"/>
    <n v="1"/>
    <n v="1314"/>
    <n v="4"/>
    <x v="0"/>
    <n v="44"/>
    <n v="3"/>
    <n v="1"/>
    <x v="8"/>
    <n v="1"/>
    <s v="Single"/>
    <n v="3423"/>
    <n v="22957"/>
    <n v="6"/>
    <s v="Y"/>
    <x v="1"/>
    <n v="12"/>
    <n v="3"/>
    <n v="3"/>
    <n v="80"/>
    <n v="0"/>
    <n v="10"/>
    <n v="3"/>
    <n v="4"/>
    <n v="7"/>
    <n v="6"/>
    <n v="5"/>
    <n v="7"/>
    <x v="0"/>
    <x v="2"/>
    <n v="0"/>
  </r>
  <r>
    <x v="14"/>
    <x v="1"/>
    <s v="Non-Travel"/>
    <n v="1476"/>
    <x v="1"/>
    <n v="1"/>
    <n v="3"/>
    <s v="Life Sciences"/>
    <n v="1"/>
    <n v="1315"/>
    <n v="3"/>
    <x v="0"/>
    <n v="55"/>
    <n v="1"/>
    <n v="2"/>
    <x v="2"/>
    <n v="4"/>
    <s v="Married"/>
    <n v="6674"/>
    <n v="16392"/>
    <n v="0"/>
    <s v="Y"/>
    <x v="1"/>
    <n v="11"/>
    <n v="3"/>
    <n v="1"/>
    <n v="80"/>
    <n v="3"/>
    <n v="10"/>
    <n v="6"/>
    <n v="3"/>
    <n v="9"/>
    <n v="8"/>
    <n v="7"/>
    <n v="5"/>
    <x v="0"/>
    <x v="3"/>
    <n v="0"/>
  </r>
  <r>
    <x v="24"/>
    <x v="1"/>
    <s v="Travel_Rarely"/>
    <n v="1322"/>
    <x v="1"/>
    <n v="28"/>
    <n v="3"/>
    <s v="Life Sciences"/>
    <n v="1"/>
    <n v="1317"/>
    <n v="4"/>
    <x v="0"/>
    <n v="43"/>
    <n v="3"/>
    <n v="4"/>
    <x v="7"/>
    <n v="1"/>
    <s v="Married"/>
    <n v="16880"/>
    <n v="22422"/>
    <n v="4"/>
    <s v="Y"/>
    <x v="0"/>
    <n v="11"/>
    <n v="3"/>
    <n v="2"/>
    <n v="80"/>
    <n v="0"/>
    <n v="25"/>
    <n v="2"/>
    <n v="3"/>
    <n v="3"/>
    <n v="2"/>
    <n v="1"/>
    <n v="2"/>
    <x v="2"/>
    <x v="1"/>
    <n v="0"/>
  </r>
  <r>
    <x v="32"/>
    <x v="0"/>
    <s v="Travel_Rarely"/>
    <n v="299"/>
    <x v="0"/>
    <n v="25"/>
    <n v="4"/>
    <s v="Marketing"/>
    <n v="1"/>
    <n v="1318"/>
    <n v="4"/>
    <x v="1"/>
    <n v="57"/>
    <n v="2"/>
    <n v="3"/>
    <x v="0"/>
    <n v="2"/>
    <s v="Single"/>
    <n v="9094"/>
    <n v="17235"/>
    <n v="2"/>
    <s v="Y"/>
    <x v="0"/>
    <n v="12"/>
    <n v="3"/>
    <n v="3"/>
    <n v="80"/>
    <n v="0"/>
    <n v="9"/>
    <n v="2"/>
    <n v="3"/>
    <n v="5"/>
    <n v="4"/>
    <n v="1"/>
    <n v="0"/>
    <x v="2"/>
    <x v="1"/>
    <n v="1"/>
  </r>
  <r>
    <x v="39"/>
    <x v="0"/>
    <s v="Travel_Rarely"/>
    <n v="1030"/>
    <x v="0"/>
    <n v="5"/>
    <n v="3"/>
    <s v="Life Sciences"/>
    <n v="1"/>
    <n v="1319"/>
    <n v="2"/>
    <x v="1"/>
    <n v="64"/>
    <n v="3"/>
    <n v="3"/>
    <x v="0"/>
    <n v="2"/>
    <s v="Single"/>
    <n v="8446"/>
    <n v="21534"/>
    <n v="9"/>
    <s v="Y"/>
    <x v="0"/>
    <n v="19"/>
    <n v="3"/>
    <n v="3"/>
    <n v="80"/>
    <n v="0"/>
    <n v="10"/>
    <n v="2"/>
    <n v="2"/>
    <n v="8"/>
    <n v="7"/>
    <n v="7"/>
    <n v="7"/>
    <x v="0"/>
    <x v="3"/>
    <n v="1"/>
  </r>
  <r>
    <x v="7"/>
    <x v="1"/>
    <s v="Travel_Rarely"/>
    <n v="634"/>
    <x v="1"/>
    <n v="17"/>
    <n v="4"/>
    <s v="Medical"/>
    <n v="1"/>
    <n v="1321"/>
    <n v="2"/>
    <x v="0"/>
    <n v="95"/>
    <n v="3"/>
    <n v="3"/>
    <x v="5"/>
    <n v="1"/>
    <s v="Married"/>
    <n v="11916"/>
    <n v="25927"/>
    <n v="1"/>
    <s v="Y"/>
    <x v="0"/>
    <n v="23"/>
    <n v="4"/>
    <n v="4"/>
    <n v="80"/>
    <n v="2"/>
    <n v="9"/>
    <n v="2"/>
    <n v="3"/>
    <n v="9"/>
    <n v="1"/>
    <n v="0"/>
    <n v="8"/>
    <x v="0"/>
    <x v="0"/>
    <n v="0"/>
  </r>
  <r>
    <x v="22"/>
    <x v="1"/>
    <s v="Travel_Rarely"/>
    <n v="524"/>
    <x v="1"/>
    <n v="18"/>
    <n v="2"/>
    <s v="Life Sciences"/>
    <n v="1"/>
    <n v="1322"/>
    <n v="1"/>
    <x v="1"/>
    <n v="32"/>
    <n v="3"/>
    <n v="2"/>
    <x v="3"/>
    <n v="3"/>
    <s v="Single"/>
    <n v="4534"/>
    <n v="13352"/>
    <n v="0"/>
    <s v="Y"/>
    <x v="1"/>
    <n v="11"/>
    <n v="3"/>
    <n v="1"/>
    <n v="80"/>
    <n v="0"/>
    <n v="9"/>
    <n v="6"/>
    <n v="3"/>
    <n v="8"/>
    <n v="7"/>
    <n v="1"/>
    <n v="7"/>
    <x v="0"/>
    <x v="1"/>
    <n v="0"/>
  </r>
  <r>
    <x v="12"/>
    <x v="1"/>
    <s v="Non-Travel"/>
    <n v="587"/>
    <x v="0"/>
    <n v="2"/>
    <n v="4"/>
    <s v="Life Sciences"/>
    <n v="1"/>
    <n v="1324"/>
    <n v="4"/>
    <x v="0"/>
    <n v="57"/>
    <n v="3"/>
    <n v="3"/>
    <x v="0"/>
    <n v="3"/>
    <s v="Divorced"/>
    <n v="9852"/>
    <n v="8935"/>
    <n v="1"/>
    <s v="Y"/>
    <x v="0"/>
    <n v="19"/>
    <n v="3"/>
    <n v="1"/>
    <n v="80"/>
    <n v="1"/>
    <n v="10"/>
    <n v="5"/>
    <n v="2"/>
    <n v="10"/>
    <n v="8"/>
    <n v="9"/>
    <n v="6"/>
    <x v="0"/>
    <x v="3"/>
    <n v="0"/>
  </r>
  <r>
    <x v="0"/>
    <x v="1"/>
    <s v="Non-Travel"/>
    <n v="256"/>
    <x v="0"/>
    <n v="10"/>
    <n v="2"/>
    <s v="Medical"/>
    <n v="1"/>
    <n v="1329"/>
    <n v="3"/>
    <x v="1"/>
    <n v="40"/>
    <n v="1"/>
    <n v="2"/>
    <x v="0"/>
    <n v="2"/>
    <s v="Single"/>
    <n v="6151"/>
    <n v="22074"/>
    <n v="1"/>
    <s v="Y"/>
    <x v="1"/>
    <n v="13"/>
    <n v="3"/>
    <n v="1"/>
    <n v="80"/>
    <n v="0"/>
    <n v="19"/>
    <n v="4"/>
    <n v="3"/>
    <n v="19"/>
    <n v="2"/>
    <n v="11"/>
    <n v="9"/>
    <x v="5"/>
    <x v="4"/>
    <n v="0"/>
  </r>
  <r>
    <x v="12"/>
    <x v="0"/>
    <s v="Travel_Frequently"/>
    <n v="1060"/>
    <x v="0"/>
    <n v="1"/>
    <n v="3"/>
    <s v="Life Sciences"/>
    <n v="1"/>
    <n v="1331"/>
    <n v="4"/>
    <x v="0"/>
    <n v="54"/>
    <n v="3"/>
    <n v="1"/>
    <x v="6"/>
    <n v="2"/>
    <s v="Single"/>
    <n v="2302"/>
    <n v="8319"/>
    <n v="1"/>
    <s v="Y"/>
    <x v="0"/>
    <n v="11"/>
    <n v="3"/>
    <n v="1"/>
    <n v="80"/>
    <n v="0"/>
    <n v="3"/>
    <n v="2"/>
    <n v="4"/>
    <n v="3"/>
    <n v="2"/>
    <n v="2"/>
    <n v="2"/>
    <x v="2"/>
    <x v="1"/>
    <n v="1"/>
  </r>
  <r>
    <x v="20"/>
    <x v="0"/>
    <s v="Travel_Rarely"/>
    <n v="935"/>
    <x v="1"/>
    <n v="3"/>
    <n v="3"/>
    <s v="Life Sciences"/>
    <n v="1"/>
    <n v="1333"/>
    <n v="1"/>
    <x v="1"/>
    <n v="89"/>
    <n v="3"/>
    <n v="1"/>
    <x v="2"/>
    <n v="1"/>
    <s v="Married"/>
    <n v="2362"/>
    <n v="14669"/>
    <n v="4"/>
    <s v="Y"/>
    <x v="1"/>
    <n v="12"/>
    <n v="3"/>
    <n v="3"/>
    <n v="80"/>
    <n v="0"/>
    <n v="10"/>
    <n v="4"/>
    <n v="4"/>
    <n v="3"/>
    <n v="2"/>
    <n v="1"/>
    <n v="2"/>
    <x v="2"/>
    <x v="1"/>
    <n v="1"/>
  </r>
  <r>
    <x v="19"/>
    <x v="1"/>
    <s v="Non-Travel"/>
    <n v="495"/>
    <x v="1"/>
    <n v="2"/>
    <n v="1"/>
    <s v="Life Sciences"/>
    <n v="1"/>
    <n v="1334"/>
    <n v="3"/>
    <x v="1"/>
    <n v="37"/>
    <n v="3"/>
    <n v="4"/>
    <x v="5"/>
    <n v="3"/>
    <s v="Married"/>
    <n v="17861"/>
    <n v="26582"/>
    <n v="0"/>
    <s v="Y"/>
    <x v="0"/>
    <n v="13"/>
    <n v="3"/>
    <n v="4"/>
    <n v="80"/>
    <n v="0"/>
    <n v="21"/>
    <n v="3"/>
    <n v="2"/>
    <n v="20"/>
    <n v="8"/>
    <n v="2"/>
    <n v="10"/>
    <x v="5"/>
    <x v="1"/>
    <n v="0"/>
  </r>
  <r>
    <x v="27"/>
    <x v="1"/>
    <s v="Travel_Rarely"/>
    <n v="282"/>
    <x v="1"/>
    <n v="2"/>
    <n v="2"/>
    <s v="Medical"/>
    <n v="1"/>
    <n v="1336"/>
    <n v="4"/>
    <x v="0"/>
    <n v="58"/>
    <n v="1"/>
    <n v="5"/>
    <x v="5"/>
    <n v="3"/>
    <s v="Married"/>
    <n v="19187"/>
    <n v="6992"/>
    <n v="4"/>
    <s v="Y"/>
    <x v="1"/>
    <n v="14"/>
    <n v="3"/>
    <n v="4"/>
    <n v="80"/>
    <n v="1"/>
    <n v="23"/>
    <n v="5"/>
    <n v="3"/>
    <n v="19"/>
    <n v="9"/>
    <n v="9"/>
    <n v="11"/>
    <x v="5"/>
    <x v="3"/>
    <n v="0"/>
  </r>
  <r>
    <x v="29"/>
    <x v="1"/>
    <s v="Travel_Rarely"/>
    <n v="206"/>
    <x v="2"/>
    <n v="8"/>
    <n v="4"/>
    <s v="Life Sciences"/>
    <n v="1"/>
    <n v="1338"/>
    <n v="4"/>
    <x v="1"/>
    <n v="99"/>
    <n v="3"/>
    <n v="5"/>
    <x v="5"/>
    <n v="2"/>
    <s v="Single"/>
    <n v="19717"/>
    <n v="4022"/>
    <n v="6"/>
    <s v="Y"/>
    <x v="1"/>
    <n v="14"/>
    <n v="3"/>
    <n v="1"/>
    <n v="80"/>
    <n v="0"/>
    <n v="36"/>
    <n v="4"/>
    <n v="3"/>
    <n v="7"/>
    <n v="3"/>
    <n v="7"/>
    <n v="7"/>
    <x v="0"/>
    <x v="3"/>
    <n v="0"/>
  </r>
  <r>
    <x v="32"/>
    <x v="1"/>
    <s v="Non-Travel"/>
    <n v="458"/>
    <x v="1"/>
    <n v="16"/>
    <n v="2"/>
    <s v="Life Sciences"/>
    <n v="1"/>
    <n v="1340"/>
    <n v="3"/>
    <x v="1"/>
    <n v="74"/>
    <n v="3"/>
    <n v="1"/>
    <x v="1"/>
    <n v="3"/>
    <s v="Divorced"/>
    <n v="3544"/>
    <n v="8532"/>
    <n v="9"/>
    <s v="Y"/>
    <x v="1"/>
    <n v="16"/>
    <n v="3"/>
    <n v="2"/>
    <n v="80"/>
    <n v="1"/>
    <n v="6"/>
    <n v="0"/>
    <n v="3"/>
    <n v="4"/>
    <n v="2"/>
    <n v="0"/>
    <n v="0"/>
    <x v="2"/>
    <x v="0"/>
    <n v="0"/>
  </r>
  <r>
    <x v="13"/>
    <x v="1"/>
    <s v="Travel_Rarely"/>
    <n v="943"/>
    <x v="1"/>
    <n v="9"/>
    <n v="3"/>
    <s v="Life Sciences"/>
    <n v="1"/>
    <n v="1344"/>
    <n v="4"/>
    <x v="1"/>
    <n v="86"/>
    <n v="3"/>
    <n v="3"/>
    <x v="4"/>
    <n v="4"/>
    <s v="Divorced"/>
    <n v="8500"/>
    <n v="5494"/>
    <n v="0"/>
    <s v="Y"/>
    <x v="1"/>
    <n v="11"/>
    <n v="3"/>
    <n v="4"/>
    <n v="80"/>
    <n v="1"/>
    <n v="10"/>
    <n v="0"/>
    <n v="2"/>
    <n v="9"/>
    <n v="7"/>
    <n v="1"/>
    <n v="6"/>
    <x v="0"/>
    <x v="1"/>
    <n v="0"/>
  </r>
  <r>
    <x v="32"/>
    <x v="1"/>
    <s v="Travel_Rarely"/>
    <n v="523"/>
    <x v="1"/>
    <n v="2"/>
    <n v="3"/>
    <s v="Life Sciences"/>
    <n v="1"/>
    <n v="1346"/>
    <n v="3"/>
    <x v="1"/>
    <n v="98"/>
    <n v="3"/>
    <n v="2"/>
    <x v="1"/>
    <n v="4"/>
    <s v="Single"/>
    <n v="4661"/>
    <n v="22455"/>
    <n v="1"/>
    <s v="Y"/>
    <x v="1"/>
    <n v="13"/>
    <n v="3"/>
    <n v="3"/>
    <n v="80"/>
    <n v="0"/>
    <n v="9"/>
    <n v="4"/>
    <n v="3"/>
    <n v="9"/>
    <n v="8"/>
    <n v="8"/>
    <n v="8"/>
    <x v="0"/>
    <x v="3"/>
    <n v="0"/>
  </r>
  <r>
    <x v="0"/>
    <x v="1"/>
    <s v="Travel_Frequently"/>
    <n v="1018"/>
    <x v="0"/>
    <n v="1"/>
    <n v="3"/>
    <s v="Marketing"/>
    <n v="1"/>
    <n v="1349"/>
    <n v="3"/>
    <x v="0"/>
    <n v="66"/>
    <n v="3"/>
    <n v="2"/>
    <x v="0"/>
    <n v="1"/>
    <s v="Divorced"/>
    <n v="4103"/>
    <n v="4297"/>
    <n v="0"/>
    <s v="Y"/>
    <x v="1"/>
    <n v="17"/>
    <n v="3"/>
    <n v="4"/>
    <n v="80"/>
    <n v="1"/>
    <n v="10"/>
    <n v="2"/>
    <n v="3"/>
    <n v="9"/>
    <n v="3"/>
    <n v="1"/>
    <n v="7"/>
    <x v="0"/>
    <x v="1"/>
    <n v="0"/>
  </r>
  <r>
    <x v="10"/>
    <x v="1"/>
    <s v="Travel_Frequently"/>
    <n v="482"/>
    <x v="1"/>
    <n v="4"/>
    <n v="4"/>
    <s v="Life Sciences"/>
    <n v="1"/>
    <n v="1350"/>
    <n v="3"/>
    <x v="1"/>
    <n v="87"/>
    <n v="3"/>
    <n v="2"/>
    <x v="1"/>
    <n v="3"/>
    <s v="Single"/>
    <n v="4249"/>
    <n v="2690"/>
    <n v="1"/>
    <s v="Y"/>
    <x v="0"/>
    <n v="11"/>
    <n v="3"/>
    <n v="2"/>
    <n v="80"/>
    <n v="0"/>
    <n v="9"/>
    <n v="3"/>
    <n v="3"/>
    <n v="9"/>
    <n v="6"/>
    <n v="1"/>
    <n v="1"/>
    <x v="0"/>
    <x v="1"/>
    <n v="0"/>
  </r>
  <r>
    <x v="31"/>
    <x v="1"/>
    <s v="Travel_Rarely"/>
    <n v="770"/>
    <x v="2"/>
    <n v="5"/>
    <n v="3"/>
    <s v="Life Sciences"/>
    <n v="1"/>
    <n v="1352"/>
    <n v="3"/>
    <x v="1"/>
    <n v="84"/>
    <n v="3"/>
    <n v="4"/>
    <x v="5"/>
    <n v="2"/>
    <s v="Divorced"/>
    <n v="14026"/>
    <n v="17588"/>
    <n v="1"/>
    <s v="Y"/>
    <x v="0"/>
    <n v="11"/>
    <n v="3"/>
    <n v="2"/>
    <n v="80"/>
    <n v="1"/>
    <n v="33"/>
    <n v="2"/>
    <n v="3"/>
    <n v="33"/>
    <n v="9"/>
    <n v="0"/>
    <n v="10"/>
    <x v="6"/>
    <x v="0"/>
    <n v="0"/>
  </r>
  <r>
    <x v="8"/>
    <x v="1"/>
    <s v="Travel_Rarely"/>
    <n v="1009"/>
    <x v="0"/>
    <n v="2"/>
    <n v="2"/>
    <s v="Life Sciences"/>
    <n v="1"/>
    <n v="1355"/>
    <n v="2"/>
    <x v="0"/>
    <n v="31"/>
    <n v="3"/>
    <n v="2"/>
    <x v="0"/>
    <n v="1"/>
    <s v="Divorced"/>
    <n v="6893"/>
    <n v="19461"/>
    <n v="3"/>
    <s v="Y"/>
    <x v="1"/>
    <n v="15"/>
    <n v="3"/>
    <n v="4"/>
    <n v="80"/>
    <n v="1"/>
    <n v="11"/>
    <n v="3"/>
    <n v="3"/>
    <n v="7"/>
    <n v="7"/>
    <n v="1"/>
    <n v="7"/>
    <x v="0"/>
    <x v="1"/>
    <n v="0"/>
  </r>
  <r>
    <x v="13"/>
    <x v="1"/>
    <s v="Travel_Rarely"/>
    <n v="507"/>
    <x v="0"/>
    <n v="15"/>
    <n v="2"/>
    <s v="Medical"/>
    <n v="1"/>
    <n v="1356"/>
    <n v="3"/>
    <x v="0"/>
    <n v="66"/>
    <n v="3"/>
    <n v="2"/>
    <x v="0"/>
    <n v="1"/>
    <s v="Single"/>
    <n v="6125"/>
    <n v="23553"/>
    <n v="1"/>
    <s v="Y"/>
    <x v="1"/>
    <n v="12"/>
    <n v="3"/>
    <n v="4"/>
    <n v="80"/>
    <n v="0"/>
    <n v="10"/>
    <n v="6"/>
    <n v="4"/>
    <n v="10"/>
    <n v="8"/>
    <n v="9"/>
    <n v="6"/>
    <x v="0"/>
    <x v="3"/>
    <n v="0"/>
  </r>
  <r>
    <x v="36"/>
    <x v="1"/>
    <s v="Travel_Rarely"/>
    <n v="882"/>
    <x v="1"/>
    <n v="19"/>
    <n v="1"/>
    <s v="Medical"/>
    <n v="1"/>
    <n v="1358"/>
    <n v="4"/>
    <x v="1"/>
    <n v="67"/>
    <n v="3"/>
    <n v="1"/>
    <x v="2"/>
    <n v="4"/>
    <s v="Married"/>
    <n v="3669"/>
    <n v="9075"/>
    <n v="3"/>
    <s v="Y"/>
    <x v="1"/>
    <n v="11"/>
    <n v="3"/>
    <n v="3"/>
    <n v="80"/>
    <n v="3"/>
    <n v="7"/>
    <n v="6"/>
    <n v="2"/>
    <n v="3"/>
    <n v="2"/>
    <n v="1"/>
    <n v="2"/>
    <x v="2"/>
    <x v="1"/>
    <n v="0"/>
  </r>
  <r>
    <x v="34"/>
    <x v="0"/>
    <s v="Travel_Rarely"/>
    <n v="601"/>
    <x v="1"/>
    <n v="7"/>
    <n v="4"/>
    <s v="Medical"/>
    <n v="1"/>
    <n v="1360"/>
    <n v="3"/>
    <x v="0"/>
    <n v="53"/>
    <n v="2"/>
    <n v="3"/>
    <x v="3"/>
    <n v="1"/>
    <s v="Married"/>
    <n v="10008"/>
    <n v="12023"/>
    <n v="7"/>
    <s v="Y"/>
    <x v="0"/>
    <n v="14"/>
    <n v="3"/>
    <n v="4"/>
    <n v="80"/>
    <n v="0"/>
    <n v="31"/>
    <n v="0"/>
    <n v="2"/>
    <n v="10"/>
    <n v="9"/>
    <n v="5"/>
    <n v="9"/>
    <x v="0"/>
    <x v="2"/>
    <n v="1"/>
  </r>
  <r>
    <x v="32"/>
    <x v="1"/>
    <s v="Travel_Rarely"/>
    <n v="329"/>
    <x v="1"/>
    <n v="1"/>
    <n v="4"/>
    <s v="Life Sciences"/>
    <n v="1"/>
    <n v="1361"/>
    <n v="2"/>
    <x v="1"/>
    <n v="88"/>
    <n v="3"/>
    <n v="1"/>
    <x v="2"/>
    <n v="2"/>
    <s v="Married"/>
    <n v="2387"/>
    <n v="6762"/>
    <n v="3"/>
    <s v="Y"/>
    <x v="1"/>
    <n v="22"/>
    <n v="4"/>
    <n v="3"/>
    <n v="80"/>
    <n v="1"/>
    <n v="7"/>
    <n v="3"/>
    <n v="3"/>
    <n v="4"/>
    <n v="2"/>
    <n v="0"/>
    <n v="3"/>
    <x v="2"/>
    <x v="0"/>
    <n v="0"/>
  </r>
  <r>
    <x v="9"/>
    <x v="1"/>
    <s v="Travel_Frequently"/>
    <n v="607"/>
    <x v="0"/>
    <n v="7"/>
    <n v="3"/>
    <s v="Marketing"/>
    <n v="1"/>
    <n v="1362"/>
    <n v="1"/>
    <x v="0"/>
    <n v="83"/>
    <n v="4"/>
    <n v="2"/>
    <x v="0"/>
    <n v="1"/>
    <s v="Married"/>
    <n v="4639"/>
    <n v="2261"/>
    <n v="2"/>
    <s v="Y"/>
    <x v="1"/>
    <n v="16"/>
    <n v="3"/>
    <n v="4"/>
    <n v="80"/>
    <n v="1"/>
    <n v="17"/>
    <n v="2"/>
    <n v="2"/>
    <n v="15"/>
    <n v="7"/>
    <n v="6"/>
    <n v="13"/>
    <x v="4"/>
    <x v="3"/>
    <n v="0"/>
  </r>
  <r>
    <x v="26"/>
    <x v="1"/>
    <s v="Travel_Rarely"/>
    <n v="855"/>
    <x v="1"/>
    <n v="4"/>
    <n v="3"/>
    <s v="Life Sciences"/>
    <n v="1"/>
    <n v="1363"/>
    <n v="4"/>
    <x v="1"/>
    <n v="54"/>
    <n v="3"/>
    <n v="3"/>
    <x v="3"/>
    <n v="4"/>
    <s v="Single"/>
    <n v="7898"/>
    <n v="18706"/>
    <n v="1"/>
    <s v="Y"/>
    <x v="1"/>
    <n v="11"/>
    <n v="3"/>
    <n v="3"/>
    <n v="80"/>
    <n v="0"/>
    <n v="11"/>
    <n v="2"/>
    <n v="3"/>
    <n v="10"/>
    <n v="9"/>
    <n v="0"/>
    <n v="8"/>
    <x v="0"/>
    <x v="0"/>
    <n v="0"/>
  </r>
  <r>
    <x v="4"/>
    <x v="1"/>
    <s v="Travel_Rarely"/>
    <n v="1291"/>
    <x v="0"/>
    <n v="11"/>
    <n v="3"/>
    <s v="Medical"/>
    <n v="1"/>
    <n v="1364"/>
    <n v="3"/>
    <x v="0"/>
    <n v="98"/>
    <n v="4"/>
    <n v="1"/>
    <x v="6"/>
    <n v="4"/>
    <s v="Married"/>
    <n v="2534"/>
    <n v="6527"/>
    <n v="8"/>
    <s v="Y"/>
    <x v="1"/>
    <n v="14"/>
    <n v="3"/>
    <n v="2"/>
    <n v="80"/>
    <n v="1"/>
    <n v="5"/>
    <n v="4"/>
    <n v="3"/>
    <n v="1"/>
    <n v="0"/>
    <n v="0"/>
    <n v="0"/>
    <x v="1"/>
    <x v="0"/>
    <n v="0"/>
  </r>
  <r>
    <x v="31"/>
    <x v="1"/>
    <s v="Travel_Rarely"/>
    <n v="1405"/>
    <x v="1"/>
    <n v="11"/>
    <n v="2"/>
    <s v="Technical Degree"/>
    <n v="1"/>
    <n v="1367"/>
    <n v="4"/>
    <x v="0"/>
    <n v="82"/>
    <n v="2"/>
    <n v="4"/>
    <x v="3"/>
    <n v="2"/>
    <s v="Single"/>
    <n v="13142"/>
    <n v="24439"/>
    <n v="3"/>
    <s v="Y"/>
    <x v="1"/>
    <n v="16"/>
    <n v="3"/>
    <n v="2"/>
    <n v="80"/>
    <n v="0"/>
    <n v="29"/>
    <n v="1"/>
    <n v="2"/>
    <n v="5"/>
    <n v="2"/>
    <n v="0"/>
    <n v="3"/>
    <x v="2"/>
    <x v="0"/>
    <n v="0"/>
  </r>
  <r>
    <x v="41"/>
    <x v="1"/>
    <s v="Non-Travel"/>
    <n v="1124"/>
    <x v="1"/>
    <n v="1"/>
    <n v="3"/>
    <s v="Life Sciences"/>
    <n v="1"/>
    <n v="1368"/>
    <n v="4"/>
    <x v="0"/>
    <n v="97"/>
    <n v="3"/>
    <n v="1"/>
    <x v="2"/>
    <n v="4"/>
    <s v="Single"/>
    <n v="1611"/>
    <n v="19305"/>
    <n v="1"/>
    <s v="Y"/>
    <x v="1"/>
    <n v="15"/>
    <n v="3"/>
    <n v="3"/>
    <n v="80"/>
    <n v="0"/>
    <n v="0"/>
    <n v="5"/>
    <n v="4"/>
    <n v="0"/>
    <n v="0"/>
    <n v="0"/>
    <n v="0"/>
    <x v="1"/>
    <x v="0"/>
    <n v="0"/>
  </r>
  <r>
    <x v="10"/>
    <x v="1"/>
    <s v="Travel_Rarely"/>
    <n v="817"/>
    <x v="1"/>
    <n v="1"/>
    <n v="3"/>
    <s v="Medical"/>
    <n v="1"/>
    <n v="1369"/>
    <n v="4"/>
    <x v="0"/>
    <n v="60"/>
    <n v="2"/>
    <n v="2"/>
    <x v="2"/>
    <n v="4"/>
    <s v="Married"/>
    <n v="5363"/>
    <n v="10846"/>
    <n v="0"/>
    <s v="Y"/>
    <x v="1"/>
    <n v="12"/>
    <n v="3"/>
    <n v="2"/>
    <n v="80"/>
    <n v="1"/>
    <n v="10"/>
    <n v="0"/>
    <n v="3"/>
    <n v="9"/>
    <n v="7"/>
    <n v="0"/>
    <n v="0"/>
    <x v="0"/>
    <x v="0"/>
    <n v="0"/>
  </r>
  <r>
    <x v="4"/>
    <x v="1"/>
    <s v="Travel_Frequently"/>
    <n v="793"/>
    <x v="0"/>
    <n v="2"/>
    <n v="1"/>
    <s v="Life Sciences"/>
    <n v="1"/>
    <n v="1371"/>
    <n v="4"/>
    <x v="1"/>
    <n v="43"/>
    <n v="1"/>
    <n v="2"/>
    <x v="0"/>
    <n v="4"/>
    <s v="Single"/>
    <n v="5071"/>
    <n v="20392"/>
    <n v="3"/>
    <s v="Y"/>
    <x v="1"/>
    <n v="20"/>
    <n v="4"/>
    <n v="2"/>
    <n v="80"/>
    <n v="0"/>
    <n v="8"/>
    <n v="3"/>
    <n v="3"/>
    <n v="6"/>
    <n v="2"/>
    <n v="0"/>
    <n v="0"/>
    <x v="0"/>
    <x v="0"/>
    <n v="0"/>
  </r>
  <r>
    <x v="27"/>
    <x v="0"/>
    <s v="Travel_Rarely"/>
    <n v="267"/>
    <x v="0"/>
    <n v="13"/>
    <n v="4"/>
    <s v="Marketing"/>
    <n v="1"/>
    <n v="1372"/>
    <n v="1"/>
    <x v="1"/>
    <n v="85"/>
    <n v="4"/>
    <n v="4"/>
    <x v="0"/>
    <n v="3"/>
    <s v="Single"/>
    <n v="13695"/>
    <n v="9277"/>
    <n v="6"/>
    <s v="Y"/>
    <x v="0"/>
    <n v="17"/>
    <n v="3"/>
    <n v="3"/>
    <n v="80"/>
    <n v="0"/>
    <n v="24"/>
    <n v="2"/>
    <n v="2"/>
    <n v="19"/>
    <n v="7"/>
    <n v="3"/>
    <n v="8"/>
    <x v="5"/>
    <x v="2"/>
    <n v="1"/>
  </r>
  <r>
    <x v="29"/>
    <x v="1"/>
    <s v="Travel_Rarely"/>
    <n v="1369"/>
    <x v="1"/>
    <n v="23"/>
    <n v="3"/>
    <s v="Life Sciences"/>
    <n v="1"/>
    <n v="1373"/>
    <n v="4"/>
    <x v="1"/>
    <n v="68"/>
    <n v="3"/>
    <n v="4"/>
    <x v="3"/>
    <n v="2"/>
    <s v="Married"/>
    <n v="13402"/>
    <n v="18235"/>
    <n v="4"/>
    <s v="Y"/>
    <x v="0"/>
    <n v="12"/>
    <n v="3"/>
    <n v="1"/>
    <n v="80"/>
    <n v="1"/>
    <n v="33"/>
    <n v="0"/>
    <n v="3"/>
    <n v="19"/>
    <n v="16"/>
    <n v="15"/>
    <n v="9"/>
    <x v="5"/>
    <x v="4"/>
    <n v="0"/>
  </r>
  <r>
    <x v="13"/>
    <x v="1"/>
    <s v="Non-Travel"/>
    <n v="999"/>
    <x v="1"/>
    <n v="26"/>
    <n v="1"/>
    <s v="Technical Degree"/>
    <n v="1"/>
    <n v="1374"/>
    <n v="1"/>
    <x v="0"/>
    <n v="92"/>
    <n v="2"/>
    <n v="1"/>
    <x v="1"/>
    <n v="3"/>
    <s v="Divorced"/>
    <n v="2029"/>
    <n v="15891"/>
    <n v="1"/>
    <s v="Y"/>
    <x v="1"/>
    <n v="20"/>
    <n v="4"/>
    <n v="3"/>
    <n v="80"/>
    <n v="3"/>
    <n v="5"/>
    <n v="2"/>
    <n v="3"/>
    <n v="5"/>
    <n v="4"/>
    <n v="0"/>
    <n v="0"/>
    <x v="2"/>
    <x v="0"/>
    <n v="0"/>
  </r>
  <r>
    <x v="32"/>
    <x v="1"/>
    <s v="Travel_Rarely"/>
    <n v="1202"/>
    <x v="1"/>
    <n v="2"/>
    <n v="1"/>
    <s v="Medical"/>
    <n v="1"/>
    <n v="1375"/>
    <n v="2"/>
    <x v="0"/>
    <n v="89"/>
    <n v="4"/>
    <n v="2"/>
    <x v="4"/>
    <n v="3"/>
    <s v="Divorced"/>
    <n v="6377"/>
    <n v="13888"/>
    <n v="5"/>
    <s v="Y"/>
    <x v="1"/>
    <n v="20"/>
    <n v="4"/>
    <n v="2"/>
    <n v="80"/>
    <n v="3"/>
    <n v="15"/>
    <n v="0"/>
    <n v="3"/>
    <n v="12"/>
    <n v="11"/>
    <n v="11"/>
    <n v="8"/>
    <x v="4"/>
    <x v="4"/>
    <n v="0"/>
  </r>
  <r>
    <x v="13"/>
    <x v="1"/>
    <s v="Travel_Rarely"/>
    <n v="285"/>
    <x v="1"/>
    <n v="29"/>
    <n v="3"/>
    <s v="Medical"/>
    <n v="1"/>
    <n v="1377"/>
    <n v="2"/>
    <x v="1"/>
    <n v="86"/>
    <n v="3"/>
    <n v="2"/>
    <x v="2"/>
    <n v="3"/>
    <s v="Married"/>
    <n v="5429"/>
    <n v="17491"/>
    <n v="4"/>
    <s v="Y"/>
    <x v="1"/>
    <n v="13"/>
    <n v="3"/>
    <n v="1"/>
    <n v="80"/>
    <n v="2"/>
    <n v="10"/>
    <n v="1"/>
    <n v="3"/>
    <n v="8"/>
    <n v="7"/>
    <n v="7"/>
    <n v="7"/>
    <x v="0"/>
    <x v="3"/>
    <n v="0"/>
  </r>
  <r>
    <x v="12"/>
    <x v="0"/>
    <s v="Travel_Frequently"/>
    <n v="703"/>
    <x v="0"/>
    <n v="2"/>
    <n v="3"/>
    <s v="Life Sciences"/>
    <n v="1"/>
    <n v="1379"/>
    <n v="3"/>
    <x v="0"/>
    <n v="90"/>
    <n v="2"/>
    <n v="1"/>
    <x v="6"/>
    <n v="4"/>
    <s v="Single"/>
    <n v="2785"/>
    <n v="11882"/>
    <n v="7"/>
    <s v="Y"/>
    <x v="1"/>
    <n v="14"/>
    <n v="3"/>
    <n v="3"/>
    <n v="80"/>
    <n v="0"/>
    <n v="3"/>
    <n v="3"/>
    <n v="4"/>
    <n v="1"/>
    <n v="0"/>
    <n v="0"/>
    <n v="0"/>
    <x v="1"/>
    <x v="0"/>
    <n v="1"/>
  </r>
  <r>
    <x v="10"/>
    <x v="0"/>
    <s v="Travel_Frequently"/>
    <n v="662"/>
    <x v="0"/>
    <n v="18"/>
    <n v="4"/>
    <s v="Marketing"/>
    <n v="1"/>
    <n v="1380"/>
    <n v="4"/>
    <x v="0"/>
    <n v="67"/>
    <n v="3"/>
    <n v="2"/>
    <x v="0"/>
    <n v="3"/>
    <s v="Married"/>
    <n v="4614"/>
    <n v="23288"/>
    <n v="0"/>
    <s v="Y"/>
    <x v="0"/>
    <n v="18"/>
    <n v="3"/>
    <n v="3"/>
    <n v="80"/>
    <n v="1"/>
    <n v="5"/>
    <n v="0"/>
    <n v="2"/>
    <n v="4"/>
    <n v="2"/>
    <n v="3"/>
    <n v="2"/>
    <x v="2"/>
    <x v="2"/>
    <n v="1"/>
  </r>
  <r>
    <x v="8"/>
    <x v="1"/>
    <s v="Travel_Frequently"/>
    <n v="693"/>
    <x v="1"/>
    <n v="7"/>
    <n v="3"/>
    <s v="Life Sciences"/>
    <n v="1"/>
    <n v="1382"/>
    <n v="4"/>
    <x v="1"/>
    <n v="57"/>
    <n v="4"/>
    <n v="1"/>
    <x v="1"/>
    <n v="3"/>
    <s v="Divorced"/>
    <n v="2610"/>
    <n v="15748"/>
    <n v="1"/>
    <s v="Y"/>
    <x v="1"/>
    <n v="11"/>
    <n v="3"/>
    <n v="4"/>
    <n v="80"/>
    <n v="3"/>
    <n v="4"/>
    <n v="2"/>
    <n v="3"/>
    <n v="4"/>
    <n v="2"/>
    <n v="0"/>
    <n v="3"/>
    <x v="2"/>
    <x v="0"/>
    <n v="0"/>
  </r>
  <r>
    <x v="13"/>
    <x v="1"/>
    <s v="Travel_Rarely"/>
    <n v="404"/>
    <x v="1"/>
    <n v="2"/>
    <n v="4"/>
    <s v="Technical Degree"/>
    <n v="1"/>
    <n v="1383"/>
    <n v="3"/>
    <x v="0"/>
    <n v="98"/>
    <n v="3"/>
    <n v="2"/>
    <x v="4"/>
    <n v="4"/>
    <s v="Single"/>
    <n v="6687"/>
    <n v="6163"/>
    <n v="1"/>
    <s v="Y"/>
    <x v="1"/>
    <n v="11"/>
    <n v="3"/>
    <n v="4"/>
    <n v="80"/>
    <n v="0"/>
    <n v="14"/>
    <n v="2"/>
    <n v="4"/>
    <n v="14"/>
    <n v="11"/>
    <n v="4"/>
    <n v="11"/>
    <x v="4"/>
    <x v="2"/>
    <n v="0"/>
  </r>
  <r>
    <x v="14"/>
    <x v="1"/>
    <s v="Travel_Rarely"/>
    <n v="736"/>
    <x v="0"/>
    <n v="26"/>
    <n v="3"/>
    <s v="Life Sciences"/>
    <n v="1"/>
    <n v="1387"/>
    <n v="3"/>
    <x v="1"/>
    <n v="48"/>
    <n v="2"/>
    <n v="2"/>
    <x v="0"/>
    <n v="1"/>
    <s v="Married"/>
    <n v="4724"/>
    <n v="24232"/>
    <n v="1"/>
    <s v="Y"/>
    <x v="1"/>
    <n v="11"/>
    <n v="3"/>
    <n v="3"/>
    <n v="80"/>
    <n v="1"/>
    <n v="5"/>
    <n v="0"/>
    <n v="3"/>
    <n v="5"/>
    <n v="3"/>
    <n v="0"/>
    <n v="4"/>
    <x v="2"/>
    <x v="0"/>
    <n v="0"/>
  </r>
  <r>
    <x v="12"/>
    <x v="0"/>
    <s v="Travel_Rarely"/>
    <n v="330"/>
    <x v="1"/>
    <n v="22"/>
    <n v="4"/>
    <s v="Medical"/>
    <n v="1"/>
    <n v="1389"/>
    <n v="4"/>
    <x v="1"/>
    <n v="98"/>
    <n v="3"/>
    <n v="2"/>
    <x v="3"/>
    <n v="3"/>
    <s v="Married"/>
    <n v="6179"/>
    <n v="21057"/>
    <n v="1"/>
    <s v="Y"/>
    <x v="0"/>
    <n v="15"/>
    <n v="3"/>
    <n v="4"/>
    <n v="80"/>
    <n v="2"/>
    <n v="10"/>
    <n v="3"/>
    <n v="2"/>
    <n v="10"/>
    <n v="2"/>
    <n v="6"/>
    <n v="7"/>
    <x v="0"/>
    <x v="3"/>
    <n v="1"/>
  </r>
  <r>
    <x v="22"/>
    <x v="1"/>
    <s v="Travel_Rarely"/>
    <n v="1498"/>
    <x v="0"/>
    <n v="21"/>
    <n v="4"/>
    <s v="Life Sciences"/>
    <n v="1"/>
    <n v="1390"/>
    <n v="1"/>
    <x v="1"/>
    <n v="44"/>
    <n v="2"/>
    <n v="2"/>
    <x v="0"/>
    <n v="4"/>
    <s v="Married"/>
    <n v="6120"/>
    <n v="3567"/>
    <n v="3"/>
    <s v="Y"/>
    <x v="0"/>
    <n v="12"/>
    <n v="3"/>
    <n v="4"/>
    <n v="80"/>
    <n v="2"/>
    <n v="8"/>
    <n v="2"/>
    <n v="4"/>
    <n v="5"/>
    <n v="4"/>
    <n v="1"/>
    <n v="4"/>
    <x v="2"/>
    <x v="1"/>
    <n v="0"/>
  </r>
  <r>
    <x v="31"/>
    <x v="1"/>
    <s v="Travel_Frequently"/>
    <n v="541"/>
    <x v="0"/>
    <n v="2"/>
    <n v="3"/>
    <s v="Marketing"/>
    <n v="1"/>
    <n v="1391"/>
    <n v="2"/>
    <x v="1"/>
    <n v="52"/>
    <n v="3"/>
    <n v="3"/>
    <x v="0"/>
    <n v="2"/>
    <s v="Married"/>
    <n v="10596"/>
    <n v="15395"/>
    <n v="2"/>
    <s v="Y"/>
    <x v="1"/>
    <n v="11"/>
    <n v="3"/>
    <n v="2"/>
    <n v="80"/>
    <n v="0"/>
    <n v="14"/>
    <n v="5"/>
    <n v="3"/>
    <n v="4"/>
    <n v="2"/>
    <n v="3"/>
    <n v="2"/>
    <x v="2"/>
    <x v="2"/>
    <n v="0"/>
  </r>
  <r>
    <x v="0"/>
    <x v="1"/>
    <s v="Travel_Frequently"/>
    <n v="1200"/>
    <x v="1"/>
    <n v="22"/>
    <n v="3"/>
    <s v="Life Sciences"/>
    <n v="1"/>
    <n v="1392"/>
    <n v="4"/>
    <x v="0"/>
    <n v="75"/>
    <n v="3"/>
    <n v="2"/>
    <x v="1"/>
    <n v="4"/>
    <s v="Divorced"/>
    <n v="5467"/>
    <n v="13953"/>
    <n v="3"/>
    <s v="Y"/>
    <x v="0"/>
    <n v="14"/>
    <n v="3"/>
    <n v="1"/>
    <n v="80"/>
    <n v="2"/>
    <n v="12"/>
    <n v="4"/>
    <n v="2"/>
    <n v="6"/>
    <n v="2"/>
    <n v="3"/>
    <n v="3"/>
    <x v="0"/>
    <x v="2"/>
    <n v="0"/>
  </r>
  <r>
    <x v="2"/>
    <x v="1"/>
    <s v="Travel_Rarely"/>
    <n v="1439"/>
    <x v="1"/>
    <n v="4"/>
    <n v="1"/>
    <s v="Life Sciences"/>
    <n v="1"/>
    <n v="1394"/>
    <n v="3"/>
    <x v="1"/>
    <n v="54"/>
    <n v="3"/>
    <n v="1"/>
    <x v="1"/>
    <n v="3"/>
    <s v="Married"/>
    <n v="2996"/>
    <n v="5182"/>
    <n v="7"/>
    <s v="Y"/>
    <x v="0"/>
    <n v="15"/>
    <n v="3"/>
    <n v="4"/>
    <n v="80"/>
    <n v="0"/>
    <n v="8"/>
    <n v="2"/>
    <n v="3"/>
    <n v="6"/>
    <n v="4"/>
    <n v="1"/>
    <n v="3"/>
    <x v="0"/>
    <x v="1"/>
    <n v="0"/>
  </r>
  <r>
    <x v="3"/>
    <x v="1"/>
    <s v="Travel_Frequently"/>
    <n v="1111"/>
    <x v="0"/>
    <n v="5"/>
    <n v="1"/>
    <s v="Life Sciences"/>
    <n v="1"/>
    <n v="1395"/>
    <n v="2"/>
    <x v="1"/>
    <n v="61"/>
    <n v="3"/>
    <n v="2"/>
    <x v="0"/>
    <n v="4"/>
    <s v="Married"/>
    <n v="9998"/>
    <n v="19293"/>
    <n v="6"/>
    <s v="Y"/>
    <x v="1"/>
    <n v="13"/>
    <n v="3"/>
    <n v="1"/>
    <n v="80"/>
    <n v="0"/>
    <n v="8"/>
    <n v="2"/>
    <n v="4"/>
    <n v="5"/>
    <n v="4"/>
    <n v="1"/>
    <n v="2"/>
    <x v="2"/>
    <x v="1"/>
    <n v="0"/>
  </r>
  <r>
    <x v="5"/>
    <x v="1"/>
    <s v="Travel_Rarely"/>
    <n v="499"/>
    <x v="0"/>
    <n v="2"/>
    <n v="1"/>
    <s v="Marketing"/>
    <n v="1"/>
    <n v="1396"/>
    <n v="3"/>
    <x v="1"/>
    <n v="36"/>
    <n v="3"/>
    <n v="2"/>
    <x v="0"/>
    <n v="2"/>
    <s v="Married"/>
    <n v="4078"/>
    <n v="20497"/>
    <n v="0"/>
    <s v="Y"/>
    <x v="0"/>
    <n v="13"/>
    <n v="3"/>
    <n v="1"/>
    <n v="80"/>
    <n v="3"/>
    <n v="4"/>
    <n v="3"/>
    <n v="2"/>
    <n v="3"/>
    <n v="2"/>
    <n v="1"/>
    <n v="2"/>
    <x v="2"/>
    <x v="1"/>
    <n v="0"/>
  </r>
  <r>
    <x v="22"/>
    <x v="1"/>
    <s v="Non-Travel"/>
    <n v="1485"/>
    <x v="1"/>
    <n v="25"/>
    <n v="2"/>
    <s v="Life Sciences"/>
    <n v="1"/>
    <n v="1397"/>
    <n v="3"/>
    <x v="1"/>
    <n v="71"/>
    <n v="3"/>
    <n v="3"/>
    <x v="4"/>
    <n v="3"/>
    <s v="Married"/>
    <n v="10920"/>
    <n v="3449"/>
    <n v="3"/>
    <s v="Y"/>
    <x v="1"/>
    <n v="21"/>
    <n v="4"/>
    <n v="2"/>
    <n v="80"/>
    <n v="1"/>
    <n v="13"/>
    <n v="2"/>
    <n v="3"/>
    <n v="6"/>
    <n v="4"/>
    <n v="0"/>
    <n v="5"/>
    <x v="0"/>
    <x v="0"/>
    <n v="0"/>
  </r>
  <r>
    <x v="36"/>
    <x v="1"/>
    <s v="Travel_Rarely"/>
    <n v="1372"/>
    <x v="0"/>
    <n v="18"/>
    <n v="1"/>
    <s v="Life Sciences"/>
    <n v="1"/>
    <n v="1399"/>
    <n v="1"/>
    <x v="1"/>
    <n v="93"/>
    <n v="4"/>
    <n v="2"/>
    <x v="0"/>
    <n v="3"/>
    <s v="Married"/>
    <n v="6232"/>
    <n v="12477"/>
    <n v="2"/>
    <s v="Y"/>
    <x v="1"/>
    <n v="11"/>
    <n v="3"/>
    <n v="2"/>
    <n v="80"/>
    <n v="0"/>
    <n v="6"/>
    <n v="3"/>
    <n v="2"/>
    <n v="3"/>
    <n v="2"/>
    <n v="1"/>
    <n v="2"/>
    <x v="2"/>
    <x v="1"/>
    <n v="0"/>
  </r>
  <r>
    <x v="39"/>
    <x v="1"/>
    <s v="Travel_Frequently"/>
    <n v="322"/>
    <x v="1"/>
    <n v="28"/>
    <n v="2"/>
    <s v="Medical"/>
    <n v="1"/>
    <n v="1401"/>
    <n v="4"/>
    <x v="0"/>
    <n v="59"/>
    <n v="4"/>
    <n v="4"/>
    <x v="3"/>
    <n v="3"/>
    <s v="Married"/>
    <n v="13247"/>
    <n v="9731"/>
    <n v="2"/>
    <s v="Y"/>
    <x v="0"/>
    <n v="11"/>
    <n v="3"/>
    <n v="2"/>
    <n v="80"/>
    <n v="1"/>
    <n v="24"/>
    <n v="3"/>
    <n v="2"/>
    <n v="5"/>
    <n v="3"/>
    <n v="0"/>
    <n v="2"/>
    <x v="2"/>
    <x v="0"/>
    <n v="0"/>
  </r>
  <r>
    <x v="23"/>
    <x v="1"/>
    <s v="Travel_Rarely"/>
    <n v="930"/>
    <x v="1"/>
    <n v="6"/>
    <n v="3"/>
    <s v="Medical"/>
    <n v="1"/>
    <n v="1402"/>
    <n v="1"/>
    <x v="0"/>
    <n v="73"/>
    <n v="2"/>
    <n v="2"/>
    <x v="1"/>
    <n v="3"/>
    <s v="Single"/>
    <n v="4081"/>
    <n v="20003"/>
    <n v="1"/>
    <s v="Y"/>
    <x v="0"/>
    <n v="14"/>
    <n v="3"/>
    <n v="1"/>
    <n v="80"/>
    <n v="0"/>
    <n v="20"/>
    <n v="3"/>
    <n v="1"/>
    <n v="20"/>
    <n v="7"/>
    <n v="1"/>
    <n v="8"/>
    <x v="5"/>
    <x v="1"/>
    <n v="0"/>
  </r>
  <r>
    <x v="4"/>
    <x v="1"/>
    <s v="Travel_Rarely"/>
    <n v="205"/>
    <x v="0"/>
    <n v="10"/>
    <n v="3"/>
    <s v="Marketing"/>
    <n v="1"/>
    <n v="1403"/>
    <n v="4"/>
    <x v="0"/>
    <n v="98"/>
    <n v="2"/>
    <n v="2"/>
    <x v="0"/>
    <n v="4"/>
    <s v="Married"/>
    <n v="5769"/>
    <n v="7100"/>
    <n v="1"/>
    <s v="Y"/>
    <x v="0"/>
    <n v="11"/>
    <n v="3"/>
    <n v="4"/>
    <n v="80"/>
    <n v="0"/>
    <n v="6"/>
    <n v="3"/>
    <n v="3"/>
    <n v="6"/>
    <n v="2"/>
    <n v="4"/>
    <n v="4"/>
    <x v="0"/>
    <x v="2"/>
    <n v="0"/>
  </r>
  <r>
    <x v="4"/>
    <x v="0"/>
    <s v="Travel_Rarely"/>
    <n v="135"/>
    <x v="1"/>
    <n v="17"/>
    <n v="4"/>
    <s v="Life Sciences"/>
    <n v="1"/>
    <n v="1405"/>
    <n v="4"/>
    <x v="0"/>
    <n v="51"/>
    <n v="3"/>
    <n v="1"/>
    <x v="1"/>
    <n v="3"/>
    <s v="Single"/>
    <n v="2394"/>
    <n v="25681"/>
    <n v="1"/>
    <s v="Y"/>
    <x v="0"/>
    <n v="13"/>
    <n v="3"/>
    <n v="4"/>
    <n v="80"/>
    <n v="0"/>
    <n v="8"/>
    <n v="2"/>
    <n v="3"/>
    <n v="8"/>
    <n v="2"/>
    <n v="7"/>
    <n v="7"/>
    <x v="0"/>
    <x v="3"/>
    <n v="1"/>
  </r>
  <r>
    <x v="25"/>
    <x v="1"/>
    <s v="Travel_Rarely"/>
    <n v="683"/>
    <x v="1"/>
    <n v="2"/>
    <n v="1"/>
    <s v="Medical"/>
    <n v="1"/>
    <n v="1407"/>
    <n v="1"/>
    <x v="1"/>
    <n v="36"/>
    <n v="2"/>
    <n v="1"/>
    <x v="1"/>
    <n v="4"/>
    <s v="Single"/>
    <n v="3904"/>
    <n v="4050"/>
    <n v="0"/>
    <s v="Y"/>
    <x v="1"/>
    <n v="12"/>
    <n v="3"/>
    <n v="4"/>
    <n v="80"/>
    <n v="0"/>
    <n v="5"/>
    <n v="2"/>
    <n v="3"/>
    <n v="4"/>
    <n v="3"/>
    <n v="1"/>
    <n v="1"/>
    <x v="2"/>
    <x v="1"/>
    <n v="0"/>
  </r>
  <r>
    <x v="19"/>
    <x v="1"/>
    <s v="Travel_Rarely"/>
    <n v="1147"/>
    <x v="2"/>
    <n v="10"/>
    <n v="3"/>
    <s v="Human Resources"/>
    <n v="1"/>
    <n v="1408"/>
    <n v="3"/>
    <x v="0"/>
    <n v="31"/>
    <n v="3"/>
    <n v="4"/>
    <x v="5"/>
    <n v="1"/>
    <s v="Married"/>
    <n v="16799"/>
    <n v="16616"/>
    <n v="0"/>
    <s v="Y"/>
    <x v="1"/>
    <n v="14"/>
    <n v="3"/>
    <n v="3"/>
    <n v="80"/>
    <n v="1"/>
    <n v="21"/>
    <n v="5"/>
    <n v="3"/>
    <n v="20"/>
    <n v="7"/>
    <n v="0"/>
    <n v="9"/>
    <x v="5"/>
    <x v="0"/>
    <n v="0"/>
  </r>
  <r>
    <x v="39"/>
    <x v="1"/>
    <s v="Travel_Rarely"/>
    <n v="258"/>
    <x v="1"/>
    <n v="8"/>
    <n v="4"/>
    <s v="Other"/>
    <n v="1"/>
    <n v="1409"/>
    <n v="3"/>
    <x v="0"/>
    <n v="54"/>
    <n v="3"/>
    <n v="1"/>
    <x v="2"/>
    <n v="1"/>
    <s v="Married"/>
    <n v="2950"/>
    <n v="17363"/>
    <n v="9"/>
    <s v="Y"/>
    <x v="1"/>
    <n v="13"/>
    <n v="3"/>
    <n v="3"/>
    <n v="80"/>
    <n v="0"/>
    <n v="12"/>
    <n v="2"/>
    <n v="1"/>
    <n v="5"/>
    <n v="4"/>
    <n v="0"/>
    <n v="4"/>
    <x v="2"/>
    <x v="0"/>
    <n v="0"/>
  </r>
  <r>
    <x v="2"/>
    <x v="1"/>
    <s v="Travel_Rarely"/>
    <n v="1462"/>
    <x v="1"/>
    <n v="11"/>
    <n v="3"/>
    <s v="Medical"/>
    <n v="1"/>
    <n v="1411"/>
    <n v="1"/>
    <x v="0"/>
    <n v="94"/>
    <n v="3"/>
    <n v="1"/>
    <x v="2"/>
    <n v="3"/>
    <s v="Single"/>
    <n v="3629"/>
    <n v="19106"/>
    <n v="4"/>
    <s v="Y"/>
    <x v="1"/>
    <n v="18"/>
    <n v="3"/>
    <n v="1"/>
    <n v="80"/>
    <n v="0"/>
    <n v="8"/>
    <n v="6"/>
    <n v="3"/>
    <n v="3"/>
    <n v="2"/>
    <n v="0"/>
    <n v="2"/>
    <x v="2"/>
    <x v="0"/>
    <n v="0"/>
  </r>
  <r>
    <x v="10"/>
    <x v="1"/>
    <s v="Travel_Frequently"/>
    <n v="200"/>
    <x v="1"/>
    <n v="18"/>
    <n v="2"/>
    <s v="Life Sciences"/>
    <n v="1"/>
    <n v="1412"/>
    <n v="3"/>
    <x v="1"/>
    <n v="60"/>
    <n v="3"/>
    <n v="3"/>
    <x v="3"/>
    <n v="4"/>
    <s v="Single"/>
    <n v="9362"/>
    <n v="19944"/>
    <n v="2"/>
    <s v="Y"/>
    <x v="1"/>
    <n v="11"/>
    <n v="3"/>
    <n v="3"/>
    <n v="80"/>
    <n v="0"/>
    <n v="10"/>
    <n v="2"/>
    <n v="3"/>
    <n v="2"/>
    <n v="2"/>
    <n v="2"/>
    <n v="2"/>
    <x v="1"/>
    <x v="1"/>
    <n v="0"/>
  </r>
  <r>
    <x v="36"/>
    <x v="1"/>
    <s v="Travel_Rarely"/>
    <n v="949"/>
    <x v="1"/>
    <n v="1"/>
    <n v="3"/>
    <s v="Technical Degree"/>
    <n v="1"/>
    <n v="1415"/>
    <n v="1"/>
    <x v="1"/>
    <n v="81"/>
    <n v="3"/>
    <n v="1"/>
    <x v="2"/>
    <n v="4"/>
    <s v="Married"/>
    <n v="3229"/>
    <n v="4910"/>
    <n v="4"/>
    <s v="Y"/>
    <x v="1"/>
    <n v="11"/>
    <n v="3"/>
    <n v="2"/>
    <n v="80"/>
    <n v="1"/>
    <n v="7"/>
    <n v="2"/>
    <n v="2"/>
    <n v="3"/>
    <n v="2"/>
    <n v="0"/>
    <n v="2"/>
    <x v="2"/>
    <x v="0"/>
    <n v="0"/>
  </r>
  <r>
    <x v="25"/>
    <x v="1"/>
    <s v="Travel_Rarely"/>
    <n v="652"/>
    <x v="1"/>
    <n v="7"/>
    <n v="3"/>
    <s v="Other"/>
    <n v="1"/>
    <n v="1417"/>
    <n v="3"/>
    <x v="1"/>
    <n v="100"/>
    <n v="4"/>
    <n v="1"/>
    <x v="2"/>
    <n v="1"/>
    <s v="Single"/>
    <n v="3578"/>
    <n v="23577"/>
    <n v="0"/>
    <s v="Y"/>
    <x v="1"/>
    <n v="12"/>
    <n v="3"/>
    <n v="4"/>
    <n v="80"/>
    <n v="0"/>
    <n v="8"/>
    <n v="2"/>
    <n v="3"/>
    <n v="7"/>
    <n v="7"/>
    <n v="0"/>
    <n v="7"/>
    <x v="0"/>
    <x v="0"/>
    <n v="0"/>
  </r>
  <r>
    <x v="11"/>
    <x v="1"/>
    <s v="Travel_Rarely"/>
    <n v="332"/>
    <x v="2"/>
    <n v="17"/>
    <n v="3"/>
    <s v="Other"/>
    <n v="1"/>
    <n v="1419"/>
    <n v="2"/>
    <x v="1"/>
    <n v="51"/>
    <n v="2"/>
    <n v="3"/>
    <x v="8"/>
    <n v="1"/>
    <s v="Single"/>
    <n v="7988"/>
    <n v="9769"/>
    <n v="1"/>
    <s v="Y"/>
    <x v="1"/>
    <n v="13"/>
    <n v="3"/>
    <n v="1"/>
    <n v="80"/>
    <n v="0"/>
    <n v="10"/>
    <n v="3"/>
    <n v="2"/>
    <n v="10"/>
    <n v="9"/>
    <n v="0"/>
    <n v="9"/>
    <x v="0"/>
    <x v="0"/>
    <n v="0"/>
  </r>
  <r>
    <x v="1"/>
    <x v="0"/>
    <s v="Travel_Frequently"/>
    <n v="1475"/>
    <x v="1"/>
    <n v="28"/>
    <n v="2"/>
    <s v="Life Sciences"/>
    <n v="1"/>
    <n v="1420"/>
    <n v="1"/>
    <x v="1"/>
    <n v="97"/>
    <n v="2"/>
    <n v="2"/>
    <x v="2"/>
    <n v="1"/>
    <s v="Single"/>
    <n v="4284"/>
    <n v="22710"/>
    <n v="3"/>
    <s v="Y"/>
    <x v="1"/>
    <n v="20"/>
    <n v="4"/>
    <n v="1"/>
    <n v="80"/>
    <n v="0"/>
    <n v="20"/>
    <n v="2"/>
    <n v="3"/>
    <n v="4"/>
    <n v="3"/>
    <n v="1"/>
    <n v="3"/>
    <x v="2"/>
    <x v="1"/>
    <n v="1"/>
  </r>
  <r>
    <x v="11"/>
    <x v="0"/>
    <s v="Travel_Frequently"/>
    <n v="337"/>
    <x v="1"/>
    <n v="14"/>
    <n v="1"/>
    <s v="Other"/>
    <n v="1"/>
    <n v="1421"/>
    <n v="3"/>
    <x v="0"/>
    <n v="84"/>
    <n v="3"/>
    <n v="3"/>
    <x v="4"/>
    <n v="4"/>
    <s v="Single"/>
    <n v="7553"/>
    <n v="22930"/>
    <n v="0"/>
    <s v="Y"/>
    <x v="0"/>
    <n v="12"/>
    <n v="3"/>
    <n v="1"/>
    <n v="80"/>
    <n v="0"/>
    <n v="9"/>
    <n v="1"/>
    <n v="3"/>
    <n v="8"/>
    <n v="7"/>
    <n v="7"/>
    <n v="7"/>
    <x v="0"/>
    <x v="3"/>
    <n v="1"/>
  </r>
  <r>
    <x v="33"/>
    <x v="1"/>
    <s v="Travel_Rarely"/>
    <n v="971"/>
    <x v="1"/>
    <n v="1"/>
    <n v="3"/>
    <s v="Medical"/>
    <n v="1"/>
    <n v="1422"/>
    <n v="4"/>
    <x v="0"/>
    <n v="54"/>
    <n v="3"/>
    <n v="4"/>
    <x v="7"/>
    <n v="4"/>
    <s v="Single"/>
    <n v="17328"/>
    <n v="5652"/>
    <n v="6"/>
    <s v="Y"/>
    <x v="1"/>
    <n v="19"/>
    <n v="3"/>
    <n v="4"/>
    <n v="80"/>
    <n v="0"/>
    <n v="29"/>
    <n v="3"/>
    <n v="2"/>
    <n v="20"/>
    <n v="7"/>
    <n v="12"/>
    <n v="7"/>
    <x v="5"/>
    <x v="4"/>
    <n v="0"/>
  </r>
  <r>
    <x v="34"/>
    <x v="1"/>
    <s v="Travel_Rarely"/>
    <n v="1055"/>
    <x v="1"/>
    <n v="1"/>
    <n v="3"/>
    <s v="Medical"/>
    <n v="1"/>
    <n v="1423"/>
    <n v="4"/>
    <x v="0"/>
    <n v="76"/>
    <n v="3"/>
    <n v="5"/>
    <x v="7"/>
    <n v="1"/>
    <s v="Married"/>
    <n v="19701"/>
    <n v="22456"/>
    <n v="3"/>
    <s v="Y"/>
    <x v="0"/>
    <n v="21"/>
    <n v="4"/>
    <n v="3"/>
    <n v="80"/>
    <n v="1"/>
    <n v="32"/>
    <n v="3"/>
    <n v="3"/>
    <n v="9"/>
    <n v="8"/>
    <n v="1"/>
    <n v="5"/>
    <x v="0"/>
    <x v="1"/>
    <n v="0"/>
  </r>
  <r>
    <x v="27"/>
    <x v="1"/>
    <s v="Travel_Rarely"/>
    <n v="1136"/>
    <x v="1"/>
    <n v="1"/>
    <n v="4"/>
    <s v="Medical"/>
    <n v="1"/>
    <n v="1424"/>
    <n v="2"/>
    <x v="1"/>
    <n v="81"/>
    <n v="4"/>
    <n v="4"/>
    <x v="7"/>
    <n v="4"/>
    <s v="Divorced"/>
    <n v="14732"/>
    <n v="12414"/>
    <n v="2"/>
    <s v="Y"/>
    <x v="1"/>
    <n v="13"/>
    <n v="3"/>
    <n v="4"/>
    <n v="80"/>
    <n v="2"/>
    <n v="31"/>
    <n v="4"/>
    <n v="4"/>
    <n v="7"/>
    <n v="7"/>
    <n v="0"/>
    <n v="0"/>
    <x v="0"/>
    <x v="0"/>
    <n v="0"/>
  </r>
  <r>
    <x v="9"/>
    <x v="1"/>
    <s v="Travel_Rarely"/>
    <n v="1174"/>
    <x v="0"/>
    <n v="3"/>
    <n v="4"/>
    <s v="Marketing"/>
    <n v="1"/>
    <n v="1425"/>
    <n v="1"/>
    <x v="0"/>
    <n v="99"/>
    <n v="3"/>
    <n v="2"/>
    <x v="0"/>
    <n v="2"/>
    <s v="Single"/>
    <n v="9278"/>
    <n v="20763"/>
    <n v="3"/>
    <s v="Y"/>
    <x v="0"/>
    <n v="16"/>
    <n v="3"/>
    <n v="4"/>
    <n v="80"/>
    <n v="0"/>
    <n v="15"/>
    <n v="3"/>
    <n v="3"/>
    <n v="5"/>
    <n v="4"/>
    <n v="0"/>
    <n v="1"/>
    <x v="2"/>
    <x v="0"/>
    <n v="0"/>
  </r>
  <r>
    <x v="12"/>
    <x v="0"/>
    <s v="Travel_Frequently"/>
    <n v="667"/>
    <x v="0"/>
    <n v="1"/>
    <n v="4"/>
    <s v="Life Sciences"/>
    <n v="1"/>
    <n v="1427"/>
    <n v="2"/>
    <x v="0"/>
    <n v="50"/>
    <n v="1"/>
    <n v="1"/>
    <x v="6"/>
    <n v="3"/>
    <s v="Single"/>
    <n v="1359"/>
    <n v="16154"/>
    <n v="1"/>
    <s v="Y"/>
    <x v="1"/>
    <n v="12"/>
    <n v="3"/>
    <n v="2"/>
    <n v="80"/>
    <n v="0"/>
    <n v="1"/>
    <n v="3"/>
    <n v="3"/>
    <n v="1"/>
    <n v="0"/>
    <n v="0"/>
    <n v="0"/>
    <x v="1"/>
    <x v="0"/>
    <n v="1"/>
  </r>
  <r>
    <x v="7"/>
    <x v="1"/>
    <s v="Travel_Rarely"/>
    <n v="855"/>
    <x v="0"/>
    <n v="7"/>
    <n v="4"/>
    <s v="Marketing"/>
    <n v="1"/>
    <n v="1428"/>
    <n v="4"/>
    <x v="0"/>
    <n v="73"/>
    <n v="3"/>
    <n v="2"/>
    <x v="0"/>
    <n v="1"/>
    <s v="Divorced"/>
    <n v="4779"/>
    <n v="12761"/>
    <n v="7"/>
    <s v="Y"/>
    <x v="1"/>
    <n v="14"/>
    <n v="3"/>
    <n v="2"/>
    <n v="80"/>
    <n v="2"/>
    <n v="8"/>
    <n v="3"/>
    <n v="3"/>
    <n v="3"/>
    <n v="2"/>
    <n v="0"/>
    <n v="2"/>
    <x v="2"/>
    <x v="0"/>
    <n v="0"/>
  </r>
  <r>
    <x v="12"/>
    <x v="1"/>
    <s v="Travel_Rarely"/>
    <n v="182"/>
    <x v="1"/>
    <n v="8"/>
    <n v="5"/>
    <s v="Life Sciences"/>
    <n v="1"/>
    <n v="1430"/>
    <n v="1"/>
    <x v="0"/>
    <n v="93"/>
    <n v="3"/>
    <n v="4"/>
    <x v="7"/>
    <n v="2"/>
    <s v="Single"/>
    <n v="16422"/>
    <n v="8847"/>
    <n v="3"/>
    <s v="Y"/>
    <x v="1"/>
    <n v="11"/>
    <n v="3"/>
    <n v="3"/>
    <n v="80"/>
    <n v="0"/>
    <n v="9"/>
    <n v="3"/>
    <n v="4"/>
    <n v="3"/>
    <n v="2"/>
    <n v="1"/>
    <n v="0"/>
    <x v="2"/>
    <x v="1"/>
    <n v="0"/>
  </r>
  <r>
    <x v="13"/>
    <x v="1"/>
    <s v="Travel_Frequently"/>
    <n v="560"/>
    <x v="1"/>
    <n v="1"/>
    <n v="4"/>
    <s v="Other"/>
    <n v="1"/>
    <n v="1431"/>
    <n v="4"/>
    <x v="1"/>
    <n v="91"/>
    <n v="3"/>
    <n v="1"/>
    <x v="1"/>
    <n v="1"/>
    <s v="Divorced"/>
    <n v="2996"/>
    <n v="20284"/>
    <n v="5"/>
    <s v="Y"/>
    <x v="1"/>
    <n v="14"/>
    <n v="3"/>
    <n v="3"/>
    <n v="80"/>
    <n v="2"/>
    <n v="10"/>
    <n v="2"/>
    <n v="3"/>
    <n v="4"/>
    <n v="3"/>
    <n v="1"/>
    <n v="3"/>
    <x v="2"/>
    <x v="1"/>
    <n v="0"/>
  </r>
  <r>
    <x v="12"/>
    <x v="0"/>
    <s v="Travel_Rarely"/>
    <n v="202"/>
    <x v="1"/>
    <n v="8"/>
    <n v="3"/>
    <s v="Life Sciences"/>
    <n v="1"/>
    <n v="1433"/>
    <n v="1"/>
    <x v="0"/>
    <n v="34"/>
    <n v="2"/>
    <n v="1"/>
    <x v="1"/>
    <n v="2"/>
    <s v="Single"/>
    <n v="1261"/>
    <n v="22262"/>
    <n v="1"/>
    <s v="Y"/>
    <x v="1"/>
    <n v="12"/>
    <n v="3"/>
    <n v="3"/>
    <n v="80"/>
    <n v="0"/>
    <n v="1"/>
    <n v="3"/>
    <n v="4"/>
    <n v="1"/>
    <n v="0"/>
    <n v="0"/>
    <n v="0"/>
    <x v="1"/>
    <x v="0"/>
    <n v="1"/>
  </r>
  <r>
    <x v="4"/>
    <x v="1"/>
    <s v="Travel_Rarely"/>
    <n v="1377"/>
    <x v="1"/>
    <n v="11"/>
    <n v="1"/>
    <s v="Life Sciences"/>
    <n v="1"/>
    <n v="1434"/>
    <n v="2"/>
    <x v="1"/>
    <n v="91"/>
    <n v="3"/>
    <n v="1"/>
    <x v="2"/>
    <n v="1"/>
    <s v="Married"/>
    <n v="2099"/>
    <n v="7679"/>
    <n v="0"/>
    <s v="Y"/>
    <x v="1"/>
    <n v="14"/>
    <n v="3"/>
    <n v="2"/>
    <n v="80"/>
    <n v="0"/>
    <n v="6"/>
    <n v="3"/>
    <n v="4"/>
    <n v="5"/>
    <n v="0"/>
    <n v="1"/>
    <n v="4"/>
    <x v="2"/>
    <x v="1"/>
    <n v="0"/>
  </r>
  <r>
    <x v="9"/>
    <x v="1"/>
    <s v="Travel_Rarely"/>
    <n v="172"/>
    <x v="1"/>
    <n v="4"/>
    <n v="4"/>
    <s v="Life Sciences"/>
    <n v="1"/>
    <n v="1435"/>
    <n v="1"/>
    <x v="1"/>
    <n v="37"/>
    <n v="2"/>
    <n v="2"/>
    <x v="2"/>
    <n v="4"/>
    <s v="Single"/>
    <n v="5810"/>
    <n v="22604"/>
    <n v="1"/>
    <s v="Y"/>
    <x v="1"/>
    <n v="16"/>
    <n v="3"/>
    <n v="3"/>
    <n v="80"/>
    <n v="0"/>
    <n v="10"/>
    <n v="2"/>
    <n v="2"/>
    <n v="10"/>
    <n v="4"/>
    <n v="1"/>
    <n v="8"/>
    <x v="0"/>
    <x v="1"/>
    <n v="0"/>
  </r>
  <r>
    <x v="9"/>
    <x v="1"/>
    <s v="Travel_Rarely"/>
    <n v="329"/>
    <x v="0"/>
    <n v="16"/>
    <n v="4"/>
    <s v="Marketing"/>
    <n v="1"/>
    <n v="1436"/>
    <n v="3"/>
    <x v="0"/>
    <n v="98"/>
    <n v="2"/>
    <n v="2"/>
    <x v="0"/>
    <n v="1"/>
    <s v="Married"/>
    <n v="5647"/>
    <n v="13494"/>
    <n v="4"/>
    <s v="Y"/>
    <x v="1"/>
    <n v="13"/>
    <n v="3"/>
    <n v="1"/>
    <n v="80"/>
    <n v="2"/>
    <n v="11"/>
    <n v="3"/>
    <n v="2"/>
    <n v="3"/>
    <n v="2"/>
    <n v="0"/>
    <n v="2"/>
    <x v="2"/>
    <x v="0"/>
    <n v="0"/>
  </r>
  <r>
    <x v="40"/>
    <x v="1"/>
    <s v="Travel_Rarely"/>
    <n v="465"/>
    <x v="1"/>
    <n v="1"/>
    <n v="3"/>
    <s v="Technical Degree"/>
    <n v="1"/>
    <n v="1438"/>
    <n v="1"/>
    <x v="1"/>
    <n v="74"/>
    <n v="3"/>
    <n v="1"/>
    <x v="1"/>
    <n v="4"/>
    <s v="Married"/>
    <n v="3420"/>
    <n v="10205"/>
    <n v="7"/>
    <s v="Y"/>
    <x v="1"/>
    <n v="12"/>
    <n v="3"/>
    <n v="3"/>
    <n v="80"/>
    <n v="1"/>
    <n v="17"/>
    <n v="2"/>
    <n v="2"/>
    <n v="6"/>
    <n v="5"/>
    <n v="1"/>
    <n v="2"/>
    <x v="0"/>
    <x v="1"/>
    <n v="0"/>
  </r>
  <r>
    <x v="36"/>
    <x v="0"/>
    <s v="Travel_Rarely"/>
    <n v="383"/>
    <x v="0"/>
    <n v="9"/>
    <n v="2"/>
    <s v="Life Sciences"/>
    <n v="1"/>
    <n v="1439"/>
    <n v="1"/>
    <x v="1"/>
    <n v="68"/>
    <n v="2"/>
    <n v="1"/>
    <x v="6"/>
    <n v="1"/>
    <s v="Married"/>
    <n v="4400"/>
    <n v="15182"/>
    <n v="3"/>
    <s v="Y"/>
    <x v="1"/>
    <n v="12"/>
    <n v="3"/>
    <n v="1"/>
    <n v="80"/>
    <n v="0"/>
    <n v="6"/>
    <n v="2"/>
    <n v="3"/>
    <n v="3"/>
    <n v="2"/>
    <n v="2"/>
    <n v="2"/>
    <x v="2"/>
    <x v="1"/>
    <n v="1"/>
  </r>
  <r>
    <x v="2"/>
    <x v="1"/>
    <s v="Non-Travel"/>
    <n v="1413"/>
    <x v="1"/>
    <n v="5"/>
    <n v="2"/>
    <s v="Technical Degree"/>
    <n v="1"/>
    <n v="1440"/>
    <n v="3"/>
    <x v="1"/>
    <n v="84"/>
    <n v="4"/>
    <n v="1"/>
    <x v="2"/>
    <n v="3"/>
    <s v="Single"/>
    <n v="3500"/>
    <n v="25470"/>
    <n v="0"/>
    <s v="Y"/>
    <x v="1"/>
    <n v="14"/>
    <n v="3"/>
    <n v="1"/>
    <n v="80"/>
    <n v="0"/>
    <n v="7"/>
    <n v="2"/>
    <n v="1"/>
    <n v="6"/>
    <n v="5"/>
    <n v="1"/>
    <n v="3"/>
    <x v="0"/>
    <x v="1"/>
    <n v="0"/>
  </r>
  <r>
    <x v="29"/>
    <x v="1"/>
    <s v="Travel_Rarely"/>
    <n v="1255"/>
    <x v="1"/>
    <n v="1"/>
    <n v="2"/>
    <s v="Life Sciences"/>
    <n v="1"/>
    <n v="1441"/>
    <n v="1"/>
    <x v="0"/>
    <n v="90"/>
    <n v="3"/>
    <n v="1"/>
    <x v="1"/>
    <n v="1"/>
    <s v="Married"/>
    <n v="2066"/>
    <n v="10494"/>
    <n v="2"/>
    <s v="Y"/>
    <x v="1"/>
    <n v="22"/>
    <n v="4"/>
    <n v="4"/>
    <n v="80"/>
    <n v="1"/>
    <n v="5"/>
    <n v="3"/>
    <n v="4"/>
    <n v="3"/>
    <n v="2"/>
    <n v="1"/>
    <n v="0"/>
    <x v="2"/>
    <x v="1"/>
    <n v="0"/>
  </r>
  <r>
    <x v="40"/>
    <x v="1"/>
    <s v="Travel_Rarely"/>
    <n v="359"/>
    <x v="1"/>
    <n v="2"/>
    <n v="4"/>
    <s v="Medical"/>
    <n v="1"/>
    <n v="1443"/>
    <n v="1"/>
    <x v="0"/>
    <n v="82"/>
    <n v="3"/>
    <n v="4"/>
    <x v="7"/>
    <n v="3"/>
    <s v="Married"/>
    <n v="17169"/>
    <n v="26703"/>
    <n v="3"/>
    <s v="Y"/>
    <x v="1"/>
    <n v="19"/>
    <n v="3"/>
    <n v="2"/>
    <n v="80"/>
    <n v="2"/>
    <n v="26"/>
    <n v="2"/>
    <n v="4"/>
    <n v="20"/>
    <n v="17"/>
    <n v="5"/>
    <n v="6"/>
    <x v="5"/>
    <x v="2"/>
    <n v="0"/>
  </r>
  <r>
    <x v="17"/>
    <x v="1"/>
    <s v="Travel_Rarely"/>
    <n v="1476"/>
    <x v="0"/>
    <n v="4"/>
    <n v="1"/>
    <s v="Medical"/>
    <n v="1"/>
    <n v="1445"/>
    <n v="4"/>
    <x v="0"/>
    <n v="42"/>
    <n v="3"/>
    <n v="2"/>
    <x v="0"/>
    <n v="3"/>
    <s v="Married"/>
    <n v="4162"/>
    <n v="15211"/>
    <n v="1"/>
    <s v="Y"/>
    <x v="0"/>
    <n v="12"/>
    <n v="3"/>
    <n v="3"/>
    <n v="80"/>
    <n v="2"/>
    <n v="5"/>
    <n v="3"/>
    <n v="3"/>
    <n v="5"/>
    <n v="4"/>
    <n v="0"/>
    <n v="3"/>
    <x v="2"/>
    <x v="0"/>
    <n v="0"/>
  </r>
  <r>
    <x v="5"/>
    <x v="1"/>
    <s v="Travel_Rarely"/>
    <n v="601"/>
    <x v="0"/>
    <n v="7"/>
    <n v="5"/>
    <s v="Marketing"/>
    <n v="1"/>
    <n v="1446"/>
    <n v="4"/>
    <x v="1"/>
    <n v="97"/>
    <n v="3"/>
    <n v="2"/>
    <x v="0"/>
    <n v="4"/>
    <s v="Married"/>
    <n v="9204"/>
    <n v="23343"/>
    <n v="4"/>
    <s v="Y"/>
    <x v="1"/>
    <n v="12"/>
    <n v="3"/>
    <n v="3"/>
    <n v="80"/>
    <n v="1"/>
    <n v="7"/>
    <n v="3"/>
    <n v="2"/>
    <n v="4"/>
    <n v="3"/>
    <n v="0"/>
    <n v="3"/>
    <x v="2"/>
    <x v="0"/>
    <n v="0"/>
  </r>
  <r>
    <x v="13"/>
    <x v="1"/>
    <s v="Travel_Rarely"/>
    <n v="401"/>
    <x v="1"/>
    <n v="1"/>
    <n v="3"/>
    <s v="Life Sciences"/>
    <n v="1"/>
    <n v="1447"/>
    <n v="4"/>
    <x v="0"/>
    <n v="86"/>
    <n v="2"/>
    <n v="1"/>
    <x v="2"/>
    <n v="2"/>
    <s v="Married"/>
    <n v="3294"/>
    <n v="3708"/>
    <n v="5"/>
    <s v="Y"/>
    <x v="1"/>
    <n v="17"/>
    <n v="3"/>
    <n v="1"/>
    <n v="80"/>
    <n v="1"/>
    <n v="7"/>
    <n v="2"/>
    <n v="2"/>
    <n v="5"/>
    <n v="4"/>
    <n v="0"/>
    <n v="2"/>
    <x v="2"/>
    <x v="0"/>
    <n v="0"/>
  </r>
  <r>
    <x v="0"/>
    <x v="1"/>
    <s v="Travel_Rarely"/>
    <n v="1283"/>
    <x v="1"/>
    <n v="5"/>
    <n v="5"/>
    <s v="Medical"/>
    <n v="1"/>
    <n v="1448"/>
    <n v="2"/>
    <x v="1"/>
    <n v="90"/>
    <n v="4"/>
    <n v="1"/>
    <x v="1"/>
    <n v="3"/>
    <s v="Married"/>
    <n v="2127"/>
    <n v="5561"/>
    <n v="2"/>
    <s v="Y"/>
    <x v="0"/>
    <n v="12"/>
    <n v="3"/>
    <n v="1"/>
    <n v="80"/>
    <n v="0"/>
    <n v="7"/>
    <n v="5"/>
    <n v="2"/>
    <n v="4"/>
    <n v="2"/>
    <n v="0"/>
    <n v="3"/>
    <x v="2"/>
    <x v="0"/>
    <n v="0"/>
  </r>
  <r>
    <x v="32"/>
    <x v="1"/>
    <s v="Non-Travel"/>
    <n v="663"/>
    <x v="1"/>
    <n v="9"/>
    <n v="4"/>
    <s v="Other"/>
    <n v="1"/>
    <n v="1449"/>
    <n v="3"/>
    <x v="1"/>
    <n v="81"/>
    <n v="3"/>
    <n v="2"/>
    <x v="2"/>
    <n v="3"/>
    <s v="Divorced"/>
    <n v="3975"/>
    <n v="23099"/>
    <n v="3"/>
    <s v="Y"/>
    <x v="1"/>
    <n v="11"/>
    <n v="3"/>
    <n v="3"/>
    <n v="80"/>
    <n v="2"/>
    <n v="11"/>
    <n v="2"/>
    <n v="4"/>
    <n v="8"/>
    <n v="7"/>
    <n v="0"/>
    <n v="7"/>
    <x v="0"/>
    <x v="0"/>
    <n v="0"/>
  </r>
  <r>
    <x v="12"/>
    <x v="1"/>
    <s v="Travel_Rarely"/>
    <n v="326"/>
    <x v="0"/>
    <n v="8"/>
    <n v="2"/>
    <s v="Life Sciences"/>
    <n v="1"/>
    <n v="1453"/>
    <n v="1"/>
    <x v="1"/>
    <n v="31"/>
    <n v="3"/>
    <n v="3"/>
    <x v="0"/>
    <n v="4"/>
    <s v="Divorced"/>
    <n v="10793"/>
    <n v="8386"/>
    <n v="1"/>
    <s v="Y"/>
    <x v="1"/>
    <n v="18"/>
    <n v="3"/>
    <n v="1"/>
    <n v="80"/>
    <n v="1"/>
    <n v="13"/>
    <n v="5"/>
    <n v="3"/>
    <n v="13"/>
    <n v="7"/>
    <n v="9"/>
    <n v="9"/>
    <x v="4"/>
    <x v="3"/>
    <n v="0"/>
  </r>
  <r>
    <x v="21"/>
    <x v="0"/>
    <s v="Travel_Rarely"/>
    <n v="377"/>
    <x v="0"/>
    <n v="9"/>
    <n v="3"/>
    <s v="Marketing"/>
    <n v="1"/>
    <n v="1457"/>
    <n v="1"/>
    <x v="1"/>
    <n v="52"/>
    <n v="3"/>
    <n v="3"/>
    <x v="0"/>
    <n v="4"/>
    <s v="Divorced"/>
    <n v="10096"/>
    <n v="15986"/>
    <n v="4"/>
    <s v="Y"/>
    <x v="1"/>
    <n v="11"/>
    <n v="3"/>
    <n v="1"/>
    <n v="80"/>
    <n v="1"/>
    <n v="28"/>
    <n v="1"/>
    <n v="4"/>
    <n v="7"/>
    <n v="7"/>
    <n v="4"/>
    <n v="3"/>
    <x v="0"/>
    <x v="2"/>
    <n v="1"/>
  </r>
  <r>
    <x v="22"/>
    <x v="0"/>
    <s v="Non-Travel"/>
    <n v="592"/>
    <x v="1"/>
    <n v="2"/>
    <n v="3"/>
    <s v="Life Sciences"/>
    <n v="1"/>
    <n v="1458"/>
    <n v="1"/>
    <x v="0"/>
    <n v="54"/>
    <n v="2"/>
    <n v="1"/>
    <x v="2"/>
    <n v="1"/>
    <s v="Single"/>
    <n v="3646"/>
    <n v="17181"/>
    <n v="2"/>
    <s v="Y"/>
    <x v="0"/>
    <n v="23"/>
    <n v="4"/>
    <n v="2"/>
    <n v="80"/>
    <n v="0"/>
    <n v="11"/>
    <n v="2"/>
    <n v="4"/>
    <n v="1"/>
    <n v="0"/>
    <n v="0"/>
    <n v="0"/>
    <x v="1"/>
    <x v="0"/>
    <n v="1"/>
  </r>
  <r>
    <x v="12"/>
    <x v="0"/>
    <s v="Travel_Frequently"/>
    <n v="1445"/>
    <x v="1"/>
    <n v="1"/>
    <n v="5"/>
    <s v="Life Sciences"/>
    <n v="1"/>
    <n v="1459"/>
    <n v="3"/>
    <x v="0"/>
    <n v="100"/>
    <n v="4"/>
    <n v="3"/>
    <x v="3"/>
    <n v="2"/>
    <s v="Single"/>
    <n v="7446"/>
    <n v="8931"/>
    <n v="1"/>
    <s v="Y"/>
    <x v="1"/>
    <n v="11"/>
    <n v="3"/>
    <n v="1"/>
    <n v="80"/>
    <n v="0"/>
    <n v="10"/>
    <n v="2"/>
    <n v="3"/>
    <n v="10"/>
    <n v="8"/>
    <n v="4"/>
    <n v="7"/>
    <x v="0"/>
    <x v="2"/>
    <n v="1"/>
  </r>
  <r>
    <x v="28"/>
    <x v="1"/>
    <s v="Travel_Rarely"/>
    <n v="1038"/>
    <x v="1"/>
    <n v="20"/>
    <n v="3"/>
    <s v="Medical"/>
    <n v="1"/>
    <n v="1460"/>
    <n v="2"/>
    <x v="1"/>
    <n v="95"/>
    <n v="1"/>
    <n v="3"/>
    <x v="4"/>
    <n v="1"/>
    <s v="Divorced"/>
    <n v="10851"/>
    <n v="19863"/>
    <n v="2"/>
    <s v="Y"/>
    <x v="0"/>
    <n v="18"/>
    <n v="3"/>
    <n v="2"/>
    <n v="80"/>
    <n v="1"/>
    <n v="24"/>
    <n v="2"/>
    <n v="3"/>
    <n v="7"/>
    <n v="7"/>
    <n v="0"/>
    <n v="7"/>
    <x v="0"/>
    <x v="0"/>
    <n v="0"/>
  </r>
  <r>
    <x v="12"/>
    <x v="1"/>
    <s v="Travel_Rarely"/>
    <n v="1398"/>
    <x v="2"/>
    <n v="8"/>
    <n v="2"/>
    <s v="Medical"/>
    <n v="1"/>
    <n v="1461"/>
    <n v="4"/>
    <x v="0"/>
    <n v="96"/>
    <n v="4"/>
    <n v="1"/>
    <x v="8"/>
    <n v="2"/>
    <s v="Single"/>
    <n v="2109"/>
    <n v="24609"/>
    <n v="9"/>
    <s v="Y"/>
    <x v="1"/>
    <n v="18"/>
    <n v="3"/>
    <n v="4"/>
    <n v="80"/>
    <n v="0"/>
    <n v="8"/>
    <n v="3"/>
    <n v="3"/>
    <n v="3"/>
    <n v="2"/>
    <n v="0"/>
    <n v="2"/>
    <x v="2"/>
    <x v="0"/>
    <n v="0"/>
  </r>
  <r>
    <x v="12"/>
    <x v="0"/>
    <s v="Travel_Frequently"/>
    <n v="523"/>
    <x v="1"/>
    <n v="2"/>
    <n v="3"/>
    <s v="Life Sciences"/>
    <n v="1"/>
    <n v="1464"/>
    <n v="2"/>
    <x v="1"/>
    <n v="94"/>
    <n v="3"/>
    <n v="1"/>
    <x v="2"/>
    <n v="4"/>
    <s v="Married"/>
    <n v="3722"/>
    <n v="21081"/>
    <n v="6"/>
    <s v="Y"/>
    <x v="0"/>
    <n v="13"/>
    <n v="3"/>
    <n v="3"/>
    <n v="80"/>
    <n v="1"/>
    <n v="7"/>
    <n v="2"/>
    <n v="1"/>
    <n v="2"/>
    <n v="2"/>
    <n v="2"/>
    <n v="2"/>
    <x v="1"/>
    <x v="1"/>
    <n v="1"/>
  </r>
  <r>
    <x v="28"/>
    <x v="1"/>
    <s v="Travel_Rarely"/>
    <n v="1448"/>
    <x v="1"/>
    <n v="29"/>
    <n v="3"/>
    <s v="Technical Degree"/>
    <n v="1"/>
    <n v="1465"/>
    <n v="2"/>
    <x v="1"/>
    <n v="55"/>
    <n v="3"/>
    <n v="3"/>
    <x v="3"/>
    <n v="4"/>
    <s v="Married"/>
    <n v="9380"/>
    <n v="14720"/>
    <n v="4"/>
    <s v="Y"/>
    <x v="0"/>
    <n v="18"/>
    <n v="3"/>
    <n v="4"/>
    <n v="80"/>
    <n v="2"/>
    <n v="10"/>
    <n v="4"/>
    <n v="4"/>
    <n v="3"/>
    <n v="1"/>
    <n v="1"/>
    <n v="2"/>
    <x v="2"/>
    <x v="1"/>
    <n v="0"/>
  </r>
  <r>
    <x v="26"/>
    <x v="1"/>
    <s v="Travel_Rarely"/>
    <n v="1221"/>
    <x v="0"/>
    <n v="7"/>
    <n v="3"/>
    <s v="Marketing"/>
    <n v="1"/>
    <n v="1466"/>
    <n v="3"/>
    <x v="1"/>
    <n v="96"/>
    <n v="3"/>
    <n v="2"/>
    <x v="0"/>
    <n v="1"/>
    <s v="Divorced"/>
    <n v="5486"/>
    <n v="24795"/>
    <n v="4"/>
    <s v="Y"/>
    <x v="1"/>
    <n v="11"/>
    <n v="3"/>
    <n v="1"/>
    <n v="80"/>
    <n v="3"/>
    <n v="15"/>
    <n v="3"/>
    <n v="3"/>
    <n v="2"/>
    <n v="2"/>
    <n v="2"/>
    <n v="2"/>
    <x v="1"/>
    <x v="1"/>
    <n v="0"/>
  </r>
  <r>
    <x v="13"/>
    <x v="0"/>
    <s v="Travel_Rarely"/>
    <n v="1107"/>
    <x v="2"/>
    <n v="9"/>
    <n v="4"/>
    <s v="Technical Degree"/>
    <n v="1"/>
    <n v="1467"/>
    <n v="1"/>
    <x v="0"/>
    <n v="52"/>
    <n v="3"/>
    <n v="1"/>
    <x v="8"/>
    <n v="3"/>
    <s v="Married"/>
    <n v="2742"/>
    <n v="3072"/>
    <n v="1"/>
    <s v="Y"/>
    <x v="1"/>
    <n v="15"/>
    <n v="3"/>
    <n v="4"/>
    <n v="80"/>
    <n v="0"/>
    <n v="2"/>
    <n v="0"/>
    <n v="3"/>
    <n v="2"/>
    <n v="2"/>
    <n v="2"/>
    <n v="2"/>
    <x v="1"/>
    <x v="1"/>
    <n v="1"/>
  </r>
  <r>
    <x v="32"/>
    <x v="1"/>
    <s v="Non-Travel"/>
    <n v="218"/>
    <x v="1"/>
    <n v="8"/>
    <n v="1"/>
    <s v="Medical"/>
    <n v="1"/>
    <n v="1468"/>
    <n v="4"/>
    <x v="1"/>
    <n v="55"/>
    <n v="2"/>
    <n v="3"/>
    <x v="7"/>
    <n v="2"/>
    <s v="Divorced"/>
    <n v="13757"/>
    <n v="25178"/>
    <n v="2"/>
    <s v="Y"/>
    <x v="1"/>
    <n v="11"/>
    <n v="3"/>
    <n v="3"/>
    <n v="80"/>
    <n v="1"/>
    <n v="16"/>
    <n v="5"/>
    <n v="3"/>
    <n v="9"/>
    <n v="8"/>
    <n v="4"/>
    <n v="8"/>
    <x v="0"/>
    <x v="2"/>
    <n v="0"/>
  </r>
  <r>
    <x v="14"/>
    <x v="1"/>
    <s v="Travel_Rarely"/>
    <n v="866"/>
    <x v="0"/>
    <n v="5"/>
    <n v="3"/>
    <s v="Medical"/>
    <n v="1"/>
    <n v="1469"/>
    <n v="4"/>
    <x v="1"/>
    <n v="84"/>
    <n v="3"/>
    <n v="2"/>
    <x v="0"/>
    <n v="1"/>
    <s v="Single"/>
    <n v="8463"/>
    <n v="23490"/>
    <n v="0"/>
    <s v="Y"/>
    <x v="1"/>
    <n v="18"/>
    <n v="3"/>
    <n v="4"/>
    <n v="80"/>
    <n v="0"/>
    <n v="6"/>
    <n v="4"/>
    <n v="3"/>
    <n v="5"/>
    <n v="4"/>
    <n v="1"/>
    <n v="3"/>
    <x v="2"/>
    <x v="1"/>
    <n v="0"/>
  </r>
  <r>
    <x v="20"/>
    <x v="1"/>
    <s v="Non-Travel"/>
    <n v="981"/>
    <x v="1"/>
    <n v="5"/>
    <n v="3"/>
    <s v="Life Sciences"/>
    <n v="1"/>
    <n v="1471"/>
    <n v="3"/>
    <x v="1"/>
    <n v="90"/>
    <n v="2"/>
    <n v="1"/>
    <x v="2"/>
    <n v="3"/>
    <s v="Single"/>
    <n v="3162"/>
    <n v="7973"/>
    <n v="3"/>
    <s v="Y"/>
    <x v="1"/>
    <n v="14"/>
    <n v="3"/>
    <n v="4"/>
    <n v="80"/>
    <n v="0"/>
    <n v="7"/>
    <n v="5"/>
    <n v="3"/>
    <n v="5"/>
    <n v="2"/>
    <n v="0"/>
    <n v="3"/>
    <x v="2"/>
    <x v="0"/>
    <n v="0"/>
  </r>
  <r>
    <x v="16"/>
    <x v="1"/>
    <s v="Travel_Rarely"/>
    <n v="447"/>
    <x v="1"/>
    <n v="2"/>
    <n v="3"/>
    <s v="Medical"/>
    <n v="1"/>
    <n v="1472"/>
    <n v="4"/>
    <x v="1"/>
    <n v="39"/>
    <n v="4"/>
    <n v="4"/>
    <x v="7"/>
    <n v="2"/>
    <s v="Single"/>
    <n v="16598"/>
    <n v="19764"/>
    <n v="4"/>
    <s v="Y"/>
    <x v="1"/>
    <n v="12"/>
    <n v="3"/>
    <n v="2"/>
    <n v="80"/>
    <n v="0"/>
    <n v="35"/>
    <n v="2"/>
    <n v="2"/>
    <n v="9"/>
    <n v="8"/>
    <n v="8"/>
    <n v="8"/>
    <x v="0"/>
    <x v="3"/>
    <n v="0"/>
  </r>
  <r>
    <x v="1"/>
    <x v="1"/>
    <s v="Travel_Rarely"/>
    <n v="1495"/>
    <x v="1"/>
    <n v="5"/>
    <n v="4"/>
    <s v="Technical Degree"/>
    <n v="1"/>
    <n v="1473"/>
    <n v="1"/>
    <x v="1"/>
    <n v="96"/>
    <n v="3"/>
    <n v="2"/>
    <x v="4"/>
    <n v="3"/>
    <s v="Married"/>
    <n v="6651"/>
    <n v="21534"/>
    <n v="2"/>
    <s v="Y"/>
    <x v="1"/>
    <n v="14"/>
    <n v="3"/>
    <n v="2"/>
    <n v="80"/>
    <n v="1"/>
    <n v="20"/>
    <n v="0"/>
    <n v="2"/>
    <n v="3"/>
    <n v="2"/>
    <n v="1"/>
    <n v="2"/>
    <x v="2"/>
    <x v="1"/>
    <n v="0"/>
  </r>
  <r>
    <x v="32"/>
    <x v="1"/>
    <s v="Travel_Rarely"/>
    <n v="896"/>
    <x v="1"/>
    <n v="2"/>
    <n v="3"/>
    <s v="Medical"/>
    <n v="1"/>
    <n v="1474"/>
    <n v="3"/>
    <x v="1"/>
    <n v="68"/>
    <n v="3"/>
    <n v="1"/>
    <x v="1"/>
    <n v="3"/>
    <s v="Divorced"/>
    <n v="2345"/>
    <n v="8045"/>
    <n v="2"/>
    <s v="Y"/>
    <x v="1"/>
    <n v="14"/>
    <n v="3"/>
    <n v="3"/>
    <n v="80"/>
    <n v="1"/>
    <n v="8"/>
    <n v="3"/>
    <n v="4"/>
    <n v="3"/>
    <n v="1"/>
    <n v="1"/>
    <n v="2"/>
    <x v="2"/>
    <x v="1"/>
    <n v="0"/>
  </r>
  <r>
    <x v="20"/>
    <x v="1"/>
    <s v="Travel_Rarely"/>
    <n v="1467"/>
    <x v="1"/>
    <n v="20"/>
    <n v="3"/>
    <s v="Life Sciences"/>
    <n v="1"/>
    <n v="1475"/>
    <n v="4"/>
    <x v="1"/>
    <n v="49"/>
    <n v="3"/>
    <n v="1"/>
    <x v="1"/>
    <n v="2"/>
    <s v="Single"/>
    <n v="3420"/>
    <n v="21158"/>
    <n v="1"/>
    <s v="Y"/>
    <x v="1"/>
    <n v="13"/>
    <n v="3"/>
    <n v="3"/>
    <n v="80"/>
    <n v="0"/>
    <n v="6"/>
    <n v="3"/>
    <n v="2"/>
    <n v="5"/>
    <n v="2"/>
    <n v="1"/>
    <n v="3"/>
    <x v="2"/>
    <x v="1"/>
    <n v="0"/>
  </r>
  <r>
    <x v="3"/>
    <x v="1"/>
    <s v="Travel_Frequently"/>
    <n v="430"/>
    <x v="0"/>
    <n v="7"/>
    <n v="3"/>
    <s v="Medical"/>
    <n v="1"/>
    <n v="1477"/>
    <n v="4"/>
    <x v="1"/>
    <n v="54"/>
    <n v="3"/>
    <n v="2"/>
    <x v="0"/>
    <n v="1"/>
    <s v="Married"/>
    <n v="4373"/>
    <n v="17456"/>
    <n v="0"/>
    <s v="Y"/>
    <x v="1"/>
    <n v="14"/>
    <n v="3"/>
    <n v="1"/>
    <n v="80"/>
    <n v="2"/>
    <n v="5"/>
    <n v="2"/>
    <n v="3"/>
    <n v="4"/>
    <n v="3"/>
    <n v="0"/>
    <n v="3"/>
    <x v="2"/>
    <x v="0"/>
    <n v="0"/>
  </r>
  <r>
    <x v="13"/>
    <x v="1"/>
    <s v="Travel_Rarely"/>
    <n v="1326"/>
    <x v="0"/>
    <n v="3"/>
    <n v="3"/>
    <s v="Other"/>
    <n v="1"/>
    <n v="1478"/>
    <n v="4"/>
    <x v="1"/>
    <n v="81"/>
    <n v="1"/>
    <n v="2"/>
    <x v="0"/>
    <n v="1"/>
    <s v="Single"/>
    <n v="4759"/>
    <n v="15891"/>
    <n v="3"/>
    <s v="Y"/>
    <x v="1"/>
    <n v="18"/>
    <n v="3"/>
    <n v="4"/>
    <n v="80"/>
    <n v="0"/>
    <n v="15"/>
    <n v="2"/>
    <n v="3"/>
    <n v="13"/>
    <n v="9"/>
    <n v="3"/>
    <n v="12"/>
    <x v="4"/>
    <x v="2"/>
    <n v="0"/>
  </r>
  <r>
    <x v="7"/>
    <x v="1"/>
    <s v="Travel_Rarely"/>
    <n v="1358"/>
    <x v="0"/>
    <n v="16"/>
    <n v="1"/>
    <s v="Life Sciences"/>
    <n v="1"/>
    <n v="1479"/>
    <n v="4"/>
    <x v="1"/>
    <n v="96"/>
    <n v="3"/>
    <n v="2"/>
    <x v="0"/>
    <n v="3"/>
    <s v="Married"/>
    <n v="5301"/>
    <n v="2939"/>
    <n v="8"/>
    <s v="Y"/>
    <x v="1"/>
    <n v="15"/>
    <n v="3"/>
    <n v="3"/>
    <n v="80"/>
    <n v="2"/>
    <n v="4"/>
    <n v="2"/>
    <n v="2"/>
    <n v="2"/>
    <n v="1"/>
    <n v="2"/>
    <n v="2"/>
    <x v="1"/>
    <x v="1"/>
    <n v="0"/>
  </r>
  <r>
    <x v="19"/>
    <x v="1"/>
    <s v="Travel_Frequently"/>
    <n v="748"/>
    <x v="1"/>
    <n v="9"/>
    <n v="2"/>
    <s v="Medical"/>
    <n v="1"/>
    <n v="1480"/>
    <n v="1"/>
    <x v="0"/>
    <n v="74"/>
    <n v="3"/>
    <n v="1"/>
    <x v="2"/>
    <n v="4"/>
    <s v="Single"/>
    <n v="3673"/>
    <n v="16458"/>
    <n v="1"/>
    <s v="Y"/>
    <x v="1"/>
    <n v="13"/>
    <n v="3"/>
    <n v="3"/>
    <n v="80"/>
    <n v="0"/>
    <n v="12"/>
    <n v="3"/>
    <n v="3"/>
    <n v="12"/>
    <n v="9"/>
    <n v="5"/>
    <n v="8"/>
    <x v="4"/>
    <x v="2"/>
    <n v="0"/>
  </r>
  <r>
    <x v="20"/>
    <x v="1"/>
    <s v="Travel_Frequently"/>
    <n v="383"/>
    <x v="0"/>
    <n v="1"/>
    <n v="5"/>
    <s v="Marketing"/>
    <n v="1"/>
    <n v="1481"/>
    <n v="1"/>
    <x v="0"/>
    <n v="79"/>
    <n v="3"/>
    <n v="2"/>
    <x v="0"/>
    <n v="3"/>
    <s v="Married"/>
    <n v="4768"/>
    <n v="9282"/>
    <n v="7"/>
    <s v="Y"/>
    <x v="1"/>
    <n v="12"/>
    <n v="3"/>
    <n v="3"/>
    <n v="80"/>
    <n v="1"/>
    <n v="11"/>
    <n v="4"/>
    <n v="2"/>
    <n v="1"/>
    <n v="0"/>
    <n v="0"/>
    <n v="0"/>
    <x v="1"/>
    <x v="0"/>
    <n v="0"/>
  </r>
  <r>
    <x v="7"/>
    <x v="1"/>
    <s v="Non-Travel"/>
    <n v="990"/>
    <x v="1"/>
    <n v="7"/>
    <n v="3"/>
    <s v="Technical Degree"/>
    <n v="1"/>
    <n v="1482"/>
    <n v="3"/>
    <x v="1"/>
    <n v="64"/>
    <n v="3"/>
    <n v="1"/>
    <x v="1"/>
    <n v="3"/>
    <s v="Divorced"/>
    <n v="1274"/>
    <n v="7152"/>
    <n v="1"/>
    <s v="Y"/>
    <x v="1"/>
    <n v="13"/>
    <n v="3"/>
    <n v="2"/>
    <n v="80"/>
    <n v="2"/>
    <n v="1"/>
    <n v="2"/>
    <n v="2"/>
    <n v="1"/>
    <n v="0"/>
    <n v="0"/>
    <n v="0"/>
    <x v="1"/>
    <x v="0"/>
    <n v="0"/>
  </r>
  <r>
    <x v="38"/>
    <x v="1"/>
    <s v="Travel_Rarely"/>
    <n v="405"/>
    <x v="1"/>
    <n v="1"/>
    <n v="2"/>
    <s v="Life Sciences"/>
    <n v="1"/>
    <n v="1483"/>
    <n v="2"/>
    <x v="1"/>
    <n v="93"/>
    <n v="4"/>
    <n v="2"/>
    <x v="1"/>
    <n v="3"/>
    <s v="Married"/>
    <n v="4900"/>
    <n v="2721"/>
    <n v="0"/>
    <s v="Y"/>
    <x v="1"/>
    <n v="24"/>
    <n v="4"/>
    <n v="1"/>
    <n v="80"/>
    <n v="1"/>
    <n v="13"/>
    <n v="2"/>
    <n v="2"/>
    <n v="12"/>
    <n v="9"/>
    <n v="2"/>
    <n v="8"/>
    <x v="4"/>
    <x v="1"/>
    <n v="0"/>
  </r>
  <r>
    <x v="1"/>
    <x v="1"/>
    <s v="Travel_Rarely"/>
    <n v="1490"/>
    <x v="1"/>
    <n v="7"/>
    <n v="4"/>
    <s v="Life Sciences"/>
    <n v="1"/>
    <n v="1484"/>
    <n v="3"/>
    <x v="1"/>
    <n v="35"/>
    <n v="3"/>
    <n v="3"/>
    <x v="4"/>
    <n v="2"/>
    <s v="Divorced"/>
    <n v="10466"/>
    <n v="20948"/>
    <n v="3"/>
    <s v="Y"/>
    <x v="1"/>
    <n v="14"/>
    <n v="3"/>
    <n v="2"/>
    <n v="80"/>
    <n v="2"/>
    <n v="29"/>
    <n v="3"/>
    <n v="3"/>
    <n v="8"/>
    <n v="7"/>
    <n v="0"/>
    <n v="7"/>
    <x v="0"/>
    <x v="0"/>
    <n v="0"/>
  </r>
  <r>
    <x v="13"/>
    <x v="1"/>
    <s v="Travel_Frequently"/>
    <n v="829"/>
    <x v="1"/>
    <n v="15"/>
    <n v="3"/>
    <s v="Medical"/>
    <n v="1"/>
    <n v="1485"/>
    <n v="2"/>
    <x v="1"/>
    <n v="71"/>
    <n v="3"/>
    <n v="4"/>
    <x v="7"/>
    <n v="1"/>
    <s v="Divorced"/>
    <n v="17007"/>
    <n v="11929"/>
    <n v="7"/>
    <s v="Y"/>
    <x v="1"/>
    <n v="14"/>
    <n v="3"/>
    <n v="4"/>
    <n v="80"/>
    <n v="2"/>
    <n v="16"/>
    <n v="3"/>
    <n v="2"/>
    <n v="14"/>
    <n v="8"/>
    <n v="6"/>
    <n v="9"/>
    <x v="4"/>
    <x v="3"/>
    <n v="0"/>
  </r>
  <r>
    <x v="14"/>
    <x v="0"/>
    <s v="Travel_Frequently"/>
    <n v="1496"/>
    <x v="0"/>
    <n v="1"/>
    <n v="3"/>
    <s v="Technical Degree"/>
    <n v="1"/>
    <n v="1486"/>
    <n v="1"/>
    <x v="1"/>
    <n v="92"/>
    <n v="3"/>
    <n v="1"/>
    <x v="6"/>
    <n v="3"/>
    <s v="Married"/>
    <n v="2909"/>
    <n v="15747"/>
    <n v="3"/>
    <s v="Y"/>
    <x v="1"/>
    <n v="15"/>
    <n v="3"/>
    <n v="4"/>
    <n v="80"/>
    <n v="1"/>
    <n v="5"/>
    <n v="3"/>
    <n v="4"/>
    <n v="3"/>
    <n v="2"/>
    <n v="1"/>
    <n v="2"/>
    <x v="2"/>
    <x v="1"/>
    <n v="1"/>
  </r>
  <r>
    <x v="11"/>
    <x v="0"/>
    <s v="Travel_Frequently"/>
    <n v="115"/>
    <x v="0"/>
    <n v="13"/>
    <n v="3"/>
    <s v="Technical Degree"/>
    <n v="1"/>
    <n v="1487"/>
    <n v="1"/>
    <x v="0"/>
    <n v="51"/>
    <n v="3"/>
    <n v="2"/>
    <x v="0"/>
    <n v="2"/>
    <s v="Single"/>
    <n v="5765"/>
    <n v="17485"/>
    <n v="5"/>
    <s v="Y"/>
    <x v="1"/>
    <n v="11"/>
    <n v="3"/>
    <n v="1"/>
    <n v="80"/>
    <n v="0"/>
    <n v="7"/>
    <n v="4"/>
    <n v="1"/>
    <n v="5"/>
    <n v="3"/>
    <n v="0"/>
    <n v="0"/>
    <x v="2"/>
    <x v="0"/>
    <n v="1"/>
  </r>
  <r>
    <x v="13"/>
    <x v="0"/>
    <s v="Travel_Rarely"/>
    <n v="790"/>
    <x v="0"/>
    <n v="24"/>
    <n v="4"/>
    <s v="Medical"/>
    <n v="1"/>
    <n v="1489"/>
    <n v="1"/>
    <x v="0"/>
    <n v="40"/>
    <n v="2"/>
    <n v="2"/>
    <x v="0"/>
    <n v="2"/>
    <s v="Single"/>
    <n v="4599"/>
    <n v="7815"/>
    <n v="0"/>
    <s v="Y"/>
    <x v="0"/>
    <n v="23"/>
    <n v="4"/>
    <n v="3"/>
    <n v="80"/>
    <n v="0"/>
    <n v="16"/>
    <n v="2"/>
    <n v="4"/>
    <n v="15"/>
    <n v="9"/>
    <n v="10"/>
    <n v="10"/>
    <x v="4"/>
    <x v="3"/>
    <n v="1"/>
  </r>
  <r>
    <x v="10"/>
    <x v="1"/>
    <s v="Travel_Rarely"/>
    <n v="660"/>
    <x v="0"/>
    <n v="7"/>
    <n v="1"/>
    <s v="Life Sciences"/>
    <n v="1"/>
    <n v="1492"/>
    <n v="4"/>
    <x v="1"/>
    <n v="76"/>
    <n v="3"/>
    <n v="1"/>
    <x v="6"/>
    <n v="3"/>
    <s v="Married"/>
    <n v="2404"/>
    <n v="16192"/>
    <n v="1"/>
    <s v="Y"/>
    <x v="1"/>
    <n v="13"/>
    <n v="3"/>
    <n v="1"/>
    <n v="80"/>
    <n v="1"/>
    <n v="1"/>
    <n v="3"/>
    <n v="3"/>
    <n v="1"/>
    <n v="0"/>
    <n v="0"/>
    <n v="0"/>
    <x v="1"/>
    <x v="0"/>
    <n v="0"/>
  </r>
  <r>
    <x v="17"/>
    <x v="0"/>
    <s v="Travel_Frequently"/>
    <n v="381"/>
    <x v="1"/>
    <n v="9"/>
    <n v="3"/>
    <s v="Medical"/>
    <n v="1"/>
    <n v="1494"/>
    <n v="2"/>
    <x v="1"/>
    <n v="89"/>
    <n v="3"/>
    <n v="1"/>
    <x v="2"/>
    <n v="1"/>
    <s v="Single"/>
    <n v="3172"/>
    <n v="16998"/>
    <n v="2"/>
    <s v="Y"/>
    <x v="0"/>
    <n v="11"/>
    <n v="3"/>
    <n v="3"/>
    <n v="80"/>
    <n v="0"/>
    <n v="4"/>
    <n v="2"/>
    <n v="2"/>
    <n v="0"/>
    <n v="0"/>
    <n v="0"/>
    <n v="0"/>
    <x v="1"/>
    <x v="0"/>
    <n v="1"/>
  </r>
  <r>
    <x v="17"/>
    <x v="1"/>
    <s v="Non-Travel"/>
    <n v="830"/>
    <x v="0"/>
    <n v="13"/>
    <n v="2"/>
    <s v="Life Sciences"/>
    <n v="1"/>
    <n v="1495"/>
    <n v="4"/>
    <x v="0"/>
    <n v="78"/>
    <n v="3"/>
    <n v="1"/>
    <x v="6"/>
    <n v="2"/>
    <s v="Married"/>
    <n v="2033"/>
    <n v="7103"/>
    <n v="1"/>
    <s v="Y"/>
    <x v="1"/>
    <n v="13"/>
    <n v="3"/>
    <n v="3"/>
    <n v="80"/>
    <n v="1"/>
    <n v="1"/>
    <n v="2"/>
    <n v="3"/>
    <n v="1"/>
    <n v="0"/>
    <n v="0"/>
    <n v="0"/>
    <x v="1"/>
    <x v="0"/>
    <n v="0"/>
  </r>
  <r>
    <x v="20"/>
    <x v="1"/>
    <s v="Travel_Frequently"/>
    <n v="1193"/>
    <x v="1"/>
    <n v="2"/>
    <n v="1"/>
    <s v="Medical"/>
    <n v="1"/>
    <n v="1496"/>
    <n v="2"/>
    <x v="1"/>
    <n v="86"/>
    <n v="3"/>
    <n v="3"/>
    <x v="3"/>
    <n v="3"/>
    <s v="Single"/>
    <n v="10209"/>
    <n v="19719"/>
    <n v="5"/>
    <s v="Y"/>
    <x v="0"/>
    <n v="18"/>
    <n v="3"/>
    <n v="2"/>
    <n v="80"/>
    <n v="0"/>
    <n v="16"/>
    <n v="2"/>
    <n v="2"/>
    <n v="2"/>
    <n v="2"/>
    <n v="2"/>
    <n v="2"/>
    <x v="1"/>
    <x v="1"/>
    <n v="0"/>
  </r>
  <r>
    <x v="11"/>
    <x v="1"/>
    <s v="Travel_Rarely"/>
    <n v="1246"/>
    <x v="0"/>
    <n v="19"/>
    <n v="3"/>
    <s v="Life Sciences"/>
    <n v="1"/>
    <n v="1497"/>
    <n v="3"/>
    <x v="1"/>
    <n v="77"/>
    <n v="2"/>
    <n v="2"/>
    <x v="0"/>
    <n v="3"/>
    <s v="Divorced"/>
    <n v="8620"/>
    <n v="23757"/>
    <n v="1"/>
    <s v="Y"/>
    <x v="1"/>
    <n v="14"/>
    <n v="3"/>
    <n v="3"/>
    <n v="80"/>
    <n v="2"/>
    <n v="10"/>
    <n v="3"/>
    <n v="3"/>
    <n v="10"/>
    <n v="7"/>
    <n v="0"/>
    <n v="4"/>
    <x v="0"/>
    <x v="0"/>
    <n v="0"/>
  </r>
  <r>
    <x v="7"/>
    <x v="1"/>
    <s v="Travel_Rarely"/>
    <n v="330"/>
    <x v="2"/>
    <n v="1"/>
    <n v="3"/>
    <s v="Life Sciences"/>
    <n v="1"/>
    <n v="1499"/>
    <n v="3"/>
    <x v="1"/>
    <n v="46"/>
    <n v="3"/>
    <n v="1"/>
    <x v="8"/>
    <n v="3"/>
    <s v="Divorced"/>
    <n v="2064"/>
    <n v="15428"/>
    <n v="0"/>
    <s v="Y"/>
    <x v="1"/>
    <n v="21"/>
    <n v="4"/>
    <n v="1"/>
    <n v="80"/>
    <n v="1"/>
    <n v="6"/>
    <n v="3"/>
    <n v="4"/>
    <n v="5"/>
    <n v="3"/>
    <n v="1"/>
    <n v="3"/>
    <x v="2"/>
    <x v="1"/>
    <n v="0"/>
  </r>
  <r>
    <x v="27"/>
    <x v="1"/>
    <s v="Travel_Rarely"/>
    <n v="1229"/>
    <x v="1"/>
    <n v="4"/>
    <n v="4"/>
    <s v="Life Sciences"/>
    <n v="1"/>
    <n v="1501"/>
    <n v="4"/>
    <x v="1"/>
    <n v="30"/>
    <n v="3"/>
    <n v="2"/>
    <x v="4"/>
    <n v="3"/>
    <s v="Married"/>
    <n v="4035"/>
    <n v="16143"/>
    <n v="0"/>
    <s v="Y"/>
    <x v="0"/>
    <n v="16"/>
    <n v="3"/>
    <n v="2"/>
    <n v="80"/>
    <n v="0"/>
    <n v="4"/>
    <n v="2"/>
    <n v="3"/>
    <n v="3"/>
    <n v="2"/>
    <n v="1"/>
    <n v="2"/>
    <x v="2"/>
    <x v="1"/>
    <n v="0"/>
  </r>
  <r>
    <x v="3"/>
    <x v="1"/>
    <s v="Travel_Rarely"/>
    <n v="1099"/>
    <x v="1"/>
    <n v="4"/>
    <n v="4"/>
    <s v="Medical"/>
    <n v="1"/>
    <n v="1502"/>
    <n v="1"/>
    <x v="0"/>
    <n v="82"/>
    <n v="2"/>
    <n v="1"/>
    <x v="2"/>
    <n v="2"/>
    <s v="Married"/>
    <n v="3838"/>
    <n v="8192"/>
    <n v="8"/>
    <s v="Y"/>
    <x v="1"/>
    <n v="11"/>
    <n v="3"/>
    <n v="4"/>
    <n v="80"/>
    <n v="0"/>
    <n v="8"/>
    <n v="5"/>
    <n v="3"/>
    <n v="5"/>
    <n v="4"/>
    <n v="0"/>
    <n v="2"/>
    <x v="2"/>
    <x v="0"/>
    <n v="0"/>
  </r>
  <r>
    <x v="40"/>
    <x v="1"/>
    <s v="Travel_Rarely"/>
    <n v="571"/>
    <x v="0"/>
    <n v="14"/>
    <n v="3"/>
    <s v="Medical"/>
    <n v="1"/>
    <n v="1503"/>
    <n v="3"/>
    <x v="0"/>
    <n v="78"/>
    <n v="3"/>
    <n v="2"/>
    <x v="0"/>
    <n v="3"/>
    <s v="Married"/>
    <n v="4591"/>
    <n v="24200"/>
    <n v="3"/>
    <s v="Y"/>
    <x v="0"/>
    <n v="17"/>
    <n v="3"/>
    <n v="3"/>
    <n v="80"/>
    <n v="1"/>
    <n v="11"/>
    <n v="4"/>
    <n v="2"/>
    <n v="5"/>
    <n v="4"/>
    <n v="1"/>
    <n v="2"/>
    <x v="2"/>
    <x v="1"/>
    <n v="0"/>
  </r>
  <r>
    <x v="14"/>
    <x v="0"/>
    <s v="Travel_Frequently"/>
    <n v="289"/>
    <x v="1"/>
    <n v="2"/>
    <n v="2"/>
    <s v="Medical"/>
    <n v="1"/>
    <n v="1504"/>
    <n v="3"/>
    <x v="1"/>
    <n v="38"/>
    <n v="2"/>
    <n v="1"/>
    <x v="2"/>
    <n v="1"/>
    <s v="Single"/>
    <n v="2561"/>
    <n v="5355"/>
    <n v="7"/>
    <s v="Y"/>
    <x v="1"/>
    <n v="11"/>
    <n v="3"/>
    <n v="3"/>
    <n v="80"/>
    <n v="0"/>
    <n v="8"/>
    <n v="2"/>
    <n v="2"/>
    <n v="0"/>
    <n v="0"/>
    <n v="0"/>
    <n v="0"/>
    <x v="1"/>
    <x v="0"/>
    <n v="1"/>
  </r>
  <r>
    <x v="14"/>
    <x v="1"/>
    <s v="Travel_Rarely"/>
    <n v="1423"/>
    <x v="1"/>
    <n v="1"/>
    <n v="3"/>
    <s v="Life Sciences"/>
    <n v="1"/>
    <n v="1506"/>
    <n v="1"/>
    <x v="1"/>
    <n v="72"/>
    <n v="2"/>
    <n v="1"/>
    <x v="1"/>
    <n v="3"/>
    <s v="Divorced"/>
    <n v="1563"/>
    <n v="12530"/>
    <n v="1"/>
    <s v="Y"/>
    <x v="1"/>
    <n v="14"/>
    <n v="3"/>
    <n v="4"/>
    <n v="80"/>
    <n v="1"/>
    <n v="1"/>
    <n v="2"/>
    <n v="1"/>
    <n v="1"/>
    <n v="0"/>
    <n v="0"/>
    <n v="0"/>
    <x v="1"/>
    <x v="0"/>
    <n v="0"/>
  </r>
  <r>
    <x v="14"/>
    <x v="1"/>
    <s v="Travel_Frequently"/>
    <n v="467"/>
    <x v="0"/>
    <n v="7"/>
    <n v="3"/>
    <s v="Life Sciences"/>
    <n v="1"/>
    <n v="1507"/>
    <n v="3"/>
    <x v="1"/>
    <n v="55"/>
    <n v="3"/>
    <n v="2"/>
    <x v="0"/>
    <n v="1"/>
    <s v="Single"/>
    <n v="4898"/>
    <n v="11827"/>
    <n v="0"/>
    <s v="Y"/>
    <x v="1"/>
    <n v="14"/>
    <n v="3"/>
    <n v="4"/>
    <n v="80"/>
    <n v="0"/>
    <n v="5"/>
    <n v="5"/>
    <n v="3"/>
    <n v="4"/>
    <n v="2"/>
    <n v="1"/>
    <n v="3"/>
    <x v="2"/>
    <x v="1"/>
    <n v="0"/>
  </r>
  <r>
    <x v="1"/>
    <x v="1"/>
    <s v="Travel_Rarely"/>
    <n v="271"/>
    <x v="1"/>
    <n v="3"/>
    <n v="2"/>
    <s v="Medical"/>
    <n v="1"/>
    <n v="1509"/>
    <n v="3"/>
    <x v="0"/>
    <n v="43"/>
    <n v="2"/>
    <n v="2"/>
    <x v="2"/>
    <n v="1"/>
    <s v="Married"/>
    <n v="4789"/>
    <n v="23070"/>
    <n v="4"/>
    <s v="Y"/>
    <x v="1"/>
    <n v="25"/>
    <n v="4"/>
    <n v="1"/>
    <n v="80"/>
    <n v="1"/>
    <n v="10"/>
    <n v="3"/>
    <n v="3"/>
    <n v="3"/>
    <n v="2"/>
    <n v="1"/>
    <n v="2"/>
    <x v="2"/>
    <x v="1"/>
    <n v="0"/>
  </r>
  <r>
    <x v="11"/>
    <x v="1"/>
    <s v="Travel_Frequently"/>
    <n v="410"/>
    <x v="1"/>
    <n v="2"/>
    <n v="1"/>
    <s v="Life Sciences"/>
    <n v="1"/>
    <n v="1513"/>
    <n v="4"/>
    <x v="0"/>
    <n v="97"/>
    <n v="3"/>
    <n v="1"/>
    <x v="2"/>
    <n v="2"/>
    <s v="Married"/>
    <n v="3180"/>
    <n v="4668"/>
    <n v="0"/>
    <s v="Y"/>
    <x v="1"/>
    <n v="13"/>
    <n v="3"/>
    <n v="3"/>
    <n v="80"/>
    <n v="3"/>
    <n v="4"/>
    <n v="3"/>
    <n v="3"/>
    <n v="3"/>
    <n v="2"/>
    <n v="0"/>
    <n v="2"/>
    <x v="2"/>
    <x v="0"/>
    <n v="0"/>
  </r>
  <r>
    <x v="14"/>
    <x v="1"/>
    <s v="Travel_Rarely"/>
    <n v="1083"/>
    <x v="1"/>
    <n v="29"/>
    <n v="1"/>
    <s v="Life Sciences"/>
    <n v="1"/>
    <n v="1514"/>
    <n v="3"/>
    <x v="1"/>
    <n v="96"/>
    <n v="1"/>
    <n v="2"/>
    <x v="3"/>
    <n v="2"/>
    <s v="Married"/>
    <n v="6549"/>
    <n v="3173"/>
    <n v="1"/>
    <s v="Y"/>
    <x v="1"/>
    <n v="14"/>
    <n v="3"/>
    <n v="2"/>
    <n v="80"/>
    <n v="2"/>
    <n v="8"/>
    <n v="2"/>
    <n v="2"/>
    <n v="8"/>
    <n v="6"/>
    <n v="1"/>
    <n v="7"/>
    <x v="0"/>
    <x v="1"/>
    <n v="0"/>
  </r>
  <r>
    <x v="3"/>
    <x v="1"/>
    <s v="Travel_Rarely"/>
    <n v="516"/>
    <x v="1"/>
    <n v="8"/>
    <n v="5"/>
    <s v="Life Sciences"/>
    <n v="1"/>
    <n v="1515"/>
    <n v="4"/>
    <x v="1"/>
    <n v="69"/>
    <n v="3"/>
    <n v="2"/>
    <x v="4"/>
    <n v="3"/>
    <s v="Single"/>
    <n v="6388"/>
    <n v="22049"/>
    <n v="2"/>
    <s v="Y"/>
    <x v="0"/>
    <n v="17"/>
    <n v="3"/>
    <n v="1"/>
    <n v="80"/>
    <n v="0"/>
    <n v="14"/>
    <n v="6"/>
    <n v="3"/>
    <n v="0"/>
    <n v="0"/>
    <n v="0"/>
    <n v="0"/>
    <x v="1"/>
    <x v="0"/>
    <n v="0"/>
  </r>
  <r>
    <x v="5"/>
    <x v="1"/>
    <s v="Travel_Rarely"/>
    <n v="495"/>
    <x v="1"/>
    <n v="10"/>
    <n v="3"/>
    <s v="Medical"/>
    <n v="1"/>
    <n v="1516"/>
    <n v="3"/>
    <x v="1"/>
    <n v="64"/>
    <n v="3"/>
    <n v="3"/>
    <x v="5"/>
    <n v="4"/>
    <s v="Single"/>
    <n v="11244"/>
    <n v="21072"/>
    <n v="2"/>
    <s v="Y"/>
    <x v="1"/>
    <n v="25"/>
    <n v="4"/>
    <n v="2"/>
    <n v="80"/>
    <n v="0"/>
    <n v="10"/>
    <n v="5"/>
    <n v="4"/>
    <n v="5"/>
    <n v="2"/>
    <n v="0"/>
    <n v="0"/>
    <x v="2"/>
    <x v="0"/>
    <n v="0"/>
  </r>
  <r>
    <x v="33"/>
    <x v="1"/>
    <s v="Travel_Frequently"/>
    <n v="1050"/>
    <x v="1"/>
    <n v="11"/>
    <n v="4"/>
    <s v="Medical"/>
    <n v="1"/>
    <n v="1520"/>
    <n v="2"/>
    <x v="0"/>
    <n v="87"/>
    <n v="3"/>
    <n v="4"/>
    <x v="5"/>
    <n v="4"/>
    <s v="Divorced"/>
    <n v="16032"/>
    <n v="24456"/>
    <n v="3"/>
    <s v="Y"/>
    <x v="1"/>
    <n v="20"/>
    <n v="4"/>
    <n v="1"/>
    <n v="80"/>
    <n v="1"/>
    <n v="26"/>
    <n v="2"/>
    <n v="3"/>
    <n v="14"/>
    <n v="9"/>
    <n v="1"/>
    <n v="12"/>
    <x v="4"/>
    <x v="1"/>
    <n v="0"/>
  </r>
  <r>
    <x v="11"/>
    <x v="0"/>
    <s v="Travel_Rarely"/>
    <n v="224"/>
    <x v="1"/>
    <n v="1"/>
    <n v="4"/>
    <s v="Technical Degree"/>
    <n v="1"/>
    <n v="1522"/>
    <n v="1"/>
    <x v="1"/>
    <n v="100"/>
    <n v="2"/>
    <n v="1"/>
    <x v="1"/>
    <n v="1"/>
    <s v="Single"/>
    <n v="2362"/>
    <n v="7568"/>
    <n v="6"/>
    <s v="Y"/>
    <x v="1"/>
    <n v="13"/>
    <n v="3"/>
    <n v="3"/>
    <n v="80"/>
    <n v="0"/>
    <n v="11"/>
    <n v="2"/>
    <n v="1"/>
    <n v="9"/>
    <n v="7"/>
    <n v="0"/>
    <n v="7"/>
    <x v="0"/>
    <x v="0"/>
    <n v="1"/>
  </r>
  <r>
    <x v="20"/>
    <x v="1"/>
    <s v="Travel_Rarely"/>
    <n v="136"/>
    <x v="1"/>
    <n v="28"/>
    <n v="3"/>
    <s v="Life Sciences"/>
    <n v="1"/>
    <n v="1523"/>
    <n v="4"/>
    <x v="1"/>
    <n v="32"/>
    <n v="3"/>
    <n v="4"/>
    <x v="7"/>
    <n v="1"/>
    <s v="Married"/>
    <n v="16328"/>
    <n v="22074"/>
    <n v="3"/>
    <s v="Y"/>
    <x v="1"/>
    <n v="13"/>
    <n v="3"/>
    <n v="3"/>
    <n v="80"/>
    <n v="1"/>
    <n v="24"/>
    <n v="1"/>
    <n v="4"/>
    <n v="20"/>
    <n v="6"/>
    <n v="14"/>
    <n v="17"/>
    <x v="5"/>
    <x v="4"/>
    <n v="0"/>
  </r>
  <r>
    <x v="22"/>
    <x v="1"/>
    <s v="Travel_Rarely"/>
    <n v="1089"/>
    <x v="1"/>
    <n v="6"/>
    <n v="3"/>
    <s v="Life Sciences"/>
    <n v="1"/>
    <n v="1525"/>
    <n v="2"/>
    <x v="0"/>
    <n v="32"/>
    <n v="3"/>
    <n v="3"/>
    <x v="3"/>
    <n v="2"/>
    <s v="Single"/>
    <n v="8376"/>
    <n v="9150"/>
    <n v="4"/>
    <s v="Y"/>
    <x v="1"/>
    <n v="18"/>
    <n v="3"/>
    <n v="4"/>
    <n v="80"/>
    <n v="0"/>
    <n v="9"/>
    <n v="3"/>
    <n v="3"/>
    <n v="2"/>
    <n v="0"/>
    <n v="2"/>
    <n v="2"/>
    <x v="1"/>
    <x v="1"/>
    <n v="0"/>
  </r>
  <r>
    <x v="21"/>
    <x v="1"/>
    <s v="Travel_Rarely"/>
    <n v="228"/>
    <x v="0"/>
    <n v="3"/>
    <n v="3"/>
    <s v="Life Sciences"/>
    <n v="1"/>
    <n v="1527"/>
    <n v="3"/>
    <x v="0"/>
    <n v="51"/>
    <n v="3"/>
    <n v="4"/>
    <x v="5"/>
    <n v="2"/>
    <s v="Married"/>
    <n v="16606"/>
    <n v="11380"/>
    <n v="8"/>
    <s v="Y"/>
    <x v="1"/>
    <n v="12"/>
    <n v="3"/>
    <n v="4"/>
    <n v="80"/>
    <n v="1"/>
    <n v="23"/>
    <n v="2"/>
    <n v="4"/>
    <n v="13"/>
    <n v="12"/>
    <n v="5"/>
    <n v="1"/>
    <x v="4"/>
    <x v="2"/>
    <n v="0"/>
  </r>
  <r>
    <x v="10"/>
    <x v="1"/>
    <s v="Travel_Rarely"/>
    <n v="1029"/>
    <x v="1"/>
    <n v="16"/>
    <n v="3"/>
    <s v="Life Sciences"/>
    <n v="1"/>
    <n v="1529"/>
    <n v="4"/>
    <x v="0"/>
    <n v="91"/>
    <n v="2"/>
    <n v="3"/>
    <x v="4"/>
    <n v="2"/>
    <s v="Single"/>
    <n v="8606"/>
    <n v="21195"/>
    <n v="1"/>
    <s v="Y"/>
    <x v="1"/>
    <n v="19"/>
    <n v="3"/>
    <n v="4"/>
    <n v="80"/>
    <n v="0"/>
    <n v="11"/>
    <n v="3"/>
    <n v="1"/>
    <n v="11"/>
    <n v="8"/>
    <n v="3"/>
    <n v="3"/>
    <x v="4"/>
    <x v="2"/>
    <n v="0"/>
  </r>
  <r>
    <x v="30"/>
    <x v="1"/>
    <s v="Travel_Rarely"/>
    <n v="507"/>
    <x v="1"/>
    <n v="20"/>
    <n v="1"/>
    <s v="Life Sciences"/>
    <n v="1"/>
    <n v="1533"/>
    <n v="1"/>
    <x v="1"/>
    <n v="97"/>
    <n v="3"/>
    <n v="2"/>
    <x v="2"/>
    <n v="3"/>
    <s v="Single"/>
    <n v="2272"/>
    <n v="24812"/>
    <n v="0"/>
    <s v="Y"/>
    <x v="1"/>
    <n v="14"/>
    <n v="3"/>
    <n v="2"/>
    <n v="80"/>
    <n v="0"/>
    <n v="5"/>
    <n v="2"/>
    <n v="3"/>
    <n v="4"/>
    <n v="3"/>
    <n v="1"/>
    <n v="2"/>
    <x v="2"/>
    <x v="1"/>
    <n v="0"/>
  </r>
  <r>
    <x v="32"/>
    <x v="0"/>
    <s v="Travel_Rarely"/>
    <n v="676"/>
    <x v="1"/>
    <n v="9"/>
    <n v="4"/>
    <s v="Life Sciences"/>
    <n v="1"/>
    <n v="1534"/>
    <n v="4"/>
    <x v="1"/>
    <n v="86"/>
    <n v="3"/>
    <n v="1"/>
    <x v="2"/>
    <n v="1"/>
    <s v="Single"/>
    <n v="2018"/>
    <n v="21831"/>
    <n v="3"/>
    <s v="Y"/>
    <x v="1"/>
    <n v="14"/>
    <n v="3"/>
    <n v="2"/>
    <n v="80"/>
    <n v="0"/>
    <n v="15"/>
    <n v="3"/>
    <n v="1"/>
    <n v="5"/>
    <n v="4"/>
    <n v="1"/>
    <n v="0"/>
    <x v="2"/>
    <x v="1"/>
    <n v="1"/>
  </r>
  <r>
    <x v="13"/>
    <x v="1"/>
    <s v="Travel_Rarely"/>
    <n v="971"/>
    <x v="0"/>
    <n v="1"/>
    <n v="3"/>
    <s v="Technical Degree"/>
    <n v="1"/>
    <n v="1535"/>
    <n v="4"/>
    <x v="1"/>
    <n v="64"/>
    <n v="2"/>
    <n v="3"/>
    <x v="0"/>
    <n v="3"/>
    <s v="Married"/>
    <n v="7083"/>
    <n v="12288"/>
    <n v="1"/>
    <s v="Y"/>
    <x v="0"/>
    <n v="14"/>
    <n v="3"/>
    <n v="4"/>
    <n v="80"/>
    <n v="0"/>
    <n v="10"/>
    <n v="3"/>
    <n v="3"/>
    <n v="10"/>
    <n v="9"/>
    <n v="8"/>
    <n v="6"/>
    <x v="0"/>
    <x v="3"/>
    <n v="0"/>
  </r>
  <r>
    <x v="12"/>
    <x v="0"/>
    <s v="Travel_Frequently"/>
    <n v="561"/>
    <x v="1"/>
    <n v="3"/>
    <n v="3"/>
    <s v="Life Sciences"/>
    <n v="1"/>
    <n v="1537"/>
    <n v="4"/>
    <x v="0"/>
    <n v="33"/>
    <n v="3"/>
    <n v="1"/>
    <x v="1"/>
    <n v="3"/>
    <s v="Single"/>
    <n v="4084"/>
    <n v="4156"/>
    <n v="1"/>
    <s v="Y"/>
    <x v="1"/>
    <n v="12"/>
    <n v="3"/>
    <n v="1"/>
    <n v="80"/>
    <n v="0"/>
    <n v="7"/>
    <n v="2"/>
    <n v="1"/>
    <n v="7"/>
    <n v="2"/>
    <n v="7"/>
    <n v="7"/>
    <x v="0"/>
    <x v="3"/>
    <n v="1"/>
  </r>
  <r>
    <x v="24"/>
    <x v="1"/>
    <s v="Travel_Frequently"/>
    <n v="333"/>
    <x v="1"/>
    <n v="22"/>
    <n v="5"/>
    <s v="Medical"/>
    <n v="1"/>
    <n v="1539"/>
    <n v="3"/>
    <x v="1"/>
    <n v="88"/>
    <n v="1"/>
    <n v="4"/>
    <x v="7"/>
    <n v="4"/>
    <s v="Single"/>
    <n v="14411"/>
    <n v="24450"/>
    <n v="1"/>
    <s v="Y"/>
    <x v="0"/>
    <n v="13"/>
    <n v="3"/>
    <n v="4"/>
    <n v="80"/>
    <n v="0"/>
    <n v="32"/>
    <n v="2"/>
    <n v="3"/>
    <n v="32"/>
    <n v="6"/>
    <n v="13"/>
    <n v="9"/>
    <x v="6"/>
    <x v="4"/>
    <n v="0"/>
  </r>
  <r>
    <x v="13"/>
    <x v="1"/>
    <s v="Travel_Rarely"/>
    <n v="1440"/>
    <x v="0"/>
    <n v="7"/>
    <n v="2"/>
    <s v="Technical Degree"/>
    <n v="1"/>
    <n v="1541"/>
    <n v="2"/>
    <x v="1"/>
    <n v="55"/>
    <n v="3"/>
    <n v="1"/>
    <x v="6"/>
    <n v="3"/>
    <s v="Married"/>
    <n v="2308"/>
    <n v="4944"/>
    <n v="0"/>
    <s v="Y"/>
    <x v="0"/>
    <n v="25"/>
    <n v="4"/>
    <n v="2"/>
    <n v="80"/>
    <n v="1"/>
    <n v="12"/>
    <n v="4"/>
    <n v="3"/>
    <n v="11"/>
    <n v="10"/>
    <n v="5"/>
    <n v="7"/>
    <x v="4"/>
    <x v="2"/>
    <n v="0"/>
  </r>
  <r>
    <x v="19"/>
    <x v="1"/>
    <s v="Travel_Rarely"/>
    <n v="1210"/>
    <x v="1"/>
    <n v="2"/>
    <n v="3"/>
    <s v="Medical"/>
    <n v="1"/>
    <n v="1542"/>
    <n v="3"/>
    <x v="1"/>
    <n v="68"/>
    <n v="2"/>
    <n v="1"/>
    <x v="2"/>
    <n v="2"/>
    <s v="Married"/>
    <n v="4841"/>
    <n v="24052"/>
    <n v="4"/>
    <s v="Y"/>
    <x v="1"/>
    <n v="14"/>
    <n v="3"/>
    <n v="2"/>
    <n v="80"/>
    <n v="1"/>
    <n v="4"/>
    <n v="3"/>
    <n v="3"/>
    <n v="1"/>
    <n v="0"/>
    <n v="0"/>
    <n v="0"/>
    <x v="1"/>
    <x v="0"/>
    <n v="0"/>
  </r>
  <r>
    <x v="2"/>
    <x v="1"/>
    <s v="Travel_Rarely"/>
    <n v="674"/>
    <x v="1"/>
    <n v="13"/>
    <n v="3"/>
    <s v="Medical"/>
    <n v="1"/>
    <n v="1543"/>
    <n v="1"/>
    <x v="1"/>
    <n v="47"/>
    <n v="3"/>
    <n v="2"/>
    <x v="1"/>
    <n v="4"/>
    <s v="Married"/>
    <n v="4285"/>
    <n v="3031"/>
    <n v="1"/>
    <s v="Y"/>
    <x v="1"/>
    <n v="17"/>
    <n v="3"/>
    <n v="1"/>
    <n v="80"/>
    <n v="0"/>
    <n v="10"/>
    <n v="2"/>
    <n v="3"/>
    <n v="10"/>
    <n v="8"/>
    <n v="3"/>
    <n v="7"/>
    <x v="0"/>
    <x v="2"/>
    <n v="0"/>
  </r>
  <r>
    <x v="11"/>
    <x v="1"/>
    <s v="Travel_Rarely"/>
    <n v="441"/>
    <x v="1"/>
    <n v="8"/>
    <n v="1"/>
    <s v="Other"/>
    <n v="1"/>
    <n v="1544"/>
    <n v="3"/>
    <x v="0"/>
    <n v="39"/>
    <n v="1"/>
    <n v="2"/>
    <x v="4"/>
    <n v="1"/>
    <s v="Married"/>
    <n v="9715"/>
    <n v="7288"/>
    <n v="3"/>
    <s v="Y"/>
    <x v="1"/>
    <n v="13"/>
    <n v="3"/>
    <n v="3"/>
    <n v="80"/>
    <n v="1"/>
    <n v="9"/>
    <n v="3"/>
    <n v="3"/>
    <n v="7"/>
    <n v="7"/>
    <n v="0"/>
    <n v="7"/>
    <x v="0"/>
    <x v="0"/>
    <n v="0"/>
  </r>
  <r>
    <x v="3"/>
    <x v="1"/>
    <s v="Travel_Rarely"/>
    <n v="575"/>
    <x v="1"/>
    <n v="25"/>
    <n v="3"/>
    <s v="Life Sciences"/>
    <n v="1"/>
    <n v="1545"/>
    <n v="4"/>
    <x v="1"/>
    <n v="44"/>
    <n v="2"/>
    <n v="2"/>
    <x v="3"/>
    <n v="2"/>
    <s v="Single"/>
    <n v="4320"/>
    <n v="24152"/>
    <n v="1"/>
    <s v="Y"/>
    <x v="1"/>
    <n v="13"/>
    <n v="3"/>
    <n v="4"/>
    <n v="80"/>
    <n v="0"/>
    <n v="5"/>
    <n v="2"/>
    <n v="3"/>
    <n v="5"/>
    <n v="3"/>
    <n v="0"/>
    <n v="2"/>
    <x v="2"/>
    <x v="0"/>
    <n v="0"/>
  </r>
  <r>
    <x v="28"/>
    <x v="1"/>
    <s v="Travel_Rarely"/>
    <n v="950"/>
    <x v="1"/>
    <n v="28"/>
    <n v="3"/>
    <s v="Technical Degree"/>
    <n v="1"/>
    <n v="1546"/>
    <n v="4"/>
    <x v="1"/>
    <n v="97"/>
    <n v="3"/>
    <n v="1"/>
    <x v="1"/>
    <n v="4"/>
    <s v="Married"/>
    <n v="2132"/>
    <n v="4585"/>
    <n v="4"/>
    <s v="Y"/>
    <x v="1"/>
    <n v="20"/>
    <n v="4"/>
    <n v="4"/>
    <n v="80"/>
    <n v="1"/>
    <n v="8"/>
    <n v="3"/>
    <n v="3"/>
    <n v="5"/>
    <n v="4"/>
    <n v="0"/>
    <n v="3"/>
    <x v="2"/>
    <x v="0"/>
    <n v="0"/>
  </r>
  <r>
    <x v="19"/>
    <x v="1"/>
    <s v="Travel_Frequently"/>
    <n v="288"/>
    <x v="1"/>
    <n v="2"/>
    <n v="3"/>
    <s v="Life Sciences"/>
    <n v="1"/>
    <n v="1547"/>
    <n v="4"/>
    <x v="1"/>
    <n v="40"/>
    <n v="3"/>
    <n v="3"/>
    <x v="4"/>
    <n v="4"/>
    <s v="Married"/>
    <n v="10124"/>
    <n v="18611"/>
    <n v="2"/>
    <s v="Y"/>
    <x v="0"/>
    <n v="14"/>
    <n v="3"/>
    <n v="3"/>
    <n v="80"/>
    <n v="1"/>
    <n v="24"/>
    <n v="3"/>
    <n v="1"/>
    <n v="20"/>
    <n v="8"/>
    <n v="13"/>
    <n v="9"/>
    <x v="5"/>
    <x v="4"/>
    <n v="0"/>
  </r>
  <r>
    <x v="32"/>
    <x v="1"/>
    <s v="Travel_Rarely"/>
    <n v="1342"/>
    <x v="0"/>
    <n v="9"/>
    <n v="2"/>
    <s v="Medical"/>
    <n v="1"/>
    <n v="1548"/>
    <n v="1"/>
    <x v="1"/>
    <n v="47"/>
    <n v="3"/>
    <n v="2"/>
    <x v="0"/>
    <n v="1"/>
    <s v="Married"/>
    <n v="5473"/>
    <n v="19345"/>
    <n v="0"/>
    <s v="Y"/>
    <x v="1"/>
    <n v="12"/>
    <n v="3"/>
    <n v="4"/>
    <n v="80"/>
    <n v="0"/>
    <n v="9"/>
    <n v="5"/>
    <n v="4"/>
    <n v="8"/>
    <n v="4"/>
    <n v="7"/>
    <n v="1"/>
    <x v="0"/>
    <x v="3"/>
    <n v="0"/>
  </r>
  <r>
    <x v="3"/>
    <x v="1"/>
    <s v="Travel_Rarely"/>
    <n v="589"/>
    <x v="1"/>
    <n v="28"/>
    <n v="4"/>
    <s v="Life Sciences"/>
    <n v="1"/>
    <n v="1549"/>
    <n v="2"/>
    <x v="1"/>
    <n v="79"/>
    <n v="3"/>
    <n v="2"/>
    <x v="2"/>
    <n v="3"/>
    <s v="Married"/>
    <n v="5207"/>
    <n v="22949"/>
    <n v="1"/>
    <s v="Y"/>
    <x v="0"/>
    <n v="12"/>
    <n v="3"/>
    <n v="2"/>
    <n v="80"/>
    <n v="1"/>
    <n v="15"/>
    <n v="3"/>
    <n v="3"/>
    <n v="15"/>
    <n v="14"/>
    <n v="5"/>
    <n v="7"/>
    <x v="4"/>
    <x v="2"/>
    <n v="0"/>
  </r>
  <r>
    <x v="32"/>
    <x v="1"/>
    <s v="Travel_Rarely"/>
    <n v="898"/>
    <x v="2"/>
    <n v="6"/>
    <n v="2"/>
    <s v="Medical"/>
    <n v="1"/>
    <n v="1550"/>
    <n v="3"/>
    <x v="1"/>
    <n v="38"/>
    <n v="3"/>
    <n v="4"/>
    <x v="5"/>
    <n v="4"/>
    <s v="Single"/>
    <n v="16437"/>
    <n v="17381"/>
    <n v="1"/>
    <s v="Y"/>
    <x v="0"/>
    <n v="21"/>
    <n v="4"/>
    <n v="4"/>
    <n v="80"/>
    <n v="0"/>
    <n v="21"/>
    <n v="2"/>
    <n v="3"/>
    <n v="21"/>
    <n v="7"/>
    <n v="7"/>
    <n v="7"/>
    <x v="3"/>
    <x v="3"/>
    <n v="0"/>
  </r>
  <r>
    <x v="17"/>
    <x v="1"/>
    <s v="Travel_Rarely"/>
    <n v="350"/>
    <x v="1"/>
    <n v="21"/>
    <n v="2"/>
    <s v="Technical Degree"/>
    <n v="1"/>
    <n v="1551"/>
    <n v="3"/>
    <x v="1"/>
    <n v="57"/>
    <n v="2"/>
    <n v="1"/>
    <x v="2"/>
    <n v="1"/>
    <s v="Divorced"/>
    <n v="2296"/>
    <n v="10036"/>
    <n v="0"/>
    <s v="Y"/>
    <x v="1"/>
    <n v="14"/>
    <n v="3"/>
    <n v="2"/>
    <n v="80"/>
    <n v="3"/>
    <n v="2"/>
    <n v="3"/>
    <n v="3"/>
    <n v="1"/>
    <n v="1"/>
    <n v="0"/>
    <n v="0"/>
    <x v="1"/>
    <x v="0"/>
    <n v="0"/>
  </r>
  <r>
    <x v="32"/>
    <x v="1"/>
    <s v="Non-Travel"/>
    <n v="1142"/>
    <x v="1"/>
    <n v="8"/>
    <n v="2"/>
    <s v="Life Sciences"/>
    <n v="1"/>
    <n v="1552"/>
    <n v="4"/>
    <x v="1"/>
    <n v="72"/>
    <n v="3"/>
    <n v="2"/>
    <x v="4"/>
    <n v="4"/>
    <s v="Divorced"/>
    <n v="4069"/>
    <n v="8841"/>
    <n v="3"/>
    <s v="Y"/>
    <x v="0"/>
    <n v="18"/>
    <n v="3"/>
    <n v="3"/>
    <n v="80"/>
    <n v="0"/>
    <n v="8"/>
    <n v="2"/>
    <n v="3"/>
    <n v="2"/>
    <n v="2"/>
    <n v="2"/>
    <n v="2"/>
    <x v="1"/>
    <x v="1"/>
    <n v="0"/>
  </r>
  <r>
    <x v="28"/>
    <x v="1"/>
    <s v="Travel_Rarely"/>
    <n v="538"/>
    <x v="1"/>
    <n v="1"/>
    <n v="4"/>
    <s v="Technical Degree"/>
    <n v="1"/>
    <n v="1553"/>
    <n v="1"/>
    <x v="1"/>
    <n v="66"/>
    <n v="3"/>
    <n v="3"/>
    <x v="4"/>
    <n v="2"/>
    <s v="Divorced"/>
    <n v="7441"/>
    <n v="20933"/>
    <n v="1"/>
    <s v="Y"/>
    <x v="1"/>
    <n v="12"/>
    <n v="3"/>
    <n v="1"/>
    <n v="80"/>
    <n v="3"/>
    <n v="10"/>
    <n v="4"/>
    <n v="3"/>
    <n v="10"/>
    <n v="8"/>
    <n v="7"/>
    <n v="7"/>
    <x v="0"/>
    <x v="3"/>
    <n v="0"/>
  </r>
  <r>
    <x v="10"/>
    <x v="1"/>
    <s v="Travel_Rarely"/>
    <n v="1402"/>
    <x v="0"/>
    <n v="28"/>
    <n v="4"/>
    <s v="Life Sciences"/>
    <n v="1"/>
    <n v="1554"/>
    <n v="2"/>
    <x v="0"/>
    <n v="98"/>
    <n v="2"/>
    <n v="1"/>
    <x v="6"/>
    <n v="3"/>
    <s v="Married"/>
    <n v="2430"/>
    <n v="26204"/>
    <n v="0"/>
    <s v="Y"/>
    <x v="1"/>
    <n v="23"/>
    <n v="4"/>
    <n v="1"/>
    <n v="80"/>
    <n v="2"/>
    <n v="6"/>
    <n v="5"/>
    <n v="3"/>
    <n v="5"/>
    <n v="3"/>
    <n v="4"/>
    <n v="2"/>
    <x v="2"/>
    <x v="2"/>
    <n v="0"/>
  </r>
  <r>
    <x v="5"/>
    <x v="1"/>
    <s v="Travel_Rarely"/>
    <n v="824"/>
    <x v="1"/>
    <n v="5"/>
    <n v="2"/>
    <s v="Life Sciences"/>
    <n v="1"/>
    <n v="1555"/>
    <n v="4"/>
    <x v="0"/>
    <n v="67"/>
    <n v="2"/>
    <n v="2"/>
    <x v="1"/>
    <n v="2"/>
    <s v="Married"/>
    <n v="5878"/>
    <n v="15624"/>
    <n v="3"/>
    <s v="Y"/>
    <x v="1"/>
    <n v="12"/>
    <n v="3"/>
    <n v="1"/>
    <n v="80"/>
    <n v="1"/>
    <n v="12"/>
    <n v="2"/>
    <n v="3"/>
    <n v="7"/>
    <n v="1"/>
    <n v="2"/>
    <n v="5"/>
    <x v="0"/>
    <x v="1"/>
    <n v="0"/>
  </r>
  <r>
    <x v="9"/>
    <x v="1"/>
    <s v="Travel_Rarely"/>
    <n v="1157"/>
    <x v="0"/>
    <n v="2"/>
    <n v="4"/>
    <s v="Life Sciences"/>
    <n v="1"/>
    <n v="1556"/>
    <n v="3"/>
    <x v="1"/>
    <n v="70"/>
    <n v="3"/>
    <n v="1"/>
    <x v="6"/>
    <n v="4"/>
    <s v="Single"/>
    <n v="2644"/>
    <n v="17001"/>
    <n v="3"/>
    <s v="Y"/>
    <x v="0"/>
    <n v="21"/>
    <n v="4"/>
    <n v="4"/>
    <n v="80"/>
    <n v="0"/>
    <n v="7"/>
    <n v="3"/>
    <n v="2"/>
    <n v="3"/>
    <n v="2"/>
    <n v="1"/>
    <n v="2"/>
    <x v="2"/>
    <x v="1"/>
    <n v="0"/>
  </r>
  <r>
    <x v="26"/>
    <x v="1"/>
    <s v="Travel_Rarely"/>
    <n v="492"/>
    <x v="0"/>
    <n v="16"/>
    <n v="4"/>
    <s v="Life Sciences"/>
    <n v="1"/>
    <n v="1557"/>
    <n v="3"/>
    <x v="0"/>
    <n v="96"/>
    <n v="3"/>
    <n v="2"/>
    <x v="0"/>
    <n v="3"/>
    <s v="Divorced"/>
    <n v="6439"/>
    <n v="13693"/>
    <n v="8"/>
    <s v="Y"/>
    <x v="1"/>
    <n v="14"/>
    <n v="3"/>
    <n v="3"/>
    <n v="80"/>
    <n v="1"/>
    <n v="18"/>
    <n v="2"/>
    <n v="3"/>
    <n v="8"/>
    <n v="7"/>
    <n v="7"/>
    <n v="7"/>
    <x v="0"/>
    <x v="3"/>
    <n v="0"/>
  </r>
  <r>
    <x v="11"/>
    <x v="1"/>
    <s v="Travel_Rarely"/>
    <n v="598"/>
    <x v="1"/>
    <n v="9"/>
    <n v="3"/>
    <s v="Life Sciences"/>
    <n v="1"/>
    <n v="1558"/>
    <n v="3"/>
    <x v="1"/>
    <n v="91"/>
    <n v="4"/>
    <n v="1"/>
    <x v="1"/>
    <n v="3"/>
    <s v="Married"/>
    <n v="2451"/>
    <n v="22376"/>
    <n v="6"/>
    <s v="Y"/>
    <x v="1"/>
    <n v="18"/>
    <n v="3"/>
    <n v="1"/>
    <n v="80"/>
    <n v="2"/>
    <n v="5"/>
    <n v="2"/>
    <n v="2"/>
    <n v="1"/>
    <n v="0"/>
    <n v="0"/>
    <n v="0"/>
    <x v="1"/>
    <x v="0"/>
    <n v="0"/>
  </r>
  <r>
    <x v="3"/>
    <x v="1"/>
    <s v="Travel_Rarely"/>
    <n v="1242"/>
    <x v="0"/>
    <n v="8"/>
    <n v="4"/>
    <s v="Life Sciences"/>
    <n v="1"/>
    <n v="1560"/>
    <n v="1"/>
    <x v="1"/>
    <n v="46"/>
    <n v="3"/>
    <n v="2"/>
    <x v="0"/>
    <n v="1"/>
    <s v="Married"/>
    <n v="6392"/>
    <n v="10589"/>
    <n v="2"/>
    <s v="Y"/>
    <x v="1"/>
    <n v="13"/>
    <n v="3"/>
    <n v="4"/>
    <n v="80"/>
    <n v="1"/>
    <n v="8"/>
    <n v="6"/>
    <n v="1"/>
    <n v="2"/>
    <n v="2"/>
    <n v="2"/>
    <n v="2"/>
    <x v="1"/>
    <x v="1"/>
    <n v="0"/>
  </r>
  <r>
    <x v="7"/>
    <x v="0"/>
    <s v="Travel_Rarely"/>
    <n v="740"/>
    <x v="0"/>
    <n v="1"/>
    <n v="3"/>
    <s v="Life Sciences"/>
    <n v="1"/>
    <n v="1562"/>
    <n v="2"/>
    <x v="1"/>
    <n v="64"/>
    <n v="2"/>
    <n v="2"/>
    <x v="0"/>
    <n v="1"/>
    <s v="Married"/>
    <n v="9714"/>
    <n v="5323"/>
    <n v="1"/>
    <s v="Y"/>
    <x v="1"/>
    <n v="11"/>
    <n v="3"/>
    <n v="4"/>
    <n v="80"/>
    <n v="1"/>
    <n v="10"/>
    <n v="4"/>
    <n v="3"/>
    <n v="10"/>
    <n v="8"/>
    <n v="6"/>
    <n v="7"/>
    <x v="0"/>
    <x v="3"/>
    <n v="1"/>
  </r>
  <r>
    <x v="8"/>
    <x v="1"/>
    <s v="Travel_Frequently"/>
    <n v="888"/>
    <x v="2"/>
    <n v="10"/>
    <n v="4"/>
    <s v="Human Resources"/>
    <n v="1"/>
    <n v="1563"/>
    <n v="3"/>
    <x v="1"/>
    <n v="71"/>
    <n v="3"/>
    <n v="2"/>
    <x v="8"/>
    <n v="3"/>
    <s v="Married"/>
    <n v="6077"/>
    <n v="14814"/>
    <n v="3"/>
    <s v="Y"/>
    <x v="1"/>
    <n v="11"/>
    <n v="3"/>
    <n v="3"/>
    <n v="80"/>
    <n v="0"/>
    <n v="10"/>
    <n v="2"/>
    <n v="3"/>
    <n v="6"/>
    <n v="3"/>
    <n v="1"/>
    <n v="2"/>
    <x v="0"/>
    <x v="1"/>
    <n v="0"/>
  </r>
  <r>
    <x v="10"/>
    <x v="1"/>
    <s v="Travel_Rarely"/>
    <n v="992"/>
    <x v="1"/>
    <n v="1"/>
    <n v="3"/>
    <s v="Medical"/>
    <n v="1"/>
    <n v="1564"/>
    <n v="4"/>
    <x v="1"/>
    <n v="68"/>
    <n v="2"/>
    <n v="1"/>
    <x v="2"/>
    <n v="1"/>
    <s v="Single"/>
    <n v="2450"/>
    <n v="21731"/>
    <n v="1"/>
    <s v="Y"/>
    <x v="1"/>
    <n v="19"/>
    <n v="3"/>
    <n v="2"/>
    <n v="80"/>
    <n v="0"/>
    <n v="3"/>
    <n v="3"/>
    <n v="3"/>
    <n v="3"/>
    <n v="0"/>
    <n v="1"/>
    <n v="2"/>
    <x v="2"/>
    <x v="1"/>
    <n v="0"/>
  </r>
  <r>
    <x v="7"/>
    <x v="1"/>
    <s v="Travel_Rarely"/>
    <n v="1288"/>
    <x v="0"/>
    <n v="29"/>
    <n v="4"/>
    <s v="Technical Degree"/>
    <n v="1"/>
    <n v="1568"/>
    <n v="3"/>
    <x v="1"/>
    <n v="33"/>
    <n v="3"/>
    <n v="3"/>
    <x v="0"/>
    <n v="2"/>
    <s v="Married"/>
    <n v="9250"/>
    <n v="17799"/>
    <n v="3"/>
    <s v="Y"/>
    <x v="1"/>
    <n v="12"/>
    <n v="3"/>
    <n v="2"/>
    <n v="80"/>
    <n v="1"/>
    <n v="9"/>
    <n v="3"/>
    <n v="3"/>
    <n v="4"/>
    <n v="2"/>
    <n v="1"/>
    <n v="3"/>
    <x v="2"/>
    <x v="1"/>
    <n v="0"/>
  </r>
  <r>
    <x v="10"/>
    <x v="0"/>
    <s v="Travel_Rarely"/>
    <n v="104"/>
    <x v="1"/>
    <n v="2"/>
    <n v="3"/>
    <s v="Life Sciences"/>
    <n v="1"/>
    <n v="1569"/>
    <n v="1"/>
    <x v="0"/>
    <n v="69"/>
    <n v="3"/>
    <n v="1"/>
    <x v="2"/>
    <n v="1"/>
    <s v="Divorced"/>
    <n v="2074"/>
    <n v="26619"/>
    <n v="1"/>
    <s v="Y"/>
    <x v="0"/>
    <n v="12"/>
    <n v="3"/>
    <n v="4"/>
    <n v="80"/>
    <n v="1"/>
    <n v="1"/>
    <n v="2"/>
    <n v="3"/>
    <n v="1"/>
    <n v="0"/>
    <n v="0"/>
    <n v="0"/>
    <x v="1"/>
    <x v="0"/>
    <n v="1"/>
  </r>
  <r>
    <x v="16"/>
    <x v="0"/>
    <s v="Travel_Rarely"/>
    <n v="607"/>
    <x v="1"/>
    <n v="2"/>
    <n v="5"/>
    <s v="Technical Degree"/>
    <n v="1"/>
    <n v="1572"/>
    <n v="3"/>
    <x v="0"/>
    <n v="78"/>
    <n v="2"/>
    <n v="3"/>
    <x v="3"/>
    <n v="4"/>
    <s v="Married"/>
    <n v="10169"/>
    <n v="14618"/>
    <n v="0"/>
    <s v="Y"/>
    <x v="1"/>
    <n v="16"/>
    <n v="3"/>
    <n v="2"/>
    <n v="80"/>
    <n v="1"/>
    <n v="34"/>
    <n v="4"/>
    <n v="3"/>
    <n v="33"/>
    <n v="7"/>
    <n v="1"/>
    <n v="9"/>
    <x v="6"/>
    <x v="1"/>
    <n v="1"/>
  </r>
  <r>
    <x v="8"/>
    <x v="0"/>
    <s v="Travel_Rarely"/>
    <n v="903"/>
    <x v="1"/>
    <n v="2"/>
    <n v="3"/>
    <s v="Medical"/>
    <n v="1"/>
    <n v="1573"/>
    <n v="3"/>
    <x v="1"/>
    <n v="81"/>
    <n v="3"/>
    <n v="2"/>
    <x v="3"/>
    <n v="2"/>
    <s v="Married"/>
    <n v="4855"/>
    <n v="7653"/>
    <n v="4"/>
    <s v="Y"/>
    <x v="1"/>
    <n v="11"/>
    <n v="3"/>
    <n v="1"/>
    <n v="80"/>
    <n v="2"/>
    <n v="7"/>
    <n v="2"/>
    <n v="3"/>
    <n v="5"/>
    <n v="2"/>
    <n v="1"/>
    <n v="4"/>
    <x v="2"/>
    <x v="1"/>
    <n v="1"/>
  </r>
  <r>
    <x v="5"/>
    <x v="1"/>
    <s v="Non-Travel"/>
    <n v="1200"/>
    <x v="1"/>
    <n v="1"/>
    <n v="4"/>
    <s v="Technical Degree"/>
    <n v="1"/>
    <n v="1574"/>
    <n v="4"/>
    <x v="1"/>
    <n v="62"/>
    <n v="3"/>
    <n v="2"/>
    <x v="1"/>
    <n v="1"/>
    <s v="Married"/>
    <n v="4087"/>
    <n v="25174"/>
    <n v="4"/>
    <s v="Y"/>
    <x v="1"/>
    <n v="14"/>
    <n v="3"/>
    <n v="2"/>
    <n v="80"/>
    <n v="1"/>
    <n v="9"/>
    <n v="3"/>
    <n v="2"/>
    <n v="6"/>
    <n v="5"/>
    <n v="1"/>
    <n v="2"/>
    <x v="0"/>
    <x v="1"/>
    <n v="0"/>
  </r>
  <r>
    <x v="26"/>
    <x v="1"/>
    <s v="Travel_Rarely"/>
    <n v="1108"/>
    <x v="1"/>
    <n v="15"/>
    <n v="4"/>
    <s v="Other"/>
    <n v="1"/>
    <n v="1576"/>
    <n v="3"/>
    <x v="0"/>
    <n v="65"/>
    <n v="3"/>
    <n v="1"/>
    <x v="1"/>
    <n v="1"/>
    <s v="Married"/>
    <n v="2367"/>
    <n v="16530"/>
    <n v="8"/>
    <s v="Y"/>
    <x v="1"/>
    <n v="12"/>
    <n v="3"/>
    <n v="4"/>
    <n v="80"/>
    <n v="1"/>
    <n v="10"/>
    <n v="3"/>
    <n v="2"/>
    <n v="8"/>
    <n v="2"/>
    <n v="7"/>
    <n v="6"/>
    <x v="0"/>
    <x v="3"/>
    <n v="0"/>
  </r>
  <r>
    <x v="13"/>
    <x v="1"/>
    <s v="Travel_Rarely"/>
    <n v="479"/>
    <x v="1"/>
    <n v="7"/>
    <n v="4"/>
    <s v="Medical"/>
    <n v="1"/>
    <n v="1577"/>
    <n v="1"/>
    <x v="1"/>
    <n v="35"/>
    <n v="3"/>
    <n v="1"/>
    <x v="1"/>
    <n v="4"/>
    <s v="Single"/>
    <n v="2972"/>
    <n v="22061"/>
    <n v="1"/>
    <s v="Y"/>
    <x v="1"/>
    <n v="13"/>
    <n v="3"/>
    <n v="3"/>
    <n v="80"/>
    <n v="0"/>
    <n v="1"/>
    <n v="4"/>
    <n v="1"/>
    <n v="1"/>
    <n v="0"/>
    <n v="0"/>
    <n v="0"/>
    <x v="1"/>
    <x v="0"/>
    <n v="0"/>
  </r>
  <r>
    <x v="27"/>
    <x v="1"/>
    <s v="Travel_Rarely"/>
    <n v="685"/>
    <x v="0"/>
    <n v="26"/>
    <n v="5"/>
    <s v="Marketing"/>
    <n v="1"/>
    <n v="1578"/>
    <n v="3"/>
    <x v="1"/>
    <n v="60"/>
    <n v="2"/>
    <n v="5"/>
    <x v="5"/>
    <n v="4"/>
    <s v="Married"/>
    <n v="19586"/>
    <n v="23037"/>
    <n v="1"/>
    <s v="Y"/>
    <x v="1"/>
    <n v="21"/>
    <n v="4"/>
    <n v="3"/>
    <n v="80"/>
    <n v="1"/>
    <n v="36"/>
    <n v="3"/>
    <n v="3"/>
    <n v="36"/>
    <n v="6"/>
    <n v="2"/>
    <n v="13"/>
    <x v="6"/>
    <x v="1"/>
    <n v="0"/>
  </r>
  <r>
    <x v="13"/>
    <x v="1"/>
    <s v="Travel_Rarely"/>
    <n v="1351"/>
    <x v="1"/>
    <n v="1"/>
    <n v="4"/>
    <s v="Life Sciences"/>
    <n v="1"/>
    <n v="1580"/>
    <n v="2"/>
    <x v="1"/>
    <n v="45"/>
    <n v="3"/>
    <n v="2"/>
    <x v="1"/>
    <n v="4"/>
    <s v="Married"/>
    <n v="5484"/>
    <n v="13008"/>
    <n v="9"/>
    <s v="Y"/>
    <x v="1"/>
    <n v="17"/>
    <n v="3"/>
    <n v="2"/>
    <n v="80"/>
    <n v="1"/>
    <n v="9"/>
    <n v="3"/>
    <n v="2"/>
    <n v="2"/>
    <n v="2"/>
    <n v="2"/>
    <n v="1"/>
    <x v="1"/>
    <x v="1"/>
    <n v="0"/>
  </r>
  <r>
    <x v="25"/>
    <x v="1"/>
    <s v="Travel_Rarely"/>
    <n v="474"/>
    <x v="1"/>
    <n v="3"/>
    <n v="3"/>
    <s v="Life Sciences"/>
    <n v="1"/>
    <n v="1581"/>
    <n v="1"/>
    <x v="0"/>
    <n v="89"/>
    <n v="3"/>
    <n v="1"/>
    <x v="1"/>
    <n v="4"/>
    <s v="Married"/>
    <n v="2061"/>
    <n v="11133"/>
    <n v="1"/>
    <s v="Y"/>
    <x v="1"/>
    <n v="21"/>
    <n v="4"/>
    <n v="1"/>
    <n v="80"/>
    <n v="0"/>
    <n v="1"/>
    <n v="5"/>
    <n v="3"/>
    <n v="1"/>
    <n v="0"/>
    <n v="0"/>
    <n v="0"/>
    <x v="1"/>
    <x v="0"/>
    <n v="0"/>
  </r>
  <r>
    <x v="8"/>
    <x v="1"/>
    <s v="Travel_Rarely"/>
    <n v="1245"/>
    <x v="0"/>
    <n v="14"/>
    <n v="3"/>
    <s v="Life Sciences"/>
    <n v="1"/>
    <n v="1582"/>
    <n v="3"/>
    <x v="1"/>
    <n v="80"/>
    <n v="3"/>
    <n v="2"/>
    <x v="0"/>
    <n v="2"/>
    <s v="Married"/>
    <n v="9924"/>
    <n v="12355"/>
    <n v="0"/>
    <s v="Y"/>
    <x v="1"/>
    <n v="11"/>
    <n v="3"/>
    <n v="4"/>
    <n v="80"/>
    <n v="1"/>
    <n v="10"/>
    <n v="3"/>
    <n v="3"/>
    <n v="9"/>
    <n v="8"/>
    <n v="7"/>
    <n v="7"/>
    <x v="0"/>
    <x v="3"/>
    <n v="0"/>
  </r>
  <r>
    <x v="8"/>
    <x v="1"/>
    <s v="Travel_Rarely"/>
    <n v="437"/>
    <x v="0"/>
    <n v="16"/>
    <n v="3"/>
    <s v="Life Sciences"/>
    <n v="1"/>
    <n v="1583"/>
    <n v="2"/>
    <x v="0"/>
    <n v="90"/>
    <n v="3"/>
    <n v="2"/>
    <x v="0"/>
    <n v="2"/>
    <s v="Single"/>
    <n v="4198"/>
    <n v="16379"/>
    <n v="2"/>
    <s v="Y"/>
    <x v="1"/>
    <n v="12"/>
    <n v="3"/>
    <n v="2"/>
    <n v="80"/>
    <n v="0"/>
    <n v="8"/>
    <n v="5"/>
    <n v="4"/>
    <n v="3"/>
    <n v="2"/>
    <n v="1"/>
    <n v="2"/>
    <x v="2"/>
    <x v="1"/>
    <n v="0"/>
  </r>
  <r>
    <x v="9"/>
    <x v="1"/>
    <s v="Travel_Rarely"/>
    <n v="884"/>
    <x v="0"/>
    <n v="1"/>
    <n v="4"/>
    <s v="Life Sciences"/>
    <n v="1"/>
    <n v="1585"/>
    <n v="2"/>
    <x v="0"/>
    <n v="73"/>
    <n v="3"/>
    <n v="2"/>
    <x v="0"/>
    <n v="3"/>
    <s v="Single"/>
    <n v="6815"/>
    <n v="21447"/>
    <n v="6"/>
    <s v="Y"/>
    <x v="1"/>
    <n v="13"/>
    <n v="3"/>
    <n v="1"/>
    <n v="80"/>
    <n v="0"/>
    <n v="15"/>
    <n v="5"/>
    <n v="3"/>
    <n v="1"/>
    <n v="0"/>
    <n v="0"/>
    <n v="0"/>
    <x v="1"/>
    <x v="0"/>
    <n v="0"/>
  </r>
  <r>
    <x v="11"/>
    <x v="1"/>
    <s v="Travel_Rarely"/>
    <n v="1370"/>
    <x v="1"/>
    <n v="3"/>
    <n v="1"/>
    <s v="Medical"/>
    <n v="1"/>
    <n v="1586"/>
    <n v="2"/>
    <x v="1"/>
    <n v="87"/>
    <n v="3"/>
    <n v="1"/>
    <x v="2"/>
    <n v="1"/>
    <s v="Single"/>
    <n v="4723"/>
    <n v="16213"/>
    <n v="1"/>
    <s v="Y"/>
    <x v="0"/>
    <n v="18"/>
    <n v="3"/>
    <n v="4"/>
    <n v="80"/>
    <n v="0"/>
    <n v="10"/>
    <n v="3"/>
    <n v="3"/>
    <n v="10"/>
    <n v="9"/>
    <n v="1"/>
    <n v="5"/>
    <x v="0"/>
    <x v="1"/>
    <n v="0"/>
  </r>
  <r>
    <x v="10"/>
    <x v="1"/>
    <s v="Travel_Rarely"/>
    <n v="670"/>
    <x v="1"/>
    <n v="10"/>
    <n v="4"/>
    <s v="Medical"/>
    <n v="1"/>
    <n v="1587"/>
    <n v="1"/>
    <x v="0"/>
    <n v="51"/>
    <n v="3"/>
    <n v="2"/>
    <x v="4"/>
    <n v="3"/>
    <s v="Single"/>
    <n v="6142"/>
    <n v="4223"/>
    <n v="3"/>
    <s v="Y"/>
    <x v="0"/>
    <n v="16"/>
    <n v="3"/>
    <n v="3"/>
    <n v="80"/>
    <n v="0"/>
    <n v="10"/>
    <n v="4"/>
    <n v="3"/>
    <n v="5"/>
    <n v="2"/>
    <n v="0"/>
    <n v="4"/>
    <x v="2"/>
    <x v="0"/>
    <n v="0"/>
  </r>
  <r>
    <x v="22"/>
    <x v="1"/>
    <s v="Travel_Rarely"/>
    <n v="1462"/>
    <x v="0"/>
    <n v="6"/>
    <n v="3"/>
    <s v="Medical"/>
    <n v="1"/>
    <n v="1588"/>
    <n v="4"/>
    <x v="1"/>
    <n v="38"/>
    <n v="4"/>
    <n v="3"/>
    <x v="0"/>
    <n v="3"/>
    <s v="Married"/>
    <n v="8237"/>
    <n v="4658"/>
    <n v="2"/>
    <s v="Y"/>
    <x v="1"/>
    <n v="11"/>
    <n v="3"/>
    <n v="1"/>
    <n v="80"/>
    <n v="1"/>
    <n v="11"/>
    <n v="3"/>
    <n v="3"/>
    <n v="7"/>
    <n v="6"/>
    <n v="7"/>
    <n v="6"/>
    <x v="0"/>
    <x v="3"/>
    <n v="0"/>
  </r>
  <r>
    <x v="11"/>
    <x v="1"/>
    <s v="Travel_Frequently"/>
    <n v="995"/>
    <x v="1"/>
    <n v="2"/>
    <n v="1"/>
    <s v="Life Sciences"/>
    <n v="1"/>
    <n v="1590"/>
    <n v="1"/>
    <x v="1"/>
    <n v="87"/>
    <n v="3"/>
    <n v="2"/>
    <x v="4"/>
    <n v="4"/>
    <s v="Divorced"/>
    <n v="8853"/>
    <n v="24483"/>
    <n v="1"/>
    <s v="Y"/>
    <x v="1"/>
    <n v="19"/>
    <n v="3"/>
    <n v="4"/>
    <n v="80"/>
    <n v="1"/>
    <n v="6"/>
    <n v="0"/>
    <n v="4"/>
    <n v="6"/>
    <n v="4"/>
    <n v="1"/>
    <n v="3"/>
    <x v="0"/>
    <x v="1"/>
    <n v="0"/>
  </r>
  <r>
    <x v="24"/>
    <x v="1"/>
    <s v="Travel_Rarely"/>
    <n v="264"/>
    <x v="0"/>
    <n v="9"/>
    <n v="3"/>
    <s v="Marketing"/>
    <n v="1"/>
    <n v="1591"/>
    <n v="3"/>
    <x v="1"/>
    <n v="59"/>
    <n v="3"/>
    <n v="5"/>
    <x v="5"/>
    <n v="3"/>
    <s v="Married"/>
    <n v="19331"/>
    <n v="19519"/>
    <n v="4"/>
    <s v="Y"/>
    <x v="0"/>
    <n v="16"/>
    <n v="3"/>
    <n v="3"/>
    <n v="80"/>
    <n v="1"/>
    <n v="27"/>
    <n v="2"/>
    <n v="3"/>
    <n v="1"/>
    <n v="0"/>
    <n v="0"/>
    <n v="0"/>
    <x v="1"/>
    <x v="0"/>
    <n v="0"/>
  </r>
  <r>
    <x v="30"/>
    <x v="1"/>
    <s v="Travel_Rarely"/>
    <n v="977"/>
    <x v="1"/>
    <n v="10"/>
    <n v="3"/>
    <s v="Technical Degree"/>
    <n v="1"/>
    <n v="1592"/>
    <n v="4"/>
    <x v="1"/>
    <n v="45"/>
    <n v="4"/>
    <n v="1"/>
    <x v="1"/>
    <n v="3"/>
    <s v="Married"/>
    <n v="2073"/>
    <n v="12826"/>
    <n v="2"/>
    <s v="Y"/>
    <x v="1"/>
    <n v="16"/>
    <n v="3"/>
    <n v="4"/>
    <n v="80"/>
    <n v="1"/>
    <n v="4"/>
    <n v="2"/>
    <n v="3"/>
    <n v="2"/>
    <n v="2"/>
    <n v="2"/>
    <n v="2"/>
    <x v="1"/>
    <x v="1"/>
    <n v="0"/>
  </r>
  <r>
    <x v="9"/>
    <x v="1"/>
    <s v="Travel_Frequently"/>
    <n v="1302"/>
    <x v="1"/>
    <n v="6"/>
    <n v="4"/>
    <s v="Life Sciences"/>
    <n v="1"/>
    <n v="1594"/>
    <n v="1"/>
    <x v="1"/>
    <n v="80"/>
    <n v="4"/>
    <n v="2"/>
    <x v="2"/>
    <n v="1"/>
    <s v="Married"/>
    <n v="5562"/>
    <n v="19711"/>
    <n v="3"/>
    <s v="Y"/>
    <x v="0"/>
    <n v="13"/>
    <n v="3"/>
    <n v="4"/>
    <n v="80"/>
    <n v="1"/>
    <n v="9"/>
    <n v="3"/>
    <n v="3"/>
    <n v="3"/>
    <n v="2"/>
    <n v="0"/>
    <n v="2"/>
    <x v="2"/>
    <x v="0"/>
    <n v="0"/>
  </r>
  <r>
    <x v="19"/>
    <x v="1"/>
    <s v="Travel_Rarely"/>
    <n v="1059"/>
    <x v="1"/>
    <n v="9"/>
    <n v="2"/>
    <s v="Other"/>
    <n v="1"/>
    <n v="1595"/>
    <n v="4"/>
    <x v="1"/>
    <n v="93"/>
    <n v="2"/>
    <n v="5"/>
    <x v="5"/>
    <n v="4"/>
    <s v="Single"/>
    <n v="19613"/>
    <n v="26362"/>
    <n v="8"/>
    <s v="Y"/>
    <x v="1"/>
    <n v="22"/>
    <n v="4"/>
    <n v="4"/>
    <n v="80"/>
    <n v="0"/>
    <n v="24"/>
    <n v="2"/>
    <n v="3"/>
    <n v="1"/>
    <n v="0"/>
    <n v="0"/>
    <n v="1"/>
    <x v="1"/>
    <x v="0"/>
    <n v="0"/>
  </r>
  <r>
    <x v="10"/>
    <x v="1"/>
    <s v="Travel_Rarely"/>
    <n v="750"/>
    <x v="1"/>
    <n v="28"/>
    <n v="3"/>
    <s v="Life Sciences"/>
    <n v="1"/>
    <n v="1596"/>
    <n v="2"/>
    <x v="1"/>
    <n v="46"/>
    <n v="4"/>
    <n v="2"/>
    <x v="2"/>
    <n v="3"/>
    <s v="Married"/>
    <n v="3407"/>
    <n v="25348"/>
    <n v="1"/>
    <s v="Y"/>
    <x v="1"/>
    <n v="17"/>
    <n v="3"/>
    <n v="4"/>
    <n v="80"/>
    <n v="2"/>
    <n v="10"/>
    <n v="3"/>
    <n v="2"/>
    <n v="10"/>
    <n v="9"/>
    <n v="6"/>
    <n v="8"/>
    <x v="0"/>
    <x v="3"/>
    <n v="0"/>
  </r>
  <r>
    <x v="13"/>
    <x v="1"/>
    <s v="Travel_Frequently"/>
    <n v="653"/>
    <x v="1"/>
    <n v="10"/>
    <n v="4"/>
    <s v="Technical Degree"/>
    <n v="1"/>
    <n v="1597"/>
    <n v="4"/>
    <x v="1"/>
    <n v="92"/>
    <n v="2"/>
    <n v="2"/>
    <x v="4"/>
    <n v="3"/>
    <s v="Married"/>
    <n v="5063"/>
    <n v="15332"/>
    <n v="1"/>
    <s v="Y"/>
    <x v="1"/>
    <n v="14"/>
    <n v="3"/>
    <n v="2"/>
    <n v="80"/>
    <n v="1"/>
    <n v="8"/>
    <n v="3"/>
    <n v="2"/>
    <n v="8"/>
    <n v="2"/>
    <n v="7"/>
    <n v="7"/>
    <x v="0"/>
    <x v="3"/>
    <n v="0"/>
  </r>
  <r>
    <x v="32"/>
    <x v="1"/>
    <s v="Travel_Rarely"/>
    <n v="118"/>
    <x v="0"/>
    <n v="14"/>
    <n v="2"/>
    <s v="Life Sciences"/>
    <n v="1"/>
    <n v="1598"/>
    <n v="4"/>
    <x v="0"/>
    <n v="84"/>
    <n v="3"/>
    <n v="2"/>
    <x v="0"/>
    <n v="1"/>
    <s v="Married"/>
    <n v="4639"/>
    <n v="11262"/>
    <n v="1"/>
    <s v="Y"/>
    <x v="1"/>
    <n v="15"/>
    <n v="3"/>
    <n v="3"/>
    <n v="80"/>
    <n v="1"/>
    <n v="5"/>
    <n v="2"/>
    <n v="3"/>
    <n v="5"/>
    <n v="4"/>
    <n v="1"/>
    <n v="2"/>
    <x v="2"/>
    <x v="1"/>
    <n v="0"/>
  </r>
  <r>
    <x v="23"/>
    <x v="1"/>
    <s v="Travel_Rarely"/>
    <n v="990"/>
    <x v="1"/>
    <n v="27"/>
    <n v="3"/>
    <s v="Technical Degree"/>
    <n v="1"/>
    <n v="1599"/>
    <n v="4"/>
    <x v="1"/>
    <n v="87"/>
    <n v="4"/>
    <n v="1"/>
    <x v="2"/>
    <n v="2"/>
    <s v="Divorced"/>
    <n v="4876"/>
    <n v="5855"/>
    <n v="5"/>
    <s v="Y"/>
    <x v="1"/>
    <n v="12"/>
    <n v="3"/>
    <n v="3"/>
    <n v="80"/>
    <n v="1"/>
    <n v="8"/>
    <n v="0"/>
    <n v="3"/>
    <n v="6"/>
    <n v="4"/>
    <n v="0"/>
    <n v="2"/>
    <x v="0"/>
    <x v="0"/>
    <n v="0"/>
  </r>
  <r>
    <x v="10"/>
    <x v="1"/>
    <s v="Travel_Rarely"/>
    <n v="1349"/>
    <x v="1"/>
    <n v="7"/>
    <n v="2"/>
    <s v="Life Sciences"/>
    <n v="1"/>
    <n v="1601"/>
    <n v="3"/>
    <x v="1"/>
    <n v="63"/>
    <n v="2"/>
    <n v="1"/>
    <x v="2"/>
    <n v="4"/>
    <s v="Married"/>
    <n v="2690"/>
    <n v="7713"/>
    <n v="1"/>
    <s v="Y"/>
    <x v="1"/>
    <n v="18"/>
    <n v="3"/>
    <n v="4"/>
    <n v="80"/>
    <n v="1"/>
    <n v="1"/>
    <n v="5"/>
    <n v="2"/>
    <n v="1"/>
    <n v="0"/>
    <n v="0"/>
    <n v="1"/>
    <x v="1"/>
    <x v="0"/>
    <n v="0"/>
  </r>
  <r>
    <x v="21"/>
    <x v="1"/>
    <s v="Travel_Rarely"/>
    <n v="563"/>
    <x v="0"/>
    <n v="1"/>
    <n v="4"/>
    <s v="Life Sciences"/>
    <n v="1"/>
    <n v="1602"/>
    <n v="4"/>
    <x v="1"/>
    <n v="56"/>
    <n v="4"/>
    <n v="4"/>
    <x v="5"/>
    <n v="1"/>
    <s v="Single"/>
    <n v="17567"/>
    <n v="3156"/>
    <n v="1"/>
    <s v="Y"/>
    <x v="1"/>
    <n v="15"/>
    <n v="3"/>
    <n v="2"/>
    <n v="80"/>
    <n v="0"/>
    <n v="27"/>
    <n v="5"/>
    <n v="1"/>
    <n v="26"/>
    <n v="0"/>
    <n v="0"/>
    <n v="12"/>
    <x v="3"/>
    <x v="0"/>
    <n v="0"/>
  </r>
  <r>
    <x v="14"/>
    <x v="0"/>
    <s v="Travel_Rarely"/>
    <n v="329"/>
    <x v="1"/>
    <n v="24"/>
    <n v="3"/>
    <s v="Medical"/>
    <n v="1"/>
    <n v="1604"/>
    <n v="3"/>
    <x v="1"/>
    <n v="51"/>
    <n v="3"/>
    <n v="1"/>
    <x v="2"/>
    <n v="2"/>
    <s v="Married"/>
    <n v="2408"/>
    <n v="7324"/>
    <n v="1"/>
    <s v="Y"/>
    <x v="0"/>
    <n v="17"/>
    <n v="3"/>
    <n v="3"/>
    <n v="80"/>
    <n v="3"/>
    <n v="1"/>
    <n v="3"/>
    <n v="3"/>
    <n v="1"/>
    <n v="1"/>
    <n v="0"/>
    <n v="0"/>
    <x v="1"/>
    <x v="0"/>
    <n v="1"/>
  </r>
  <r>
    <x v="15"/>
    <x v="1"/>
    <s v="Non-Travel"/>
    <n v="457"/>
    <x v="1"/>
    <n v="26"/>
    <n v="2"/>
    <s v="Other"/>
    <n v="1"/>
    <n v="1605"/>
    <n v="2"/>
    <x v="0"/>
    <n v="85"/>
    <n v="2"/>
    <n v="1"/>
    <x v="1"/>
    <n v="3"/>
    <s v="Married"/>
    <n v="2814"/>
    <n v="10293"/>
    <n v="1"/>
    <s v="Y"/>
    <x v="0"/>
    <n v="14"/>
    <n v="3"/>
    <n v="2"/>
    <n v="80"/>
    <n v="0"/>
    <n v="4"/>
    <n v="2"/>
    <n v="2"/>
    <n v="4"/>
    <n v="2"/>
    <n v="1"/>
    <n v="3"/>
    <x v="2"/>
    <x v="1"/>
    <n v="0"/>
  </r>
  <r>
    <x v="24"/>
    <x v="1"/>
    <s v="Travel_Frequently"/>
    <n v="1234"/>
    <x v="1"/>
    <n v="20"/>
    <n v="5"/>
    <s v="Medical"/>
    <n v="1"/>
    <n v="1606"/>
    <n v="2"/>
    <x v="1"/>
    <n v="41"/>
    <n v="3"/>
    <n v="4"/>
    <x v="4"/>
    <n v="3"/>
    <s v="Married"/>
    <n v="11245"/>
    <n v="20689"/>
    <n v="2"/>
    <s v="Y"/>
    <x v="0"/>
    <n v="15"/>
    <n v="3"/>
    <n v="3"/>
    <n v="80"/>
    <n v="1"/>
    <n v="32"/>
    <n v="3"/>
    <n v="3"/>
    <n v="30"/>
    <n v="8"/>
    <n v="12"/>
    <n v="13"/>
    <x v="3"/>
    <x v="4"/>
    <n v="0"/>
  </r>
  <r>
    <x v="5"/>
    <x v="1"/>
    <s v="Travel_Rarely"/>
    <n v="634"/>
    <x v="1"/>
    <n v="5"/>
    <n v="4"/>
    <s v="Other"/>
    <n v="1"/>
    <n v="1607"/>
    <n v="2"/>
    <x v="0"/>
    <n v="35"/>
    <n v="4"/>
    <n v="1"/>
    <x v="1"/>
    <n v="4"/>
    <s v="Married"/>
    <n v="3312"/>
    <n v="18783"/>
    <n v="3"/>
    <s v="Y"/>
    <x v="1"/>
    <n v="17"/>
    <n v="3"/>
    <n v="4"/>
    <n v="80"/>
    <n v="2"/>
    <n v="6"/>
    <n v="3"/>
    <n v="3"/>
    <n v="3"/>
    <n v="2"/>
    <n v="0"/>
    <n v="2"/>
    <x v="2"/>
    <x v="0"/>
    <n v="0"/>
  </r>
  <r>
    <x v="20"/>
    <x v="1"/>
    <s v="Travel_Rarely"/>
    <n v="1313"/>
    <x v="1"/>
    <n v="7"/>
    <n v="3"/>
    <s v="Medical"/>
    <n v="1"/>
    <n v="1608"/>
    <n v="2"/>
    <x v="0"/>
    <n v="31"/>
    <n v="3"/>
    <n v="5"/>
    <x v="7"/>
    <n v="4"/>
    <s v="Divorced"/>
    <n v="19049"/>
    <n v="3549"/>
    <n v="0"/>
    <s v="Y"/>
    <x v="0"/>
    <n v="14"/>
    <n v="3"/>
    <n v="4"/>
    <n v="80"/>
    <n v="1"/>
    <n v="23"/>
    <n v="4"/>
    <n v="2"/>
    <n v="22"/>
    <n v="7"/>
    <n v="1"/>
    <n v="10"/>
    <x v="3"/>
    <x v="1"/>
    <n v="0"/>
  </r>
  <r>
    <x v="7"/>
    <x v="1"/>
    <s v="Travel_Rarely"/>
    <n v="241"/>
    <x v="1"/>
    <n v="7"/>
    <n v="3"/>
    <s v="Medical"/>
    <n v="1"/>
    <n v="1609"/>
    <n v="2"/>
    <x v="1"/>
    <n v="48"/>
    <n v="2"/>
    <n v="1"/>
    <x v="1"/>
    <n v="2"/>
    <s v="Married"/>
    <n v="2141"/>
    <n v="5348"/>
    <n v="1"/>
    <s v="Y"/>
    <x v="1"/>
    <n v="12"/>
    <n v="3"/>
    <n v="2"/>
    <n v="80"/>
    <n v="1"/>
    <n v="6"/>
    <n v="3"/>
    <n v="2"/>
    <n v="6"/>
    <n v="4"/>
    <n v="1"/>
    <n v="1"/>
    <x v="0"/>
    <x v="1"/>
    <n v="0"/>
  </r>
  <r>
    <x v="28"/>
    <x v="1"/>
    <s v="Travel_Rarely"/>
    <n v="1015"/>
    <x v="1"/>
    <n v="5"/>
    <n v="5"/>
    <s v="Medical"/>
    <n v="1"/>
    <n v="1611"/>
    <n v="3"/>
    <x v="0"/>
    <n v="50"/>
    <n v="1"/>
    <n v="2"/>
    <x v="2"/>
    <n v="1"/>
    <s v="Single"/>
    <n v="5769"/>
    <n v="23447"/>
    <n v="1"/>
    <s v="Y"/>
    <x v="0"/>
    <n v="14"/>
    <n v="3"/>
    <n v="1"/>
    <n v="80"/>
    <n v="0"/>
    <n v="10"/>
    <n v="3"/>
    <n v="3"/>
    <n v="10"/>
    <n v="7"/>
    <n v="1"/>
    <n v="4"/>
    <x v="0"/>
    <x v="1"/>
    <n v="0"/>
  </r>
  <r>
    <x v="28"/>
    <x v="1"/>
    <s v="Non-Travel"/>
    <n v="336"/>
    <x v="0"/>
    <n v="26"/>
    <n v="3"/>
    <s v="Marketing"/>
    <n v="1"/>
    <n v="1612"/>
    <n v="1"/>
    <x v="1"/>
    <n v="52"/>
    <n v="2"/>
    <n v="2"/>
    <x v="0"/>
    <n v="1"/>
    <s v="Married"/>
    <n v="4385"/>
    <n v="24162"/>
    <n v="1"/>
    <s v="Y"/>
    <x v="1"/>
    <n v="15"/>
    <n v="3"/>
    <n v="1"/>
    <n v="80"/>
    <n v="1"/>
    <n v="10"/>
    <n v="2"/>
    <n v="3"/>
    <n v="10"/>
    <n v="7"/>
    <n v="4"/>
    <n v="5"/>
    <x v="0"/>
    <x v="2"/>
    <n v="0"/>
  </r>
  <r>
    <x v="12"/>
    <x v="1"/>
    <s v="Travel_Frequently"/>
    <n v="715"/>
    <x v="0"/>
    <n v="2"/>
    <n v="4"/>
    <s v="Other"/>
    <n v="1"/>
    <n v="1613"/>
    <n v="4"/>
    <x v="1"/>
    <n v="54"/>
    <n v="3"/>
    <n v="2"/>
    <x v="0"/>
    <n v="1"/>
    <s v="Single"/>
    <n v="5332"/>
    <n v="21602"/>
    <n v="7"/>
    <s v="Y"/>
    <x v="1"/>
    <n v="13"/>
    <n v="3"/>
    <n v="4"/>
    <n v="80"/>
    <n v="0"/>
    <n v="10"/>
    <n v="3"/>
    <n v="3"/>
    <n v="5"/>
    <n v="2"/>
    <n v="0"/>
    <n v="3"/>
    <x v="2"/>
    <x v="0"/>
    <n v="0"/>
  </r>
  <r>
    <x v="9"/>
    <x v="1"/>
    <s v="Travel_Rarely"/>
    <n v="559"/>
    <x v="1"/>
    <n v="12"/>
    <n v="4"/>
    <s v="Life Sciences"/>
    <n v="1"/>
    <n v="1614"/>
    <n v="3"/>
    <x v="0"/>
    <n v="76"/>
    <n v="3"/>
    <n v="2"/>
    <x v="3"/>
    <n v="3"/>
    <s v="Married"/>
    <n v="4663"/>
    <n v="12421"/>
    <n v="9"/>
    <s v="Y"/>
    <x v="0"/>
    <n v="12"/>
    <n v="3"/>
    <n v="2"/>
    <n v="80"/>
    <n v="2"/>
    <n v="7"/>
    <n v="2"/>
    <n v="3"/>
    <n v="3"/>
    <n v="2"/>
    <n v="1"/>
    <n v="1"/>
    <x v="2"/>
    <x v="1"/>
    <n v="0"/>
  </r>
  <r>
    <x v="13"/>
    <x v="1"/>
    <s v="Travel_Frequently"/>
    <n v="426"/>
    <x v="1"/>
    <n v="10"/>
    <n v="4"/>
    <s v="Life Sciences"/>
    <n v="1"/>
    <n v="1615"/>
    <n v="3"/>
    <x v="1"/>
    <n v="42"/>
    <n v="4"/>
    <n v="2"/>
    <x v="3"/>
    <n v="4"/>
    <s v="Divorced"/>
    <n v="4724"/>
    <n v="17000"/>
    <n v="1"/>
    <s v="Y"/>
    <x v="1"/>
    <n v="13"/>
    <n v="3"/>
    <n v="1"/>
    <n v="80"/>
    <n v="1"/>
    <n v="9"/>
    <n v="3"/>
    <n v="3"/>
    <n v="9"/>
    <n v="7"/>
    <n v="7"/>
    <n v="2"/>
    <x v="0"/>
    <x v="3"/>
    <n v="0"/>
  </r>
  <r>
    <x v="1"/>
    <x v="1"/>
    <s v="Travel_Rarely"/>
    <n v="722"/>
    <x v="1"/>
    <n v="25"/>
    <n v="4"/>
    <s v="Life Sciences"/>
    <n v="1"/>
    <n v="1617"/>
    <n v="3"/>
    <x v="0"/>
    <n v="84"/>
    <n v="3"/>
    <n v="1"/>
    <x v="2"/>
    <n v="1"/>
    <s v="Married"/>
    <n v="3211"/>
    <n v="22102"/>
    <n v="1"/>
    <s v="Y"/>
    <x v="1"/>
    <n v="14"/>
    <n v="3"/>
    <n v="4"/>
    <n v="80"/>
    <n v="1"/>
    <n v="10"/>
    <n v="3"/>
    <n v="2"/>
    <n v="9"/>
    <n v="6"/>
    <n v="1"/>
    <n v="4"/>
    <x v="0"/>
    <x v="1"/>
    <n v="0"/>
  </r>
  <r>
    <x v="22"/>
    <x v="1"/>
    <s v="Travel_Rarely"/>
    <n v="1387"/>
    <x v="1"/>
    <n v="10"/>
    <n v="5"/>
    <s v="Medical"/>
    <n v="1"/>
    <n v="1618"/>
    <n v="2"/>
    <x v="1"/>
    <n v="76"/>
    <n v="3"/>
    <n v="2"/>
    <x v="3"/>
    <n v="1"/>
    <s v="Married"/>
    <n v="5377"/>
    <n v="3835"/>
    <n v="2"/>
    <s v="Y"/>
    <x v="1"/>
    <n v="13"/>
    <n v="3"/>
    <n v="4"/>
    <n v="80"/>
    <n v="3"/>
    <n v="10"/>
    <n v="3"/>
    <n v="3"/>
    <n v="7"/>
    <n v="7"/>
    <n v="7"/>
    <n v="7"/>
    <x v="0"/>
    <x v="3"/>
    <n v="0"/>
  </r>
  <r>
    <x v="4"/>
    <x v="1"/>
    <s v="Travel_Rarely"/>
    <n v="1302"/>
    <x v="1"/>
    <n v="19"/>
    <n v="3"/>
    <s v="Other"/>
    <n v="1"/>
    <n v="1619"/>
    <n v="4"/>
    <x v="1"/>
    <n v="67"/>
    <n v="2"/>
    <n v="1"/>
    <x v="2"/>
    <n v="1"/>
    <s v="Divorced"/>
    <n v="4066"/>
    <n v="16290"/>
    <n v="1"/>
    <s v="Y"/>
    <x v="1"/>
    <n v="11"/>
    <n v="3"/>
    <n v="1"/>
    <n v="80"/>
    <n v="2"/>
    <n v="7"/>
    <n v="3"/>
    <n v="3"/>
    <n v="7"/>
    <n v="7"/>
    <n v="0"/>
    <n v="7"/>
    <x v="0"/>
    <x v="0"/>
    <n v="0"/>
  </r>
  <r>
    <x v="10"/>
    <x v="1"/>
    <s v="Travel_Rarely"/>
    <n v="819"/>
    <x v="1"/>
    <n v="18"/>
    <n v="5"/>
    <s v="Life Sciences"/>
    <n v="1"/>
    <n v="1621"/>
    <n v="2"/>
    <x v="1"/>
    <n v="48"/>
    <n v="4"/>
    <n v="2"/>
    <x v="1"/>
    <n v="1"/>
    <s v="Married"/>
    <n v="5208"/>
    <n v="26312"/>
    <n v="1"/>
    <s v="Y"/>
    <x v="1"/>
    <n v="11"/>
    <n v="3"/>
    <n v="4"/>
    <n v="80"/>
    <n v="0"/>
    <n v="16"/>
    <n v="2"/>
    <n v="3"/>
    <n v="16"/>
    <n v="15"/>
    <n v="1"/>
    <n v="10"/>
    <x v="5"/>
    <x v="1"/>
    <n v="0"/>
  </r>
  <r>
    <x v="14"/>
    <x v="1"/>
    <s v="Travel_Rarely"/>
    <n v="580"/>
    <x v="1"/>
    <n v="27"/>
    <n v="3"/>
    <s v="Medical"/>
    <n v="1"/>
    <n v="1622"/>
    <n v="2"/>
    <x v="0"/>
    <n v="39"/>
    <n v="1"/>
    <n v="2"/>
    <x v="3"/>
    <n v="1"/>
    <s v="Divorced"/>
    <n v="4877"/>
    <n v="20460"/>
    <n v="0"/>
    <s v="Y"/>
    <x v="1"/>
    <n v="21"/>
    <n v="4"/>
    <n v="2"/>
    <n v="80"/>
    <n v="1"/>
    <n v="6"/>
    <n v="5"/>
    <n v="2"/>
    <n v="5"/>
    <n v="3"/>
    <n v="0"/>
    <n v="0"/>
    <x v="2"/>
    <x v="0"/>
    <n v="0"/>
  </r>
  <r>
    <x v="18"/>
    <x v="1"/>
    <s v="Travel_Rarely"/>
    <n v="546"/>
    <x v="1"/>
    <n v="5"/>
    <n v="1"/>
    <s v="Medical"/>
    <n v="1"/>
    <n v="1623"/>
    <n v="3"/>
    <x v="1"/>
    <n v="97"/>
    <n v="3"/>
    <n v="1"/>
    <x v="1"/>
    <n v="4"/>
    <s v="Single"/>
    <n v="3117"/>
    <n v="26009"/>
    <n v="1"/>
    <s v="Y"/>
    <x v="1"/>
    <n v="18"/>
    <n v="3"/>
    <n v="3"/>
    <n v="80"/>
    <n v="0"/>
    <n v="3"/>
    <n v="2"/>
    <n v="3"/>
    <n v="2"/>
    <n v="2"/>
    <n v="2"/>
    <n v="2"/>
    <x v="1"/>
    <x v="1"/>
    <n v="0"/>
  </r>
  <r>
    <x v="41"/>
    <x v="0"/>
    <s v="Travel_Frequently"/>
    <n v="544"/>
    <x v="0"/>
    <n v="3"/>
    <n v="2"/>
    <s v="Medical"/>
    <n v="1"/>
    <n v="1624"/>
    <n v="2"/>
    <x v="0"/>
    <n v="70"/>
    <n v="3"/>
    <n v="1"/>
    <x v="6"/>
    <n v="4"/>
    <s v="Single"/>
    <n v="1569"/>
    <n v="18420"/>
    <n v="1"/>
    <s v="Y"/>
    <x v="0"/>
    <n v="12"/>
    <n v="3"/>
    <n v="3"/>
    <n v="80"/>
    <n v="0"/>
    <n v="0"/>
    <n v="2"/>
    <n v="4"/>
    <n v="0"/>
    <n v="0"/>
    <n v="0"/>
    <n v="0"/>
    <x v="1"/>
    <x v="0"/>
    <n v="1"/>
  </r>
  <r>
    <x v="40"/>
    <x v="1"/>
    <s v="Travel_Rarely"/>
    <n v="1176"/>
    <x v="2"/>
    <n v="26"/>
    <n v="4"/>
    <s v="Life Sciences"/>
    <n v="1"/>
    <n v="1625"/>
    <n v="4"/>
    <x v="0"/>
    <n v="98"/>
    <n v="3"/>
    <n v="5"/>
    <x v="5"/>
    <n v="3"/>
    <s v="Married"/>
    <n v="19658"/>
    <n v="5220"/>
    <n v="3"/>
    <s v="Y"/>
    <x v="1"/>
    <n v="11"/>
    <n v="3"/>
    <n v="3"/>
    <n v="80"/>
    <n v="1"/>
    <n v="27"/>
    <n v="2"/>
    <n v="3"/>
    <n v="5"/>
    <n v="2"/>
    <n v="1"/>
    <n v="0"/>
    <x v="2"/>
    <x v="1"/>
    <n v="0"/>
  </r>
  <r>
    <x v="22"/>
    <x v="1"/>
    <s v="Travel_Rarely"/>
    <n v="170"/>
    <x v="1"/>
    <n v="3"/>
    <n v="2"/>
    <s v="Medical"/>
    <n v="1"/>
    <n v="1627"/>
    <n v="3"/>
    <x v="1"/>
    <n v="76"/>
    <n v="2"/>
    <n v="2"/>
    <x v="2"/>
    <n v="3"/>
    <s v="Divorced"/>
    <n v="3069"/>
    <n v="10302"/>
    <n v="0"/>
    <s v="Y"/>
    <x v="1"/>
    <n v="15"/>
    <n v="3"/>
    <n v="4"/>
    <n v="80"/>
    <n v="1"/>
    <n v="11"/>
    <n v="3"/>
    <n v="3"/>
    <n v="10"/>
    <n v="8"/>
    <n v="0"/>
    <n v="7"/>
    <x v="0"/>
    <x v="0"/>
    <n v="0"/>
  </r>
  <r>
    <x v="32"/>
    <x v="1"/>
    <s v="Travel_Rarely"/>
    <n v="884"/>
    <x v="1"/>
    <n v="15"/>
    <n v="3"/>
    <s v="Life Sciences"/>
    <n v="1"/>
    <n v="1628"/>
    <n v="1"/>
    <x v="0"/>
    <n v="80"/>
    <n v="2"/>
    <n v="3"/>
    <x v="3"/>
    <n v="3"/>
    <s v="Married"/>
    <n v="10435"/>
    <n v="25800"/>
    <n v="1"/>
    <s v="Y"/>
    <x v="1"/>
    <n v="13"/>
    <n v="3"/>
    <n v="4"/>
    <n v="80"/>
    <n v="2"/>
    <n v="18"/>
    <n v="2"/>
    <n v="3"/>
    <n v="18"/>
    <n v="15"/>
    <n v="14"/>
    <n v="12"/>
    <x v="5"/>
    <x v="4"/>
    <n v="0"/>
  </r>
  <r>
    <x v="10"/>
    <x v="1"/>
    <s v="Non-Travel"/>
    <n v="208"/>
    <x v="1"/>
    <n v="8"/>
    <n v="4"/>
    <s v="Life Sciences"/>
    <n v="1"/>
    <n v="1630"/>
    <n v="3"/>
    <x v="0"/>
    <n v="52"/>
    <n v="3"/>
    <n v="2"/>
    <x v="4"/>
    <n v="3"/>
    <s v="Married"/>
    <n v="4148"/>
    <n v="12250"/>
    <n v="1"/>
    <s v="Y"/>
    <x v="1"/>
    <n v="12"/>
    <n v="3"/>
    <n v="4"/>
    <n v="80"/>
    <n v="1"/>
    <n v="15"/>
    <n v="5"/>
    <n v="3"/>
    <n v="14"/>
    <n v="11"/>
    <n v="2"/>
    <n v="9"/>
    <x v="4"/>
    <x v="1"/>
    <n v="0"/>
  </r>
  <r>
    <x v="2"/>
    <x v="1"/>
    <s v="Travel_Rarely"/>
    <n v="671"/>
    <x v="1"/>
    <n v="19"/>
    <n v="3"/>
    <s v="Life Sciences"/>
    <n v="1"/>
    <n v="1631"/>
    <n v="3"/>
    <x v="1"/>
    <n v="85"/>
    <n v="3"/>
    <n v="2"/>
    <x v="3"/>
    <n v="3"/>
    <s v="Married"/>
    <n v="5768"/>
    <n v="26493"/>
    <n v="3"/>
    <s v="Y"/>
    <x v="1"/>
    <n v="17"/>
    <n v="3"/>
    <n v="1"/>
    <n v="80"/>
    <n v="3"/>
    <n v="9"/>
    <n v="2"/>
    <n v="2"/>
    <n v="4"/>
    <n v="3"/>
    <n v="0"/>
    <n v="2"/>
    <x v="2"/>
    <x v="0"/>
    <n v="0"/>
  </r>
  <r>
    <x v="22"/>
    <x v="1"/>
    <s v="Travel_Frequently"/>
    <n v="711"/>
    <x v="1"/>
    <n v="4"/>
    <n v="3"/>
    <s v="Medical"/>
    <n v="1"/>
    <n v="1633"/>
    <n v="1"/>
    <x v="0"/>
    <n v="81"/>
    <n v="3"/>
    <n v="2"/>
    <x v="3"/>
    <n v="3"/>
    <s v="Single"/>
    <n v="5042"/>
    <n v="3140"/>
    <n v="0"/>
    <s v="Y"/>
    <x v="1"/>
    <n v="13"/>
    <n v="3"/>
    <n v="4"/>
    <n v="80"/>
    <n v="0"/>
    <n v="10"/>
    <n v="2"/>
    <n v="1"/>
    <n v="9"/>
    <n v="2"/>
    <n v="3"/>
    <n v="8"/>
    <x v="0"/>
    <x v="2"/>
    <n v="0"/>
  </r>
  <r>
    <x v="28"/>
    <x v="1"/>
    <s v="Travel_Rarely"/>
    <n v="1329"/>
    <x v="1"/>
    <n v="2"/>
    <n v="2"/>
    <s v="Other"/>
    <n v="1"/>
    <n v="1635"/>
    <n v="4"/>
    <x v="0"/>
    <n v="59"/>
    <n v="2"/>
    <n v="2"/>
    <x v="3"/>
    <n v="4"/>
    <s v="Divorced"/>
    <n v="5770"/>
    <n v="5388"/>
    <n v="1"/>
    <s v="Y"/>
    <x v="1"/>
    <n v="19"/>
    <n v="3"/>
    <n v="1"/>
    <n v="80"/>
    <n v="2"/>
    <n v="10"/>
    <n v="3"/>
    <n v="3"/>
    <n v="10"/>
    <n v="7"/>
    <n v="3"/>
    <n v="9"/>
    <x v="0"/>
    <x v="2"/>
    <n v="0"/>
  </r>
  <r>
    <x v="8"/>
    <x v="1"/>
    <s v="Travel_Rarely"/>
    <n v="397"/>
    <x v="1"/>
    <n v="2"/>
    <n v="2"/>
    <s v="Medical"/>
    <n v="1"/>
    <n v="1638"/>
    <n v="4"/>
    <x v="0"/>
    <n v="54"/>
    <n v="2"/>
    <n v="3"/>
    <x v="3"/>
    <n v="3"/>
    <s v="Married"/>
    <n v="7756"/>
    <n v="14199"/>
    <n v="3"/>
    <s v="Y"/>
    <x v="0"/>
    <n v="19"/>
    <n v="3"/>
    <n v="4"/>
    <n v="80"/>
    <n v="1"/>
    <n v="10"/>
    <n v="6"/>
    <n v="4"/>
    <n v="5"/>
    <n v="4"/>
    <n v="0"/>
    <n v="2"/>
    <x v="2"/>
    <x v="0"/>
    <n v="0"/>
  </r>
  <r>
    <x v="10"/>
    <x v="0"/>
    <s v="Travel_Rarely"/>
    <n v="737"/>
    <x v="0"/>
    <n v="10"/>
    <n v="3"/>
    <s v="Medical"/>
    <n v="1"/>
    <n v="1639"/>
    <n v="4"/>
    <x v="1"/>
    <n v="55"/>
    <n v="2"/>
    <n v="3"/>
    <x v="0"/>
    <n v="1"/>
    <s v="Married"/>
    <n v="10306"/>
    <n v="21530"/>
    <n v="9"/>
    <s v="Y"/>
    <x v="1"/>
    <n v="17"/>
    <n v="3"/>
    <n v="3"/>
    <n v="80"/>
    <n v="0"/>
    <n v="15"/>
    <n v="3"/>
    <n v="3"/>
    <n v="13"/>
    <n v="12"/>
    <n v="6"/>
    <n v="0"/>
    <x v="4"/>
    <x v="3"/>
    <n v="1"/>
  </r>
  <r>
    <x v="2"/>
    <x v="1"/>
    <s v="Travel_Rarely"/>
    <n v="1470"/>
    <x v="1"/>
    <n v="10"/>
    <n v="3"/>
    <s v="Medical"/>
    <n v="1"/>
    <n v="1640"/>
    <n v="2"/>
    <x v="0"/>
    <n v="71"/>
    <n v="3"/>
    <n v="1"/>
    <x v="1"/>
    <n v="2"/>
    <s v="Married"/>
    <n v="3936"/>
    <n v="9953"/>
    <n v="1"/>
    <s v="Y"/>
    <x v="1"/>
    <n v="11"/>
    <n v="3"/>
    <n v="1"/>
    <n v="80"/>
    <n v="1"/>
    <n v="8"/>
    <n v="2"/>
    <n v="1"/>
    <n v="8"/>
    <n v="4"/>
    <n v="7"/>
    <n v="7"/>
    <x v="0"/>
    <x v="3"/>
    <n v="0"/>
  </r>
  <r>
    <x v="32"/>
    <x v="1"/>
    <s v="Travel_Rarely"/>
    <n v="448"/>
    <x v="1"/>
    <n v="16"/>
    <n v="3"/>
    <s v="Life Sciences"/>
    <n v="1"/>
    <n v="1641"/>
    <n v="3"/>
    <x v="0"/>
    <n v="84"/>
    <n v="3"/>
    <n v="3"/>
    <x v="3"/>
    <n v="4"/>
    <s v="Single"/>
    <n v="7945"/>
    <n v="19948"/>
    <n v="6"/>
    <s v="Y"/>
    <x v="0"/>
    <n v="15"/>
    <n v="3"/>
    <n v="4"/>
    <n v="80"/>
    <n v="0"/>
    <n v="18"/>
    <n v="2"/>
    <n v="2"/>
    <n v="4"/>
    <n v="2"/>
    <n v="3"/>
    <n v="3"/>
    <x v="2"/>
    <x v="2"/>
    <n v="0"/>
  </r>
  <r>
    <x v="20"/>
    <x v="1"/>
    <s v="Travel_Frequently"/>
    <n v="602"/>
    <x v="2"/>
    <n v="1"/>
    <n v="5"/>
    <s v="Human Resources"/>
    <n v="1"/>
    <n v="1642"/>
    <n v="1"/>
    <x v="1"/>
    <n v="37"/>
    <n v="3"/>
    <n v="2"/>
    <x v="8"/>
    <n v="4"/>
    <s v="Married"/>
    <n v="5743"/>
    <n v="10503"/>
    <n v="4"/>
    <s v="Y"/>
    <x v="0"/>
    <n v="11"/>
    <n v="3"/>
    <n v="3"/>
    <n v="80"/>
    <n v="0"/>
    <n v="14"/>
    <n v="3"/>
    <n v="3"/>
    <n v="10"/>
    <n v="7"/>
    <n v="0"/>
    <n v="2"/>
    <x v="0"/>
    <x v="0"/>
    <n v="0"/>
  </r>
  <r>
    <x v="26"/>
    <x v="1"/>
    <s v="Travel_Frequently"/>
    <n v="365"/>
    <x v="1"/>
    <n v="4"/>
    <n v="5"/>
    <s v="Medical"/>
    <n v="1"/>
    <n v="1644"/>
    <n v="3"/>
    <x v="1"/>
    <n v="89"/>
    <n v="2"/>
    <n v="4"/>
    <x v="5"/>
    <n v="4"/>
    <s v="Married"/>
    <n v="15202"/>
    <n v="5602"/>
    <n v="2"/>
    <s v="Y"/>
    <x v="1"/>
    <n v="25"/>
    <n v="4"/>
    <n v="2"/>
    <n v="80"/>
    <n v="1"/>
    <n v="23"/>
    <n v="3"/>
    <n v="3"/>
    <n v="2"/>
    <n v="2"/>
    <n v="2"/>
    <n v="2"/>
    <x v="1"/>
    <x v="1"/>
    <n v="0"/>
  </r>
  <r>
    <x v="10"/>
    <x v="0"/>
    <s v="Travel_Rarely"/>
    <n v="763"/>
    <x v="0"/>
    <n v="15"/>
    <n v="2"/>
    <s v="Medical"/>
    <n v="1"/>
    <n v="1645"/>
    <n v="1"/>
    <x v="1"/>
    <n v="59"/>
    <n v="1"/>
    <n v="2"/>
    <x v="0"/>
    <n v="4"/>
    <s v="Divorced"/>
    <n v="5440"/>
    <n v="22098"/>
    <n v="6"/>
    <s v="Y"/>
    <x v="0"/>
    <n v="14"/>
    <n v="3"/>
    <n v="4"/>
    <n v="80"/>
    <n v="2"/>
    <n v="7"/>
    <n v="2"/>
    <n v="2"/>
    <n v="2"/>
    <n v="2"/>
    <n v="2"/>
    <n v="2"/>
    <x v="1"/>
    <x v="1"/>
    <n v="1"/>
  </r>
  <r>
    <x v="17"/>
    <x v="1"/>
    <s v="Travel_Frequently"/>
    <n v="567"/>
    <x v="1"/>
    <n v="2"/>
    <n v="1"/>
    <s v="Technical Degree"/>
    <n v="1"/>
    <n v="1646"/>
    <n v="1"/>
    <x v="0"/>
    <n v="32"/>
    <n v="3"/>
    <n v="1"/>
    <x v="1"/>
    <n v="4"/>
    <s v="Single"/>
    <n v="3760"/>
    <n v="17218"/>
    <n v="1"/>
    <s v="Y"/>
    <x v="0"/>
    <n v="13"/>
    <n v="3"/>
    <n v="3"/>
    <n v="80"/>
    <n v="0"/>
    <n v="6"/>
    <n v="2"/>
    <n v="3"/>
    <n v="6"/>
    <n v="3"/>
    <n v="1"/>
    <n v="3"/>
    <x v="0"/>
    <x v="1"/>
    <n v="0"/>
  </r>
  <r>
    <x v="4"/>
    <x v="1"/>
    <s v="Travel_Rarely"/>
    <n v="486"/>
    <x v="1"/>
    <n v="8"/>
    <n v="3"/>
    <s v="Medical"/>
    <n v="1"/>
    <n v="1647"/>
    <n v="2"/>
    <x v="0"/>
    <n v="86"/>
    <n v="4"/>
    <n v="1"/>
    <x v="1"/>
    <n v="3"/>
    <s v="Married"/>
    <n v="3517"/>
    <n v="22490"/>
    <n v="7"/>
    <s v="Y"/>
    <x v="1"/>
    <n v="17"/>
    <n v="3"/>
    <n v="1"/>
    <n v="80"/>
    <n v="0"/>
    <n v="5"/>
    <n v="0"/>
    <n v="3"/>
    <n v="3"/>
    <n v="2"/>
    <n v="0"/>
    <n v="2"/>
    <x v="2"/>
    <x v="0"/>
    <n v="0"/>
  </r>
  <r>
    <x v="4"/>
    <x v="1"/>
    <s v="Travel_Frequently"/>
    <n v="591"/>
    <x v="1"/>
    <n v="2"/>
    <n v="3"/>
    <s v="Medical"/>
    <n v="1"/>
    <n v="1648"/>
    <n v="4"/>
    <x v="1"/>
    <n v="87"/>
    <n v="3"/>
    <n v="1"/>
    <x v="1"/>
    <n v="4"/>
    <s v="Single"/>
    <n v="2580"/>
    <n v="6297"/>
    <n v="2"/>
    <s v="Y"/>
    <x v="1"/>
    <n v="13"/>
    <n v="3"/>
    <n v="3"/>
    <n v="80"/>
    <n v="0"/>
    <n v="6"/>
    <n v="0"/>
    <n v="2"/>
    <n v="4"/>
    <n v="2"/>
    <n v="1"/>
    <n v="2"/>
    <x v="2"/>
    <x v="1"/>
    <n v="0"/>
  </r>
  <r>
    <x v="32"/>
    <x v="0"/>
    <s v="Travel_Rarely"/>
    <n v="1329"/>
    <x v="1"/>
    <n v="7"/>
    <n v="3"/>
    <s v="Life Sciences"/>
    <n v="1"/>
    <n v="1649"/>
    <n v="1"/>
    <x v="1"/>
    <n v="73"/>
    <n v="3"/>
    <n v="1"/>
    <x v="2"/>
    <n v="1"/>
    <s v="Single"/>
    <n v="2166"/>
    <n v="3339"/>
    <n v="3"/>
    <s v="Y"/>
    <x v="0"/>
    <n v="14"/>
    <n v="3"/>
    <n v="2"/>
    <n v="80"/>
    <n v="0"/>
    <n v="10"/>
    <n v="3"/>
    <n v="1"/>
    <n v="4"/>
    <n v="2"/>
    <n v="0"/>
    <n v="3"/>
    <x v="2"/>
    <x v="0"/>
    <n v="1"/>
  </r>
  <r>
    <x v="11"/>
    <x v="1"/>
    <s v="Travel_Rarely"/>
    <n v="469"/>
    <x v="0"/>
    <n v="10"/>
    <n v="3"/>
    <s v="Medical"/>
    <n v="1"/>
    <n v="1650"/>
    <n v="3"/>
    <x v="1"/>
    <n v="42"/>
    <n v="2"/>
    <n v="2"/>
    <x v="0"/>
    <n v="3"/>
    <s v="Single"/>
    <n v="5869"/>
    <n v="23413"/>
    <n v="9"/>
    <s v="Y"/>
    <x v="1"/>
    <n v="11"/>
    <n v="3"/>
    <n v="3"/>
    <n v="80"/>
    <n v="0"/>
    <n v="8"/>
    <n v="2"/>
    <n v="3"/>
    <n v="5"/>
    <n v="2"/>
    <n v="1"/>
    <n v="4"/>
    <x v="2"/>
    <x v="1"/>
    <n v="0"/>
  </r>
  <r>
    <x v="9"/>
    <x v="1"/>
    <s v="Travel_Rarely"/>
    <n v="711"/>
    <x v="1"/>
    <n v="5"/>
    <n v="4"/>
    <s v="Life Sciences"/>
    <n v="1"/>
    <n v="1651"/>
    <n v="2"/>
    <x v="0"/>
    <n v="42"/>
    <n v="3"/>
    <n v="3"/>
    <x v="4"/>
    <n v="1"/>
    <s v="Married"/>
    <n v="8008"/>
    <n v="22792"/>
    <n v="4"/>
    <s v="Y"/>
    <x v="1"/>
    <n v="12"/>
    <n v="3"/>
    <n v="3"/>
    <n v="80"/>
    <n v="2"/>
    <n v="9"/>
    <n v="6"/>
    <n v="3"/>
    <n v="3"/>
    <n v="2"/>
    <n v="0"/>
    <n v="2"/>
    <x v="2"/>
    <x v="0"/>
    <n v="0"/>
  </r>
  <r>
    <x v="36"/>
    <x v="1"/>
    <s v="Travel_Frequently"/>
    <n v="772"/>
    <x v="1"/>
    <n v="2"/>
    <n v="1"/>
    <s v="Life Sciences"/>
    <n v="1"/>
    <n v="1653"/>
    <n v="4"/>
    <x v="1"/>
    <n v="77"/>
    <n v="4"/>
    <n v="2"/>
    <x v="3"/>
    <n v="3"/>
    <s v="Divorced"/>
    <n v="5206"/>
    <n v="4973"/>
    <n v="1"/>
    <s v="Y"/>
    <x v="1"/>
    <n v="17"/>
    <n v="3"/>
    <n v="3"/>
    <n v="80"/>
    <n v="2"/>
    <n v="7"/>
    <n v="6"/>
    <n v="3"/>
    <n v="7"/>
    <n v="7"/>
    <n v="0"/>
    <n v="7"/>
    <x v="0"/>
    <x v="0"/>
    <n v="0"/>
  </r>
  <r>
    <x v="22"/>
    <x v="1"/>
    <s v="Travel_Rarely"/>
    <n v="492"/>
    <x v="1"/>
    <n v="12"/>
    <n v="3"/>
    <s v="Medical"/>
    <n v="1"/>
    <n v="1654"/>
    <n v="4"/>
    <x v="1"/>
    <n v="66"/>
    <n v="3"/>
    <n v="2"/>
    <x v="3"/>
    <n v="2"/>
    <s v="Married"/>
    <n v="5295"/>
    <n v="7693"/>
    <n v="4"/>
    <s v="Y"/>
    <x v="1"/>
    <n v="21"/>
    <n v="4"/>
    <n v="3"/>
    <n v="80"/>
    <n v="0"/>
    <n v="7"/>
    <n v="3"/>
    <n v="3"/>
    <n v="5"/>
    <n v="4"/>
    <n v="1"/>
    <n v="0"/>
    <x v="2"/>
    <x v="1"/>
    <n v="0"/>
  </r>
  <r>
    <x v="1"/>
    <x v="1"/>
    <s v="Travel_Rarely"/>
    <n v="301"/>
    <x v="1"/>
    <n v="22"/>
    <n v="4"/>
    <s v="Other"/>
    <n v="1"/>
    <n v="1655"/>
    <n v="1"/>
    <x v="0"/>
    <n v="72"/>
    <n v="3"/>
    <n v="4"/>
    <x v="7"/>
    <n v="2"/>
    <s v="Married"/>
    <n v="16413"/>
    <n v="3498"/>
    <n v="3"/>
    <s v="Y"/>
    <x v="1"/>
    <n v="16"/>
    <n v="3"/>
    <n v="2"/>
    <n v="80"/>
    <n v="2"/>
    <n v="27"/>
    <n v="2"/>
    <n v="3"/>
    <n v="4"/>
    <n v="2"/>
    <n v="1"/>
    <n v="2"/>
    <x v="2"/>
    <x v="1"/>
    <n v="0"/>
  </r>
  <r>
    <x v="24"/>
    <x v="1"/>
    <s v="Travel_Rarely"/>
    <n v="813"/>
    <x v="1"/>
    <n v="17"/>
    <n v="5"/>
    <s v="Life Sciences"/>
    <n v="1"/>
    <n v="1656"/>
    <n v="4"/>
    <x v="0"/>
    <n v="50"/>
    <n v="2"/>
    <n v="3"/>
    <x v="7"/>
    <n v="1"/>
    <s v="Divorced"/>
    <n v="13269"/>
    <n v="21981"/>
    <n v="5"/>
    <s v="Y"/>
    <x v="1"/>
    <n v="15"/>
    <n v="3"/>
    <n v="3"/>
    <n v="80"/>
    <n v="3"/>
    <n v="19"/>
    <n v="3"/>
    <n v="3"/>
    <n v="14"/>
    <n v="11"/>
    <n v="1"/>
    <n v="11"/>
    <x v="4"/>
    <x v="1"/>
    <n v="0"/>
  </r>
  <r>
    <x v="35"/>
    <x v="1"/>
    <s v="Travel_Rarely"/>
    <n v="1141"/>
    <x v="0"/>
    <n v="2"/>
    <n v="3"/>
    <s v="Medical"/>
    <n v="1"/>
    <n v="1657"/>
    <n v="3"/>
    <x v="0"/>
    <n v="31"/>
    <n v="3"/>
    <n v="1"/>
    <x v="6"/>
    <n v="3"/>
    <s v="Single"/>
    <n v="2783"/>
    <n v="13251"/>
    <n v="1"/>
    <s v="Y"/>
    <x v="1"/>
    <n v="19"/>
    <n v="3"/>
    <n v="1"/>
    <n v="80"/>
    <n v="0"/>
    <n v="2"/>
    <n v="3"/>
    <n v="3"/>
    <n v="2"/>
    <n v="2"/>
    <n v="2"/>
    <n v="2"/>
    <x v="1"/>
    <x v="1"/>
    <n v="0"/>
  </r>
  <r>
    <x v="13"/>
    <x v="1"/>
    <s v="Travel_Rarely"/>
    <n v="1130"/>
    <x v="1"/>
    <n v="3"/>
    <n v="3"/>
    <s v="Life Sciences"/>
    <n v="1"/>
    <n v="1658"/>
    <n v="4"/>
    <x v="0"/>
    <n v="66"/>
    <n v="3"/>
    <n v="2"/>
    <x v="1"/>
    <n v="2"/>
    <s v="Divorced"/>
    <n v="5433"/>
    <n v="19332"/>
    <n v="1"/>
    <s v="Y"/>
    <x v="1"/>
    <n v="12"/>
    <n v="3"/>
    <n v="3"/>
    <n v="80"/>
    <n v="1"/>
    <n v="11"/>
    <n v="2"/>
    <n v="3"/>
    <n v="11"/>
    <n v="8"/>
    <n v="7"/>
    <n v="9"/>
    <x v="4"/>
    <x v="3"/>
    <n v="0"/>
  </r>
  <r>
    <x v="9"/>
    <x v="1"/>
    <s v="Travel_Rarely"/>
    <n v="311"/>
    <x v="1"/>
    <n v="7"/>
    <n v="3"/>
    <s v="Life Sciences"/>
    <n v="1"/>
    <n v="1659"/>
    <n v="1"/>
    <x v="1"/>
    <n v="77"/>
    <n v="3"/>
    <n v="1"/>
    <x v="2"/>
    <n v="2"/>
    <s v="Single"/>
    <n v="2013"/>
    <n v="10950"/>
    <n v="2"/>
    <s v="Y"/>
    <x v="1"/>
    <n v="11"/>
    <n v="3"/>
    <n v="3"/>
    <n v="80"/>
    <n v="0"/>
    <n v="15"/>
    <n v="4"/>
    <n v="3"/>
    <n v="4"/>
    <n v="3"/>
    <n v="1"/>
    <n v="3"/>
    <x v="2"/>
    <x v="1"/>
    <n v="0"/>
  </r>
  <r>
    <x v="1"/>
    <x v="1"/>
    <s v="Travel_Rarely"/>
    <n v="465"/>
    <x v="1"/>
    <n v="6"/>
    <n v="1"/>
    <s v="Life Sciences"/>
    <n v="1"/>
    <n v="1661"/>
    <n v="3"/>
    <x v="0"/>
    <n v="41"/>
    <n v="2"/>
    <n v="4"/>
    <x v="4"/>
    <n v="3"/>
    <s v="Married"/>
    <n v="13966"/>
    <n v="11652"/>
    <n v="2"/>
    <s v="Y"/>
    <x v="0"/>
    <n v="19"/>
    <n v="3"/>
    <n v="2"/>
    <n v="80"/>
    <n v="1"/>
    <n v="30"/>
    <n v="3"/>
    <n v="3"/>
    <n v="15"/>
    <n v="11"/>
    <n v="2"/>
    <n v="12"/>
    <x v="4"/>
    <x v="1"/>
    <n v="0"/>
  </r>
  <r>
    <x v="9"/>
    <x v="1"/>
    <s v="Non-Travel"/>
    <n v="894"/>
    <x v="1"/>
    <n v="1"/>
    <n v="4"/>
    <s v="Medical"/>
    <n v="1"/>
    <n v="1662"/>
    <n v="4"/>
    <x v="0"/>
    <n v="33"/>
    <n v="2"/>
    <n v="2"/>
    <x v="3"/>
    <n v="3"/>
    <s v="Married"/>
    <n v="4374"/>
    <n v="15411"/>
    <n v="0"/>
    <s v="Y"/>
    <x v="1"/>
    <n v="15"/>
    <n v="3"/>
    <n v="3"/>
    <n v="80"/>
    <n v="0"/>
    <n v="4"/>
    <n v="6"/>
    <n v="3"/>
    <n v="3"/>
    <n v="2"/>
    <n v="1"/>
    <n v="2"/>
    <x v="2"/>
    <x v="1"/>
    <n v="0"/>
  </r>
  <r>
    <x v="9"/>
    <x v="1"/>
    <s v="Travel_Rarely"/>
    <n v="1040"/>
    <x v="1"/>
    <n v="3"/>
    <n v="2"/>
    <s v="Life Sciences"/>
    <n v="1"/>
    <n v="1664"/>
    <n v="4"/>
    <x v="1"/>
    <n v="79"/>
    <n v="4"/>
    <n v="2"/>
    <x v="4"/>
    <n v="1"/>
    <s v="Divorced"/>
    <n v="6842"/>
    <n v="26308"/>
    <n v="6"/>
    <s v="Y"/>
    <x v="1"/>
    <n v="20"/>
    <n v="4"/>
    <n v="1"/>
    <n v="80"/>
    <n v="1"/>
    <n v="13"/>
    <n v="3"/>
    <n v="3"/>
    <n v="5"/>
    <n v="4"/>
    <n v="0"/>
    <n v="4"/>
    <x v="2"/>
    <x v="0"/>
    <n v="0"/>
  </r>
  <r>
    <x v="33"/>
    <x v="1"/>
    <s v="Travel_Rarely"/>
    <n v="584"/>
    <x v="1"/>
    <n v="22"/>
    <n v="5"/>
    <s v="Medical"/>
    <n v="1"/>
    <n v="1665"/>
    <n v="2"/>
    <x v="0"/>
    <n v="91"/>
    <n v="3"/>
    <n v="4"/>
    <x v="5"/>
    <n v="3"/>
    <s v="Married"/>
    <n v="17426"/>
    <n v="18685"/>
    <n v="3"/>
    <s v="Y"/>
    <x v="1"/>
    <n v="25"/>
    <n v="4"/>
    <n v="3"/>
    <n v="80"/>
    <n v="1"/>
    <n v="36"/>
    <n v="6"/>
    <n v="3"/>
    <n v="10"/>
    <n v="8"/>
    <n v="4"/>
    <n v="7"/>
    <x v="0"/>
    <x v="2"/>
    <n v="0"/>
  </r>
  <r>
    <x v="23"/>
    <x v="1"/>
    <s v="Travel_Rarely"/>
    <n v="1291"/>
    <x v="1"/>
    <n v="15"/>
    <n v="2"/>
    <s v="Life Sciences"/>
    <n v="1"/>
    <n v="1666"/>
    <n v="3"/>
    <x v="1"/>
    <n v="65"/>
    <n v="2"/>
    <n v="4"/>
    <x v="7"/>
    <n v="3"/>
    <s v="Married"/>
    <n v="17603"/>
    <n v="3525"/>
    <n v="1"/>
    <s v="Y"/>
    <x v="1"/>
    <n v="24"/>
    <n v="4"/>
    <n v="1"/>
    <n v="80"/>
    <n v="1"/>
    <n v="14"/>
    <n v="3"/>
    <n v="3"/>
    <n v="14"/>
    <n v="10"/>
    <n v="6"/>
    <n v="11"/>
    <x v="4"/>
    <x v="3"/>
    <n v="0"/>
  </r>
  <r>
    <x v="10"/>
    <x v="0"/>
    <s v="Travel_Frequently"/>
    <n v="880"/>
    <x v="0"/>
    <n v="12"/>
    <n v="4"/>
    <s v="Other"/>
    <n v="1"/>
    <n v="1667"/>
    <n v="4"/>
    <x v="1"/>
    <n v="36"/>
    <n v="3"/>
    <n v="2"/>
    <x v="0"/>
    <n v="4"/>
    <s v="Single"/>
    <n v="4581"/>
    <n v="10414"/>
    <n v="3"/>
    <s v="Y"/>
    <x v="0"/>
    <n v="24"/>
    <n v="4"/>
    <n v="1"/>
    <n v="80"/>
    <n v="0"/>
    <n v="13"/>
    <n v="2"/>
    <n v="4"/>
    <n v="11"/>
    <n v="9"/>
    <n v="6"/>
    <n v="7"/>
    <x v="4"/>
    <x v="3"/>
    <n v="1"/>
  </r>
  <r>
    <x v="8"/>
    <x v="1"/>
    <s v="Travel_Frequently"/>
    <n v="1189"/>
    <x v="1"/>
    <n v="1"/>
    <n v="3"/>
    <s v="Life Sciences"/>
    <n v="1"/>
    <n v="1668"/>
    <n v="4"/>
    <x v="1"/>
    <n v="90"/>
    <n v="3"/>
    <n v="2"/>
    <x v="1"/>
    <n v="4"/>
    <s v="Married"/>
    <n v="4735"/>
    <n v="9867"/>
    <n v="7"/>
    <s v="Y"/>
    <x v="1"/>
    <n v="15"/>
    <n v="3"/>
    <n v="4"/>
    <n v="80"/>
    <n v="2"/>
    <n v="19"/>
    <n v="4"/>
    <n v="4"/>
    <n v="13"/>
    <n v="11"/>
    <n v="2"/>
    <n v="9"/>
    <x v="4"/>
    <x v="1"/>
    <n v="0"/>
  </r>
  <r>
    <x v="11"/>
    <x v="1"/>
    <s v="Travel_Rarely"/>
    <n v="991"/>
    <x v="0"/>
    <n v="5"/>
    <n v="3"/>
    <s v="Medical"/>
    <n v="1"/>
    <n v="1669"/>
    <n v="1"/>
    <x v="1"/>
    <n v="43"/>
    <n v="2"/>
    <n v="2"/>
    <x v="0"/>
    <n v="2"/>
    <s v="Divorced"/>
    <n v="4187"/>
    <n v="3356"/>
    <n v="1"/>
    <s v="Y"/>
    <x v="0"/>
    <n v="13"/>
    <n v="3"/>
    <n v="2"/>
    <n v="80"/>
    <n v="1"/>
    <n v="10"/>
    <n v="3"/>
    <n v="2"/>
    <n v="10"/>
    <n v="0"/>
    <n v="0"/>
    <n v="9"/>
    <x v="0"/>
    <x v="0"/>
    <n v="0"/>
  </r>
  <r>
    <x v="3"/>
    <x v="1"/>
    <s v="Travel_Rarely"/>
    <n v="392"/>
    <x v="0"/>
    <n v="2"/>
    <n v="4"/>
    <s v="Medical"/>
    <n v="1"/>
    <n v="1670"/>
    <n v="4"/>
    <x v="1"/>
    <n v="93"/>
    <n v="3"/>
    <n v="2"/>
    <x v="0"/>
    <n v="4"/>
    <s v="Divorced"/>
    <n v="5505"/>
    <n v="3921"/>
    <n v="1"/>
    <s v="Y"/>
    <x v="1"/>
    <n v="14"/>
    <n v="3"/>
    <n v="3"/>
    <n v="80"/>
    <n v="2"/>
    <n v="6"/>
    <n v="5"/>
    <n v="3"/>
    <n v="6"/>
    <n v="2"/>
    <n v="0"/>
    <n v="4"/>
    <x v="0"/>
    <x v="0"/>
    <n v="0"/>
  </r>
  <r>
    <x v="5"/>
    <x v="1"/>
    <s v="Travel_Rarely"/>
    <n v="977"/>
    <x v="1"/>
    <n v="2"/>
    <n v="3"/>
    <s v="Medical"/>
    <n v="1"/>
    <n v="1671"/>
    <n v="4"/>
    <x v="1"/>
    <n v="45"/>
    <n v="3"/>
    <n v="2"/>
    <x v="1"/>
    <n v="2"/>
    <s v="Divorced"/>
    <n v="5470"/>
    <n v="25518"/>
    <n v="0"/>
    <s v="Y"/>
    <x v="1"/>
    <n v="13"/>
    <n v="3"/>
    <n v="3"/>
    <n v="80"/>
    <n v="2"/>
    <n v="10"/>
    <n v="4"/>
    <n v="2"/>
    <n v="9"/>
    <n v="5"/>
    <n v="1"/>
    <n v="6"/>
    <x v="0"/>
    <x v="1"/>
    <n v="0"/>
  </r>
  <r>
    <x v="12"/>
    <x v="1"/>
    <s v="Travel_Rarely"/>
    <n v="1112"/>
    <x v="0"/>
    <n v="5"/>
    <n v="4"/>
    <s v="Life Sciences"/>
    <n v="1"/>
    <n v="1673"/>
    <n v="1"/>
    <x v="0"/>
    <n v="67"/>
    <n v="3"/>
    <n v="2"/>
    <x v="0"/>
    <n v="4"/>
    <s v="Married"/>
    <n v="5476"/>
    <n v="22589"/>
    <n v="1"/>
    <s v="Y"/>
    <x v="1"/>
    <n v="11"/>
    <n v="3"/>
    <n v="1"/>
    <n v="80"/>
    <n v="2"/>
    <n v="10"/>
    <n v="2"/>
    <n v="3"/>
    <n v="10"/>
    <n v="0"/>
    <n v="0"/>
    <n v="2"/>
    <x v="0"/>
    <x v="0"/>
    <n v="0"/>
  </r>
  <r>
    <x v="1"/>
    <x v="1"/>
    <s v="Travel_Rarely"/>
    <n v="464"/>
    <x v="1"/>
    <n v="16"/>
    <n v="3"/>
    <s v="Medical"/>
    <n v="1"/>
    <n v="1674"/>
    <n v="4"/>
    <x v="0"/>
    <n v="74"/>
    <n v="3"/>
    <n v="1"/>
    <x v="2"/>
    <n v="1"/>
    <s v="Divorced"/>
    <n v="2587"/>
    <n v="24941"/>
    <n v="4"/>
    <s v="Y"/>
    <x v="0"/>
    <n v="16"/>
    <n v="3"/>
    <n v="2"/>
    <n v="80"/>
    <n v="1"/>
    <n v="17"/>
    <n v="2"/>
    <n v="2"/>
    <n v="2"/>
    <n v="2"/>
    <n v="2"/>
    <n v="2"/>
    <x v="1"/>
    <x v="1"/>
    <n v="0"/>
  </r>
  <r>
    <x v="8"/>
    <x v="1"/>
    <s v="Travel_Frequently"/>
    <n v="148"/>
    <x v="1"/>
    <n v="2"/>
    <n v="3"/>
    <s v="Medical"/>
    <n v="1"/>
    <n v="1675"/>
    <n v="4"/>
    <x v="0"/>
    <n v="42"/>
    <n v="2"/>
    <n v="1"/>
    <x v="2"/>
    <n v="2"/>
    <s v="Single"/>
    <n v="2440"/>
    <n v="23826"/>
    <n v="1"/>
    <s v="Y"/>
    <x v="1"/>
    <n v="22"/>
    <n v="4"/>
    <n v="2"/>
    <n v="80"/>
    <n v="0"/>
    <n v="4"/>
    <n v="3"/>
    <n v="3"/>
    <n v="4"/>
    <n v="3"/>
    <n v="3"/>
    <n v="3"/>
    <x v="2"/>
    <x v="2"/>
    <n v="0"/>
  </r>
  <r>
    <x v="40"/>
    <x v="1"/>
    <s v="Travel_Rarely"/>
    <n v="1225"/>
    <x v="0"/>
    <n v="2"/>
    <n v="4"/>
    <s v="Life Sciences"/>
    <n v="1"/>
    <n v="1676"/>
    <n v="2"/>
    <x v="0"/>
    <n v="47"/>
    <n v="4"/>
    <n v="4"/>
    <x v="5"/>
    <n v="2"/>
    <s v="Divorced"/>
    <n v="15972"/>
    <n v="21086"/>
    <n v="6"/>
    <s v="Y"/>
    <x v="1"/>
    <n v="14"/>
    <n v="3"/>
    <n v="3"/>
    <n v="80"/>
    <n v="3"/>
    <n v="29"/>
    <n v="2"/>
    <n v="3"/>
    <n v="3"/>
    <n v="2"/>
    <n v="1"/>
    <n v="2"/>
    <x v="2"/>
    <x v="1"/>
    <n v="0"/>
  </r>
  <r>
    <x v="1"/>
    <x v="1"/>
    <s v="Travel_Rarely"/>
    <n v="809"/>
    <x v="1"/>
    <n v="1"/>
    <n v="3"/>
    <s v="Life Sciences"/>
    <n v="1"/>
    <n v="1677"/>
    <n v="3"/>
    <x v="1"/>
    <n v="36"/>
    <n v="3"/>
    <n v="4"/>
    <x v="5"/>
    <n v="3"/>
    <s v="Single"/>
    <n v="15379"/>
    <n v="22384"/>
    <n v="4"/>
    <s v="Y"/>
    <x v="1"/>
    <n v="14"/>
    <n v="3"/>
    <n v="1"/>
    <n v="80"/>
    <n v="0"/>
    <n v="23"/>
    <n v="2"/>
    <n v="3"/>
    <n v="8"/>
    <n v="7"/>
    <n v="0"/>
    <n v="0"/>
    <x v="0"/>
    <x v="0"/>
    <n v="0"/>
  </r>
  <r>
    <x v="0"/>
    <x v="1"/>
    <s v="Travel_Rarely"/>
    <n v="1206"/>
    <x v="0"/>
    <n v="23"/>
    <n v="2"/>
    <s v="Life Sciences"/>
    <n v="1"/>
    <n v="1678"/>
    <n v="4"/>
    <x v="1"/>
    <n v="80"/>
    <n v="3"/>
    <n v="3"/>
    <x v="0"/>
    <n v="3"/>
    <s v="Single"/>
    <n v="7082"/>
    <n v="11591"/>
    <n v="3"/>
    <s v="Y"/>
    <x v="0"/>
    <n v="16"/>
    <n v="3"/>
    <n v="4"/>
    <n v="80"/>
    <n v="0"/>
    <n v="21"/>
    <n v="2"/>
    <n v="3"/>
    <n v="2"/>
    <n v="0"/>
    <n v="0"/>
    <n v="2"/>
    <x v="1"/>
    <x v="0"/>
    <n v="0"/>
  </r>
  <r>
    <x v="35"/>
    <x v="1"/>
    <s v="Travel_Rarely"/>
    <n v="727"/>
    <x v="0"/>
    <n v="9"/>
    <n v="1"/>
    <s v="Life Sciences"/>
    <n v="1"/>
    <n v="1680"/>
    <n v="4"/>
    <x v="1"/>
    <n v="54"/>
    <n v="3"/>
    <n v="1"/>
    <x v="6"/>
    <n v="1"/>
    <s v="Single"/>
    <n v="2728"/>
    <n v="21082"/>
    <n v="1"/>
    <s v="Y"/>
    <x v="1"/>
    <n v="11"/>
    <n v="3"/>
    <n v="1"/>
    <n v="80"/>
    <n v="0"/>
    <n v="2"/>
    <n v="3"/>
    <n v="3"/>
    <n v="2"/>
    <n v="2"/>
    <n v="0"/>
    <n v="2"/>
    <x v="1"/>
    <x v="0"/>
    <n v="0"/>
  </r>
  <r>
    <x v="3"/>
    <x v="1"/>
    <s v="Non-Travel"/>
    <n v="530"/>
    <x v="0"/>
    <n v="16"/>
    <n v="3"/>
    <s v="Life Sciences"/>
    <n v="1"/>
    <n v="1681"/>
    <n v="3"/>
    <x v="0"/>
    <n v="36"/>
    <n v="3"/>
    <n v="2"/>
    <x v="0"/>
    <n v="4"/>
    <s v="Divorced"/>
    <n v="5368"/>
    <n v="16130"/>
    <n v="1"/>
    <s v="Y"/>
    <x v="0"/>
    <n v="25"/>
    <n v="4"/>
    <n v="3"/>
    <n v="80"/>
    <n v="1"/>
    <n v="7"/>
    <n v="2"/>
    <n v="3"/>
    <n v="6"/>
    <n v="5"/>
    <n v="1"/>
    <n v="2"/>
    <x v="0"/>
    <x v="1"/>
    <n v="0"/>
  </r>
  <r>
    <x v="9"/>
    <x v="1"/>
    <s v="Travel_Rarely"/>
    <n v="1351"/>
    <x v="1"/>
    <n v="26"/>
    <n v="4"/>
    <s v="Life Sciences"/>
    <n v="1"/>
    <n v="1682"/>
    <n v="1"/>
    <x v="1"/>
    <n v="80"/>
    <n v="3"/>
    <n v="2"/>
    <x v="4"/>
    <n v="3"/>
    <s v="Married"/>
    <n v="5347"/>
    <n v="7419"/>
    <n v="6"/>
    <s v="Y"/>
    <x v="1"/>
    <n v="14"/>
    <n v="3"/>
    <n v="2"/>
    <n v="80"/>
    <n v="2"/>
    <n v="10"/>
    <n v="2"/>
    <n v="2"/>
    <n v="3"/>
    <n v="2"/>
    <n v="0"/>
    <n v="2"/>
    <x v="2"/>
    <x v="0"/>
    <n v="0"/>
  </r>
  <r>
    <x v="20"/>
    <x v="1"/>
    <s v="Travel_Rarely"/>
    <n v="528"/>
    <x v="2"/>
    <n v="1"/>
    <n v="3"/>
    <s v="Life Sciences"/>
    <n v="1"/>
    <n v="1683"/>
    <n v="3"/>
    <x v="0"/>
    <n v="44"/>
    <n v="3"/>
    <n v="1"/>
    <x v="8"/>
    <n v="4"/>
    <s v="Divorced"/>
    <n v="3195"/>
    <n v="4167"/>
    <n v="4"/>
    <s v="Y"/>
    <x v="0"/>
    <n v="18"/>
    <n v="3"/>
    <n v="1"/>
    <n v="80"/>
    <n v="3"/>
    <n v="8"/>
    <n v="2"/>
    <n v="3"/>
    <n v="2"/>
    <n v="2"/>
    <n v="2"/>
    <n v="2"/>
    <x v="1"/>
    <x v="1"/>
    <n v="0"/>
  </r>
  <r>
    <x v="30"/>
    <x v="0"/>
    <s v="Travel_Rarely"/>
    <n v="1320"/>
    <x v="1"/>
    <n v="8"/>
    <n v="1"/>
    <s v="Medical"/>
    <n v="1"/>
    <n v="1684"/>
    <n v="4"/>
    <x v="1"/>
    <n v="93"/>
    <n v="2"/>
    <n v="1"/>
    <x v="2"/>
    <n v="3"/>
    <s v="Single"/>
    <n v="3989"/>
    <n v="20586"/>
    <n v="1"/>
    <s v="Y"/>
    <x v="0"/>
    <n v="11"/>
    <n v="3"/>
    <n v="1"/>
    <n v="80"/>
    <n v="0"/>
    <n v="5"/>
    <n v="2"/>
    <n v="3"/>
    <n v="5"/>
    <n v="4"/>
    <n v="1"/>
    <n v="2"/>
    <x v="2"/>
    <x v="1"/>
    <n v="1"/>
  </r>
  <r>
    <x v="8"/>
    <x v="1"/>
    <s v="Travel_Rarely"/>
    <n v="1495"/>
    <x v="1"/>
    <n v="4"/>
    <n v="2"/>
    <s v="Medical"/>
    <n v="1"/>
    <n v="1687"/>
    <n v="4"/>
    <x v="0"/>
    <n v="87"/>
    <n v="3"/>
    <n v="1"/>
    <x v="2"/>
    <n v="3"/>
    <s v="Married"/>
    <n v="3306"/>
    <n v="26176"/>
    <n v="7"/>
    <s v="Y"/>
    <x v="1"/>
    <n v="19"/>
    <n v="3"/>
    <n v="4"/>
    <n v="80"/>
    <n v="1"/>
    <n v="7"/>
    <n v="5"/>
    <n v="2"/>
    <n v="0"/>
    <n v="0"/>
    <n v="0"/>
    <n v="0"/>
    <x v="1"/>
    <x v="0"/>
    <n v="0"/>
  </r>
  <r>
    <x v="16"/>
    <x v="1"/>
    <s v="Travel_Rarely"/>
    <n v="1395"/>
    <x v="1"/>
    <n v="24"/>
    <n v="4"/>
    <s v="Medical"/>
    <n v="1"/>
    <n v="1689"/>
    <n v="2"/>
    <x v="1"/>
    <n v="48"/>
    <n v="4"/>
    <n v="3"/>
    <x v="4"/>
    <n v="4"/>
    <s v="Married"/>
    <n v="7005"/>
    <n v="3458"/>
    <n v="3"/>
    <s v="Y"/>
    <x v="1"/>
    <n v="15"/>
    <n v="3"/>
    <n v="3"/>
    <n v="80"/>
    <n v="0"/>
    <n v="11"/>
    <n v="2"/>
    <n v="3"/>
    <n v="4"/>
    <n v="3"/>
    <n v="1"/>
    <n v="2"/>
    <x v="2"/>
    <x v="1"/>
    <n v="0"/>
  </r>
  <r>
    <x v="26"/>
    <x v="0"/>
    <s v="Travel_Frequently"/>
    <n v="708"/>
    <x v="0"/>
    <n v="7"/>
    <n v="2"/>
    <s v="Medical"/>
    <n v="1"/>
    <n v="1691"/>
    <n v="4"/>
    <x v="0"/>
    <n v="95"/>
    <n v="3"/>
    <n v="1"/>
    <x v="6"/>
    <n v="3"/>
    <s v="Married"/>
    <n v="2655"/>
    <n v="11740"/>
    <n v="2"/>
    <s v="Y"/>
    <x v="0"/>
    <n v="11"/>
    <n v="3"/>
    <n v="3"/>
    <n v="80"/>
    <n v="2"/>
    <n v="19"/>
    <n v="3"/>
    <n v="3"/>
    <n v="9"/>
    <n v="7"/>
    <n v="7"/>
    <n v="7"/>
    <x v="0"/>
    <x v="3"/>
    <n v="1"/>
  </r>
  <r>
    <x v="5"/>
    <x v="0"/>
    <s v="Travel_Rarely"/>
    <n v="1259"/>
    <x v="1"/>
    <n v="2"/>
    <n v="4"/>
    <s v="Life Sciences"/>
    <n v="1"/>
    <n v="1692"/>
    <n v="4"/>
    <x v="1"/>
    <n v="95"/>
    <n v="3"/>
    <n v="1"/>
    <x v="2"/>
    <n v="2"/>
    <s v="Single"/>
    <n v="1393"/>
    <n v="24852"/>
    <n v="1"/>
    <s v="Y"/>
    <x v="1"/>
    <n v="12"/>
    <n v="3"/>
    <n v="1"/>
    <n v="80"/>
    <n v="0"/>
    <n v="1"/>
    <n v="2"/>
    <n v="3"/>
    <n v="1"/>
    <n v="0"/>
    <n v="0"/>
    <n v="0"/>
    <x v="1"/>
    <x v="0"/>
    <n v="1"/>
  </r>
  <r>
    <x v="25"/>
    <x v="1"/>
    <s v="Non-Travel"/>
    <n v="786"/>
    <x v="1"/>
    <n v="7"/>
    <n v="3"/>
    <s v="Medical"/>
    <n v="1"/>
    <n v="1693"/>
    <n v="4"/>
    <x v="1"/>
    <n v="76"/>
    <n v="3"/>
    <n v="1"/>
    <x v="2"/>
    <n v="4"/>
    <s v="Single"/>
    <n v="2570"/>
    <n v="11925"/>
    <n v="1"/>
    <s v="Y"/>
    <x v="1"/>
    <n v="20"/>
    <n v="4"/>
    <n v="3"/>
    <n v="80"/>
    <n v="0"/>
    <n v="7"/>
    <n v="5"/>
    <n v="3"/>
    <n v="7"/>
    <n v="7"/>
    <n v="5"/>
    <n v="7"/>
    <x v="0"/>
    <x v="2"/>
    <n v="0"/>
  </r>
  <r>
    <x v="27"/>
    <x v="1"/>
    <s v="Travel_Rarely"/>
    <n v="1441"/>
    <x v="1"/>
    <n v="22"/>
    <n v="3"/>
    <s v="Technical Degree"/>
    <n v="1"/>
    <n v="1694"/>
    <n v="1"/>
    <x v="1"/>
    <n v="94"/>
    <n v="2"/>
    <n v="1"/>
    <x v="1"/>
    <n v="2"/>
    <s v="Divorced"/>
    <n v="3537"/>
    <n v="23737"/>
    <n v="5"/>
    <s v="Y"/>
    <x v="1"/>
    <n v="12"/>
    <n v="3"/>
    <n v="4"/>
    <n v="80"/>
    <n v="1"/>
    <n v="8"/>
    <n v="1"/>
    <n v="3"/>
    <n v="4"/>
    <n v="2"/>
    <n v="1"/>
    <n v="2"/>
    <x v="2"/>
    <x v="1"/>
    <n v="0"/>
  </r>
  <r>
    <x v="13"/>
    <x v="1"/>
    <s v="Travel_Rarely"/>
    <n v="1157"/>
    <x v="1"/>
    <n v="5"/>
    <n v="2"/>
    <s v="Medical"/>
    <n v="1"/>
    <n v="1696"/>
    <n v="2"/>
    <x v="1"/>
    <n v="57"/>
    <n v="2"/>
    <n v="2"/>
    <x v="2"/>
    <n v="4"/>
    <s v="Married"/>
    <n v="3986"/>
    <n v="11912"/>
    <n v="1"/>
    <s v="Y"/>
    <x v="1"/>
    <n v="14"/>
    <n v="3"/>
    <n v="3"/>
    <n v="80"/>
    <n v="1"/>
    <n v="15"/>
    <n v="3"/>
    <n v="4"/>
    <n v="15"/>
    <n v="10"/>
    <n v="4"/>
    <n v="13"/>
    <x v="4"/>
    <x v="2"/>
    <n v="0"/>
  </r>
  <r>
    <x v="42"/>
    <x v="1"/>
    <s v="Travel_Rarely"/>
    <n v="370"/>
    <x v="1"/>
    <n v="1"/>
    <n v="4"/>
    <s v="Medical"/>
    <n v="1"/>
    <n v="1697"/>
    <n v="3"/>
    <x v="1"/>
    <n v="92"/>
    <n v="1"/>
    <n v="3"/>
    <x v="4"/>
    <n v="4"/>
    <s v="Divorced"/>
    <n v="10883"/>
    <n v="20467"/>
    <n v="3"/>
    <s v="Y"/>
    <x v="1"/>
    <n v="20"/>
    <n v="4"/>
    <n v="3"/>
    <n v="80"/>
    <n v="1"/>
    <n v="19"/>
    <n v="2"/>
    <n v="4"/>
    <n v="1"/>
    <n v="0"/>
    <n v="0"/>
    <n v="0"/>
    <x v="1"/>
    <x v="0"/>
    <n v="0"/>
  </r>
  <r>
    <x v="3"/>
    <x v="1"/>
    <s v="Travel_Rarely"/>
    <n v="267"/>
    <x v="1"/>
    <n v="21"/>
    <n v="3"/>
    <s v="Medical"/>
    <n v="1"/>
    <n v="1698"/>
    <n v="2"/>
    <x v="1"/>
    <n v="79"/>
    <n v="4"/>
    <n v="1"/>
    <x v="2"/>
    <n v="2"/>
    <s v="Married"/>
    <n v="2028"/>
    <n v="13637"/>
    <n v="1"/>
    <s v="Y"/>
    <x v="1"/>
    <n v="18"/>
    <n v="3"/>
    <n v="4"/>
    <n v="80"/>
    <n v="3"/>
    <n v="14"/>
    <n v="6"/>
    <n v="3"/>
    <n v="14"/>
    <n v="11"/>
    <n v="2"/>
    <n v="13"/>
    <x v="4"/>
    <x v="1"/>
    <n v="0"/>
  </r>
  <r>
    <x v="2"/>
    <x v="1"/>
    <s v="Travel_Frequently"/>
    <n v="1278"/>
    <x v="0"/>
    <n v="1"/>
    <n v="4"/>
    <s v="Medical"/>
    <n v="1"/>
    <n v="1700"/>
    <n v="3"/>
    <x v="1"/>
    <n v="31"/>
    <n v="1"/>
    <n v="2"/>
    <x v="0"/>
    <n v="4"/>
    <s v="Divorced"/>
    <n v="9525"/>
    <n v="7677"/>
    <n v="1"/>
    <s v="Y"/>
    <x v="1"/>
    <n v="14"/>
    <n v="3"/>
    <n v="3"/>
    <n v="80"/>
    <n v="2"/>
    <n v="6"/>
    <n v="2"/>
    <n v="2"/>
    <n v="6"/>
    <n v="3"/>
    <n v="1"/>
    <n v="3"/>
    <x v="0"/>
    <x v="1"/>
    <n v="0"/>
  </r>
  <r>
    <x v="13"/>
    <x v="1"/>
    <s v="Travel_Rarely"/>
    <n v="678"/>
    <x v="1"/>
    <n v="19"/>
    <n v="3"/>
    <s v="Life Sciences"/>
    <n v="1"/>
    <n v="1701"/>
    <n v="2"/>
    <x v="0"/>
    <n v="35"/>
    <n v="2"/>
    <n v="1"/>
    <x v="1"/>
    <n v="4"/>
    <s v="Married"/>
    <n v="2929"/>
    <n v="20338"/>
    <n v="1"/>
    <s v="Y"/>
    <x v="1"/>
    <n v="12"/>
    <n v="3"/>
    <n v="2"/>
    <n v="80"/>
    <n v="0"/>
    <n v="10"/>
    <n v="3"/>
    <n v="3"/>
    <n v="10"/>
    <n v="9"/>
    <n v="8"/>
    <n v="7"/>
    <x v="0"/>
    <x v="3"/>
    <n v="0"/>
  </r>
  <r>
    <x v="30"/>
    <x v="0"/>
    <s v="Travel_Rarely"/>
    <n v="427"/>
    <x v="0"/>
    <n v="7"/>
    <n v="3"/>
    <s v="Life Sciences"/>
    <n v="1"/>
    <n v="1702"/>
    <n v="3"/>
    <x v="1"/>
    <n v="99"/>
    <n v="3"/>
    <n v="1"/>
    <x v="6"/>
    <n v="4"/>
    <s v="Divorced"/>
    <n v="2275"/>
    <n v="25103"/>
    <n v="1"/>
    <s v="Y"/>
    <x v="0"/>
    <n v="21"/>
    <n v="4"/>
    <n v="2"/>
    <n v="80"/>
    <n v="1"/>
    <n v="3"/>
    <n v="2"/>
    <n v="3"/>
    <n v="3"/>
    <n v="2"/>
    <n v="0"/>
    <n v="2"/>
    <x v="2"/>
    <x v="0"/>
    <n v="1"/>
  </r>
  <r>
    <x v="20"/>
    <x v="1"/>
    <s v="Travel_Rarely"/>
    <n v="921"/>
    <x v="1"/>
    <n v="2"/>
    <n v="3"/>
    <s v="Life Sciences"/>
    <n v="1"/>
    <n v="1703"/>
    <n v="3"/>
    <x v="0"/>
    <n v="96"/>
    <n v="4"/>
    <n v="3"/>
    <x v="4"/>
    <n v="4"/>
    <s v="Married"/>
    <n v="7879"/>
    <n v="14810"/>
    <n v="1"/>
    <s v="Y"/>
    <x v="0"/>
    <n v="19"/>
    <n v="3"/>
    <n v="2"/>
    <n v="80"/>
    <n v="1"/>
    <n v="9"/>
    <n v="2"/>
    <n v="3"/>
    <n v="8"/>
    <n v="7"/>
    <n v="6"/>
    <n v="7"/>
    <x v="0"/>
    <x v="3"/>
    <n v="0"/>
  </r>
  <r>
    <x v="10"/>
    <x v="1"/>
    <s v="Travel_Frequently"/>
    <n v="146"/>
    <x v="1"/>
    <n v="2"/>
    <n v="4"/>
    <s v="Medical"/>
    <n v="1"/>
    <n v="1704"/>
    <n v="1"/>
    <x v="1"/>
    <n v="79"/>
    <n v="2"/>
    <n v="1"/>
    <x v="1"/>
    <n v="4"/>
    <s v="Single"/>
    <n v="4930"/>
    <n v="13970"/>
    <n v="0"/>
    <s v="Y"/>
    <x v="0"/>
    <n v="14"/>
    <n v="3"/>
    <n v="3"/>
    <n v="80"/>
    <n v="0"/>
    <n v="6"/>
    <n v="2"/>
    <n v="4"/>
    <n v="5"/>
    <n v="4"/>
    <n v="1"/>
    <n v="4"/>
    <x v="2"/>
    <x v="1"/>
    <n v="0"/>
  </r>
  <r>
    <x v="23"/>
    <x v="1"/>
    <s v="Travel_Rarely"/>
    <n v="1179"/>
    <x v="0"/>
    <n v="2"/>
    <n v="3"/>
    <s v="Medical"/>
    <n v="1"/>
    <n v="1706"/>
    <n v="4"/>
    <x v="1"/>
    <n v="73"/>
    <n v="3"/>
    <n v="2"/>
    <x v="0"/>
    <n v="4"/>
    <s v="Married"/>
    <n v="7847"/>
    <n v="6069"/>
    <n v="1"/>
    <s v="Y"/>
    <x v="0"/>
    <n v="17"/>
    <n v="3"/>
    <n v="1"/>
    <n v="80"/>
    <n v="1"/>
    <n v="10"/>
    <n v="3"/>
    <n v="3"/>
    <n v="10"/>
    <n v="9"/>
    <n v="8"/>
    <n v="8"/>
    <x v="0"/>
    <x v="3"/>
    <n v="0"/>
  </r>
  <r>
    <x v="17"/>
    <x v="1"/>
    <s v="Travel_Rarely"/>
    <n v="581"/>
    <x v="1"/>
    <n v="9"/>
    <n v="3"/>
    <s v="Medical"/>
    <n v="1"/>
    <n v="1707"/>
    <n v="3"/>
    <x v="1"/>
    <n v="62"/>
    <n v="4"/>
    <n v="1"/>
    <x v="1"/>
    <n v="3"/>
    <s v="Married"/>
    <n v="4401"/>
    <n v="17616"/>
    <n v="1"/>
    <s v="Y"/>
    <x v="1"/>
    <n v="16"/>
    <n v="3"/>
    <n v="4"/>
    <n v="80"/>
    <n v="1"/>
    <n v="5"/>
    <n v="1"/>
    <n v="3"/>
    <n v="5"/>
    <n v="3"/>
    <n v="0"/>
    <n v="4"/>
    <x v="2"/>
    <x v="0"/>
    <n v="0"/>
  </r>
  <r>
    <x v="0"/>
    <x v="1"/>
    <s v="Travel_Rarely"/>
    <n v="918"/>
    <x v="0"/>
    <n v="6"/>
    <n v="3"/>
    <s v="Marketing"/>
    <n v="1"/>
    <n v="1708"/>
    <n v="4"/>
    <x v="1"/>
    <n v="35"/>
    <n v="3"/>
    <n v="3"/>
    <x v="0"/>
    <n v="3"/>
    <s v="Single"/>
    <n v="9241"/>
    <n v="15869"/>
    <n v="1"/>
    <s v="Y"/>
    <x v="1"/>
    <n v="12"/>
    <n v="3"/>
    <n v="2"/>
    <n v="80"/>
    <n v="0"/>
    <n v="10"/>
    <n v="3"/>
    <n v="3"/>
    <n v="10"/>
    <n v="8"/>
    <n v="8"/>
    <n v="7"/>
    <x v="0"/>
    <x v="3"/>
    <n v="0"/>
  </r>
  <r>
    <x v="11"/>
    <x v="1"/>
    <s v="Travel_Rarely"/>
    <n v="1082"/>
    <x v="1"/>
    <n v="9"/>
    <n v="4"/>
    <s v="Medical"/>
    <n v="1"/>
    <n v="1709"/>
    <n v="4"/>
    <x v="0"/>
    <n v="43"/>
    <n v="3"/>
    <n v="1"/>
    <x v="2"/>
    <n v="3"/>
    <s v="Married"/>
    <n v="2974"/>
    <n v="25412"/>
    <n v="9"/>
    <s v="Y"/>
    <x v="1"/>
    <n v="17"/>
    <n v="3"/>
    <n v="3"/>
    <n v="80"/>
    <n v="1"/>
    <n v="9"/>
    <n v="2"/>
    <n v="3"/>
    <n v="5"/>
    <n v="3"/>
    <n v="1"/>
    <n v="2"/>
    <x v="2"/>
    <x v="1"/>
    <n v="0"/>
  </r>
  <r>
    <x v="9"/>
    <x v="1"/>
    <s v="Travel_Rarely"/>
    <n v="530"/>
    <x v="0"/>
    <n v="2"/>
    <n v="4"/>
    <s v="Life Sciences"/>
    <n v="1"/>
    <n v="1710"/>
    <n v="3"/>
    <x v="0"/>
    <n v="51"/>
    <n v="3"/>
    <n v="2"/>
    <x v="6"/>
    <n v="4"/>
    <s v="Single"/>
    <n v="4502"/>
    <n v="7439"/>
    <n v="3"/>
    <s v="Y"/>
    <x v="1"/>
    <n v="15"/>
    <n v="3"/>
    <n v="3"/>
    <n v="80"/>
    <n v="0"/>
    <n v="17"/>
    <n v="2"/>
    <n v="2"/>
    <n v="13"/>
    <n v="7"/>
    <n v="6"/>
    <n v="7"/>
    <x v="4"/>
    <x v="3"/>
    <n v="0"/>
  </r>
  <r>
    <x v="28"/>
    <x v="1"/>
    <s v="Non-Travel"/>
    <n v="1238"/>
    <x v="1"/>
    <n v="1"/>
    <n v="1"/>
    <s v="Life Sciences"/>
    <n v="1"/>
    <n v="1712"/>
    <n v="3"/>
    <x v="1"/>
    <n v="74"/>
    <n v="2"/>
    <n v="3"/>
    <x v="4"/>
    <n v="3"/>
    <s v="Married"/>
    <n v="10748"/>
    <n v="3395"/>
    <n v="3"/>
    <s v="Y"/>
    <x v="1"/>
    <n v="23"/>
    <n v="4"/>
    <n v="4"/>
    <n v="80"/>
    <n v="1"/>
    <n v="25"/>
    <n v="3"/>
    <n v="2"/>
    <n v="23"/>
    <n v="15"/>
    <n v="14"/>
    <n v="4"/>
    <x v="3"/>
    <x v="4"/>
    <n v="0"/>
  </r>
  <r>
    <x v="17"/>
    <x v="0"/>
    <s v="Travel_Rarely"/>
    <n v="240"/>
    <x v="2"/>
    <n v="22"/>
    <n v="1"/>
    <s v="Human Resources"/>
    <n v="1"/>
    <n v="1714"/>
    <n v="4"/>
    <x v="1"/>
    <n v="58"/>
    <n v="1"/>
    <n v="1"/>
    <x v="8"/>
    <n v="3"/>
    <s v="Married"/>
    <n v="1555"/>
    <n v="11585"/>
    <n v="1"/>
    <s v="Y"/>
    <x v="1"/>
    <n v="11"/>
    <n v="3"/>
    <n v="3"/>
    <n v="80"/>
    <n v="1"/>
    <n v="1"/>
    <n v="2"/>
    <n v="3"/>
    <n v="1"/>
    <n v="0"/>
    <n v="0"/>
    <n v="0"/>
    <x v="1"/>
    <x v="0"/>
    <n v="1"/>
  </r>
  <r>
    <x v="40"/>
    <x v="0"/>
    <s v="Travel_Frequently"/>
    <n v="1093"/>
    <x v="0"/>
    <n v="9"/>
    <n v="3"/>
    <s v="Life Sciences"/>
    <n v="1"/>
    <n v="1716"/>
    <n v="3"/>
    <x v="1"/>
    <n v="82"/>
    <n v="1"/>
    <n v="4"/>
    <x v="0"/>
    <n v="3"/>
    <s v="Married"/>
    <n v="12936"/>
    <n v="24164"/>
    <n v="7"/>
    <s v="Y"/>
    <x v="1"/>
    <n v="11"/>
    <n v="3"/>
    <n v="3"/>
    <n v="80"/>
    <n v="0"/>
    <n v="25"/>
    <n v="3"/>
    <n v="1"/>
    <n v="23"/>
    <n v="5"/>
    <n v="14"/>
    <n v="10"/>
    <x v="3"/>
    <x v="4"/>
    <n v="1"/>
  </r>
  <r>
    <x v="25"/>
    <x v="1"/>
    <s v="Travel_Rarely"/>
    <n v="390"/>
    <x v="1"/>
    <n v="17"/>
    <n v="4"/>
    <s v="Medical"/>
    <n v="1"/>
    <n v="1718"/>
    <n v="4"/>
    <x v="1"/>
    <n v="62"/>
    <n v="1"/>
    <n v="1"/>
    <x v="2"/>
    <n v="3"/>
    <s v="Married"/>
    <n v="2305"/>
    <n v="6217"/>
    <n v="1"/>
    <s v="Y"/>
    <x v="1"/>
    <n v="15"/>
    <n v="3"/>
    <n v="3"/>
    <n v="80"/>
    <n v="3"/>
    <n v="3"/>
    <n v="3"/>
    <n v="4"/>
    <n v="3"/>
    <n v="2"/>
    <n v="0"/>
    <n v="2"/>
    <x v="2"/>
    <x v="0"/>
    <n v="0"/>
  </r>
  <r>
    <x v="28"/>
    <x v="1"/>
    <s v="Travel_Rarely"/>
    <n v="1005"/>
    <x v="1"/>
    <n v="28"/>
    <n v="2"/>
    <s v="Technical Degree"/>
    <n v="1"/>
    <n v="1719"/>
    <n v="4"/>
    <x v="0"/>
    <n v="48"/>
    <n v="2"/>
    <n v="4"/>
    <x v="7"/>
    <n v="2"/>
    <s v="Single"/>
    <n v="16704"/>
    <n v="17119"/>
    <n v="1"/>
    <s v="Y"/>
    <x v="1"/>
    <n v="11"/>
    <n v="3"/>
    <n v="3"/>
    <n v="80"/>
    <n v="0"/>
    <n v="21"/>
    <n v="2"/>
    <n v="3"/>
    <n v="21"/>
    <n v="6"/>
    <n v="8"/>
    <n v="6"/>
    <x v="3"/>
    <x v="3"/>
    <n v="0"/>
  </r>
  <r>
    <x v="5"/>
    <x v="1"/>
    <s v="Travel_Frequently"/>
    <n v="585"/>
    <x v="1"/>
    <n v="10"/>
    <n v="3"/>
    <s v="Life Sciences"/>
    <n v="1"/>
    <n v="1720"/>
    <n v="1"/>
    <x v="1"/>
    <n v="56"/>
    <n v="3"/>
    <n v="1"/>
    <x v="1"/>
    <n v="3"/>
    <s v="Married"/>
    <n v="3433"/>
    <n v="17360"/>
    <n v="6"/>
    <s v="Y"/>
    <x v="1"/>
    <n v="13"/>
    <n v="3"/>
    <n v="1"/>
    <n v="80"/>
    <n v="1"/>
    <n v="10"/>
    <n v="3"/>
    <n v="2"/>
    <n v="5"/>
    <n v="2"/>
    <n v="1"/>
    <n v="3"/>
    <x v="2"/>
    <x v="1"/>
    <n v="0"/>
  </r>
  <r>
    <x v="12"/>
    <x v="1"/>
    <s v="Travel_Rarely"/>
    <n v="741"/>
    <x v="1"/>
    <n v="2"/>
    <n v="4"/>
    <s v="Life Sciences"/>
    <n v="1"/>
    <n v="1721"/>
    <n v="2"/>
    <x v="1"/>
    <n v="69"/>
    <n v="3"/>
    <n v="1"/>
    <x v="2"/>
    <n v="3"/>
    <s v="Married"/>
    <n v="3477"/>
    <n v="18103"/>
    <n v="1"/>
    <s v="Y"/>
    <x v="1"/>
    <n v="14"/>
    <n v="3"/>
    <n v="4"/>
    <n v="80"/>
    <n v="1"/>
    <n v="6"/>
    <n v="2"/>
    <n v="4"/>
    <n v="5"/>
    <n v="2"/>
    <n v="0"/>
    <n v="3"/>
    <x v="2"/>
    <x v="0"/>
    <n v="0"/>
  </r>
  <r>
    <x v="0"/>
    <x v="1"/>
    <s v="Non-Travel"/>
    <n v="552"/>
    <x v="2"/>
    <n v="4"/>
    <n v="3"/>
    <s v="Human Resources"/>
    <n v="1"/>
    <n v="1722"/>
    <n v="3"/>
    <x v="1"/>
    <n v="60"/>
    <n v="1"/>
    <n v="2"/>
    <x v="8"/>
    <n v="2"/>
    <s v="Married"/>
    <n v="6430"/>
    <n v="20794"/>
    <n v="6"/>
    <s v="Y"/>
    <x v="1"/>
    <n v="19"/>
    <n v="3"/>
    <n v="2"/>
    <n v="80"/>
    <n v="1"/>
    <n v="10"/>
    <n v="4"/>
    <n v="3"/>
    <n v="3"/>
    <n v="2"/>
    <n v="1"/>
    <n v="2"/>
    <x v="2"/>
    <x v="1"/>
    <n v="0"/>
  </r>
  <r>
    <x v="32"/>
    <x v="1"/>
    <s v="Travel_Rarely"/>
    <n v="369"/>
    <x v="1"/>
    <n v="8"/>
    <n v="2"/>
    <s v="Life Sciences"/>
    <n v="1"/>
    <n v="1724"/>
    <n v="2"/>
    <x v="0"/>
    <n v="92"/>
    <n v="3"/>
    <n v="2"/>
    <x v="3"/>
    <n v="1"/>
    <s v="Married"/>
    <n v="6516"/>
    <n v="5041"/>
    <n v="2"/>
    <s v="Y"/>
    <x v="0"/>
    <n v="16"/>
    <n v="3"/>
    <n v="2"/>
    <n v="80"/>
    <n v="1"/>
    <n v="18"/>
    <n v="3"/>
    <n v="3"/>
    <n v="1"/>
    <n v="0"/>
    <n v="0"/>
    <n v="0"/>
    <x v="1"/>
    <x v="0"/>
    <n v="0"/>
  </r>
  <r>
    <x v="17"/>
    <x v="1"/>
    <s v="Travel_Rarely"/>
    <n v="506"/>
    <x v="1"/>
    <n v="29"/>
    <n v="1"/>
    <s v="Medical"/>
    <n v="1"/>
    <n v="1725"/>
    <n v="2"/>
    <x v="1"/>
    <n v="91"/>
    <n v="3"/>
    <n v="1"/>
    <x v="2"/>
    <n v="1"/>
    <s v="Divorced"/>
    <n v="3907"/>
    <n v="3622"/>
    <n v="1"/>
    <s v="Y"/>
    <x v="1"/>
    <n v="13"/>
    <n v="3"/>
    <n v="2"/>
    <n v="80"/>
    <n v="3"/>
    <n v="6"/>
    <n v="2"/>
    <n v="4"/>
    <n v="6"/>
    <n v="2"/>
    <n v="1"/>
    <n v="2"/>
    <x v="0"/>
    <x v="1"/>
    <n v="0"/>
  </r>
  <r>
    <x v="21"/>
    <x v="1"/>
    <s v="Travel_Rarely"/>
    <n v="717"/>
    <x v="1"/>
    <n v="13"/>
    <n v="4"/>
    <s v="Life Sciences"/>
    <n v="1"/>
    <n v="1727"/>
    <n v="3"/>
    <x v="1"/>
    <n v="34"/>
    <n v="3"/>
    <n v="2"/>
    <x v="4"/>
    <n v="2"/>
    <s v="Single"/>
    <n v="5562"/>
    <n v="9697"/>
    <n v="6"/>
    <s v="Y"/>
    <x v="1"/>
    <n v="14"/>
    <n v="3"/>
    <n v="4"/>
    <n v="80"/>
    <n v="0"/>
    <n v="19"/>
    <n v="3"/>
    <n v="3"/>
    <n v="10"/>
    <n v="7"/>
    <n v="0"/>
    <n v="9"/>
    <x v="0"/>
    <x v="0"/>
    <n v="0"/>
  </r>
  <r>
    <x v="10"/>
    <x v="1"/>
    <s v="Travel_Rarely"/>
    <n v="1370"/>
    <x v="1"/>
    <n v="27"/>
    <n v="4"/>
    <s v="Life Sciences"/>
    <n v="1"/>
    <n v="1728"/>
    <n v="4"/>
    <x v="1"/>
    <n v="49"/>
    <n v="3"/>
    <n v="2"/>
    <x v="3"/>
    <n v="3"/>
    <s v="Married"/>
    <n v="6883"/>
    <n v="5151"/>
    <n v="2"/>
    <s v="Y"/>
    <x v="1"/>
    <n v="16"/>
    <n v="3"/>
    <n v="2"/>
    <n v="80"/>
    <n v="1"/>
    <n v="17"/>
    <n v="3"/>
    <n v="3"/>
    <n v="7"/>
    <n v="7"/>
    <n v="0"/>
    <n v="7"/>
    <x v="0"/>
    <x v="0"/>
    <n v="0"/>
  </r>
  <r>
    <x v="7"/>
    <x v="1"/>
    <s v="Travel_Rarely"/>
    <n v="793"/>
    <x v="1"/>
    <n v="16"/>
    <n v="1"/>
    <s v="Life Sciences"/>
    <n v="1"/>
    <n v="1729"/>
    <n v="2"/>
    <x v="1"/>
    <n v="33"/>
    <n v="3"/>
    <n v="1"/>
    <x v="1"/>
    <n v="4"/>
    <s v="Married"/>
    <n v="2862"/>
    <n v="3811"/>
    <n v="1"/>
    <s v="Y"/>
    <x v="1"/>
    <n v="12"/>
    <n v="3"/>
    <n v="2"/>
    <n v="80"/>
    <n v="1"/>
    <n v="10"/>
    <n v="2"/>
    <n v="2"/>
    <n v="10"/>
    <n v="0"/>
    <n v="0"/>
    <n v="8"/>
    <x v="0"/>
    <x v="0"/>
    <n v="0"/>
  </r>
  <r>
    <x v="40"/>
    <x v="1"/>
    <s v="Non-Travel"/>
    <n v="543"/>
    <x v="0"/>
    <n v="2"/>
    <n v="4"/>
    <s v="Marketing"/>
    <n v="1"/>
    <n v="1731"/>
    <n v="3"/>
    <x v="1"/>
    <n v="87"/>
    <n v="3"/>
    <n v="2"/>
    <x v="0"/>
    <n v="2"/>
    <s v="Married"/>
    <n v="4978"/>
    <n v="3536"/>
    <n v="7"/>
    <s v="Y"/>
    <x v="1"/>
    <n v="11"/>
    <n v="3"/>
    <n v="4"/>
    <n v="80"/>
    <n v="1"/>
    <n v="4"/>
    <n v="3"/>
    <n v="1"/>
    <n v="1"/>
    <n v="0"/>
    <n v="0"/>
    <n v="0"/>
    <x v="1"/>
    <x v="0"/>
    <n v="0"/>
  </r>
  <r>
    <x v="21"/>
    <x v="1"/>
    <s v="Travel_Rarely"/>
    <n v="1277"/>
    <x v="0"/>
    <n v="2"/>
    <n v="3"/>
    <s v="Life Sciences"/>
    <n v="1"/>
    <n v="1732"/>
    <n v="3"/>
    <x v="1"/>
    <n v="74"/>
    <n v="3"/>
    <n v="3"/>
    <x v="0"/>
    <n v="4"/>
    <s v="Divorced"/>
    <n v="10368"/>
    <n v="5596"/>
    <n v="4"/>
    <s v="Y"/>
    <x v="0"/>
    <n v="12"/>
    <n v="3"/>
    <n v="2"/>
    <n v="80"/>
    <n v="1"/>
    <n v="13"/>
    <n v="5"/>
    <n v="2"/>
    <n v="10"/>
    <n v="6"/>
    <n v="0"/>
    <n v="3"/>
    <x v="0"/>
    <x v="0"/>
    <n v="0"/>
  </r>
  <r>
    <x v="9"/>
    <x v="0"/>
    <s v="Travel_Rarely"/>
    <n v="1456"/>
    <x v="0"/>
    <n v="13"/>
    <n v="5"/>
    <s v="Marketing"/>
    <n v="1"/>
    <n v="1733"/>
    <n v="2"/>
    <x v="1"/>
    <n v="96"/>
    <n v="2"/>
    <n v="2"/>
    <x v="0"/>
    <n v="1"/>
    <s v="Divorced"/>
    <n v="6134"/>
    <n v="8658"/>
    <n v="5"/>
    <s v="Y"/>
    <x v="0"/>
    <n v="13"/>
    <n v="3"/>
    <n v="2"/>
    <n v="80"/>
    <n v="3"/>
    <n v="16"/>
    <n v="3"/>
    <n v="3"/>
    <n v="2"/>
    <n v="2"/>
    <n v="2"/>
    <n v="2"/>
    <x v="1"/>
    <x v="1"/>
    <n v="1"/>
  </r>
  <r>
    <x v="5"/>
    <x v="0"/>
    <s v="Travel_Rarely"/>
    <n v="964"/>
    <x v="0"/>
    <n v="1"/>
    <n v="2"/>
    <s v="Life Sciences"/>
    <n v="1"/>
    <n v="1734"/>
    <n v="1"/>
    <x v="1"/>
    <n v="34"/>
    <n v="1"/>
    <n v="2"/>
    <x v="0"/>
    <n v="2"/>
    <s v="Single"/>
    <n v="6735"/>
    <n v="12147"/>
    <n v="6"/>
    <s v="Y"/>
    <x v="1"/>
    <n v="15"/>
    <n v="3"/>
    <n v="2"/>
    <n v="80"/>
    <n v="0"/>
    <n v="10"/>
    <n v="2"/>
    <n v="3"/>
    <n v="0"/>
    <n v="0"/>
    <n v="0"/>
    <n v="0"/>
    <x v="1"/>
    <x v="0"/>
    <n v="1"/>
  </r>
  <r>
    <x v="30"/>
    <x v="1"/>
    <s v="Travel_Rarely"/>
    <n v="160"/>
    <x v="1"/>
    <n v="4"/>
    <n v="1"/>
    <s v="Medical"/>
    <n v="1"/>
    <n v="1735"/>
    <n v="3"/>
    <x v="0"/>
    <n v="51"/>
    <n v="3"/>
    <n v="1"/>
    <x v="2"/>
    <n v="2"/>
    <s v="Single"/>
    <n v="3295"/>
    <n v="12862"/>
    <n v="1"/>
    <s v="Y"/>
    <x v="1"/>
    <n v="13"/>
    <n v="3"/>
    <n v="3"/>
    <n v="80"/>
    <n v="0"/>
    <n v="3"/>
    <n v="3"/>
    <n v="1"/>
    <n v="3"/>
    <n v="2"/>
    <n v="1"/>
    <n v="2"/>
    <x v="2"/>
    <x v="1"/>
    <n v="0"/>
  </r>
  <r>
    <x v="12"/>
    <x v="1"/>
    <s v="Travel_Frequently"/>
    <n v="163"/>
    <x v="1"/>
    <n v="24"/>
    <n v="1"/>
    <s v="Technical Degree"/>
    <n v="1"/>
    <n v="1736"/>
    <n v="4"/>
    <x v="0"/>
    <n v="30"/>
    <n v="3"/>
    <n v="2"/>
    <x v="3"/>
    <n v="4"/>
    <s v="Single"/>
    <n v="5238"/>
    <n v="6670"/>
    <n v="2"/>
    <s v="Y"/>
    <x v="1"/>
    <n v="20"/>
    <n v="4"/>
    <n v="4"/>
    <n v="80"/>
    <n v="0"/>
    <n v="9"/>
    <n v="3"/>
    <n v="2"/>
    <n v="5"/>
    <n v="4"/>
    <n v="1"/>
    <n v="4"/>
    <x v="2"/>
    <x v="1"/>
    <n v="0"/>
  </r>
  <r>
    <x v="22"/>
    <x v="1"/>
    <s v="Non-Travel"/>
    <n v="792"/>
    <x v="1"/>
    <n v="1"/>
    <n v="3"/>
    <s v="Life Sciences"/>
    <n v="1"/>
    <n v="1737"/>
    <n v="4"/>
    <x v="1"/>
    <n v="77"/>
    <n v="3"/>
    <n v="2"/>
    <x v="2"/>
    <n v="4"/>
    <s v="Married"/>
    <n v="6472"/>
    <n v="8989"/>
    <n v="1"/>
    <s v="Y"/>
    <x v="0"/>
    <n v="15"/>
    <n v="3"/>
    <n v="4"/>
    <n v="80"/>
    <n v="1"/>
    <n v="9"/>
    <n v="2"/>
    <n v="3"/>
    <n v="9"/>
    <n v="8"/>
    <n v="5"/>
    <n v="8"/>
    <x v="0"/>
    <x v="2"/>
    <n v="0"/>
  </r>
  <r>
    <x v="5"/>
    <x v="1"/>
    <s v="Travel_Rarely"/>
    <n v="371"/>
    <x v="0"/>
    <n v="19"/>
    <n v="3"/>
    <s v="Life Sciences"/>
    <n v="1"/>
    <n v="1739"/>
    <n v="4"/>
    <x v="1"/>
    <n v="80"/>
    <n v="1"/>
    <n v="3"/>
    <x v="0"/>
    <n v="3"/>
    <s v="Married"/>
    <n v="9610"/>
    <n v="3840"/>
    <n v="3"/>
    <s v="Y"/>
    <x v="1"/>
    <n v="13"/>
    <n v="3"/>
    <n v="3"/>
    <n v="80"/>
    <n v="1"/>
    <n v="10"/>
    <n v="2"/>
    <n v="1"/>
    <n v="4"/>
    <n v="3"/>
    <n v="0"/>
    <n v="2"/>
    <x v="2"/>
    <x v="0"/>
    <n v="0"/>
  </r>
  <r>
    <x v="32"/>
    <x v="1"/>
    <s v="Travel_Rarely"/>
    <n v="611"/>
    <x v="0"/>
    <n v="7"/>
    <n v="4"/>
    <s v="Medical"/>
    <n v="1"/>
    <n v="1740"/>
    <n v="2"/>
    <x v="1"/>
    <n v="88"/>
    <n v="3"/>
    <n v="5"/>
    <x v="5"/>
    <n v="2"/>
    <s v="Single"/>
    <n v="19833"/>
    <n v="4349"/>
    <n v="1"/>
    <s v="Y"/>
    <x v="1"/>
    <n v="14"/>
    <n v="3"/>
    <n v="2"/>
    <n v="80"/>
    <n v="0"/>
    <n v="21"/>
    <n v="3"/>
    <n v="2"/>
    <n v="21"/>
    <n v="8"/>
    <n v="12"/>
    <n v="8"/>
    <x v="3"/>
    <x v="4"/>
    <n v="0"/>
  </r>
  <r>
    <x v="28"/>
    <x v="1"/>
    <s v="Travel_Rarely"/>
    <n v="176"/>
    <x v="2"/>
    <n v="4"/>
    <n v="3"/>
    <s v="Life Sciences"/>
    <n v="1"/>
    <n v="1744"/>
    <n v="3"/>
    <x v="0"/>
    <n v="56"/>
    <n v="1"/>
    <n v="3"/>
    <x v="8"/>
    <n v="3"/>
    <s v="Married"/>
    <n v="9756"/>
    <n v="6595"/>
    <n v="4"/>
    <s v="Y"/>
    <x v="1"/>
    <n v="21"/>
    <n v="4"/>
    <n v="3"/>
    <n v="80"/>
    <n v="2"/>
    <n v="9"/>
    <n v="2"/>
    <n v="4"/>
    <n v="5"/>
    <n v="0"/>
    <n v="0"/>
    <n v="3"/>
    <x v="2"/>
    <x v="0"/>
    <n v="0"/>
  </r>
  <r>
    <x v="7"/>
    <x v="1"/>
    <s v="Travel_Frequently"/>
    <n v="1312"/>
    <x v="1"/>
    <n v="2"/>
    <n v="4"/>
    <s v="Technical Degree"/>
    <n v="1"/>
    <n v="1745"/>
    <n v="4"/>
    <x v="0"/>
    <n v="78"/>
    <n v="2"/>
    <n v="1"/>
    <x v="1"/>
    <n v="1"/>
    <s v="Single"/>
    <n v="4968"/>
    <n v="26427"/>
    <n v="0"/>
    <s v="Y"/>
    <x v="1"/>
    <n v="16"/>
    <n v="3"/>
    <n v="4"/>
    <n v="80"/>
    <n v="0"/>
    <n v="10"/>
    <n v="2"/>
    <n v="3"/>
    <n v="9"/>
    <n v="7"/>
    <n v="0"/>
    <n v="7"/>
    <x v="0"/>
    <x v="0"/>
    <n v="0"/>
  </r>
  <r>
    <x v="17"/>
    <x v="1"/>
    <s v="Travel_Frequently"/>
    <n v="897"/>
    <x v="2"/>
    <n v="10"/>
    <n v="3"/>
    <s v="Medical"/>
    <n v="1"/>
    <n v="1746"/>
    <n v="1"/>
    <x v="1"/>
    <n v="59"/>
    <n v="3"/>
    <n v="1"/>
    <x v="8"/>
    <n v="4"/>
    <s v="Married"/>
    <n v="2145"/>
    <n v="2097"/>
    <n v="0"/>
    <s v="Y"/>
    <x v="1"/>
    <n v="14"/>
    <n v="3"/>
    <n v="4"/>
    <n v="80"/>
    <n v="1"/>
    <n v="3"/>
    <n v="2"/>
    <n v="3"/>
    <n v="2"/>
    <n v="2"/>
    <n v="2"/>
    <n v="1"/>
    <x v="1"/>
    <x v="1"/>
    <n v="0"/>
  </r>
  <r>
    <x v="7"/>
    <x v="0"/>
    <s v="Travel_Frequently"/>
    <n v="600"/>
    <x v="2"/>
    <n v="8"/>
    <n v="3"/>
    <s v="Human Resources"/>
    <n v="1"/>
    <n v="1747"/>
    <n v="3"/>
    <x v="0"/>
    <n v="66"/>
    <n v="2"/>
    <n v="1"/>
    <x v="8"/>
    <n v="4"/>
    <s v="Divorced"/>
    <n v="2180"/>
    <n v="9732"/>
    <n v="6"/>
    <s v="Y"/>
    <x v="1"/>
    <n v="11"/>
    <n v="3"/>
    <n v="3"/>
    <n v="80"/>
    <n v="1"/>
    <n v="6"/>
    <n v="0"/>
    <n v="2"/>
    <n v="4"/>
    <n v="2"/>
    <n v="1"/>
    <n v="2"/>
    <x v="2"/>
    <x v="1"/>
    <n v="1"/>
  </r>
  <r>
    <x v="12"/>
    <x v="1"/>
    <s v="Travel_Rarely"/>
    <n v="1003"/>
    <x v="0"/>
    <n v="5"/>
    <n v="3"/>
    <s v="Technical Degree"/>
    <n v="1"/>
    <n v="1749"/>
    <n v="1"/>
    <x v="1"/>
    <n v="51"/>
    <n v="3"/>
    <n v="2"/>
    <x v="0"/>
    <n v="3"/>
    <s v="Married"/>
    <n v="8346"/>
    <n v="20943"/>
    <n v="1"/>
    <s v="Y"/>
    <x v="1"/>
    <n v="19"/>
    <n v="3"/>
    <n v="3"/>
    <n v="80"/>
    <n v="1"/>
    <n v="6"/>
    <n v="3"/>
    <n v="3"/>
    <n v="5"/>
    <n v="2"/>
    <n v="0"/>
    <n v="2"/>
    <x v="2"/>
    <x v="0"/>
    <n v="0"/>
  </r>
  <r>
    <x v="4"/>
    <x v="1"/>
    <s v="Travel_Rarely"/>
    <n v="1054"/>
    <x v="1"/>
    <n v="8"/>
    <n v="3"/>
    <s v="Medical"/>
    <n v="1"/>
    <n v="1751"/>
    <n v="3"/>
    <x v="0"/>
    <n v="67"/>
    <n v="3"/>
    <n v="1"/>
    <x v="1"/>
    <n v="4"/>
    <s v="Single"/>
    <n v="3445"/>
    <n v="6152"/>
    <n v="1"/>
    <s v="Y"/>
    <x v="1"/>
    <n v="11"/>
    <n v="3"/>
    <n v="3"/>
    <n v="80"/>
    <n v="0"/>
    <n v="6"/>
    <n v="5"/>
    <n v="2"/>
    <n v="6"/>
    <n v="2"/>
    <n v="1"/>
    <n v="4"/>
    <x v="0"/>
    <x v="1"/>
    <n v="0"/>
  </r>
  <r>
    <x v="11"/>
    <x v="0"/>
    <s v="Travel_Rarely"/>
    <n v="428"/>
    <x v="0"/>
    <n v="9"/>
    <n v="3"/>
    <s v="Marketing"/>
    <n v="1"/>
    <n v="1752"/>
    <n v="2"/>
    <x v="0"/>
    <n v="52"/>
    <n v="1"/>
    <n v="1"/>
    <x v="6"/>
    <n v="2"/>
    <s v="Single"/>
    <n v="2760"/>
    <n v="14630"/>
    <n v="1"/>
    <s v="Y"/>
    <x v="1"/>
    <n v="13"/>
    <n v="3"/>
    <n v="3"/>
    <n v="80"/>
    <n v="0"/>
    <n v="2"/>
    <n v="3"/>
    <n v="3"/>
    <n v="2"/>
    <n v="2"/>
    <n v="2"/>
    <n v="2"/>
    <x v="1"/>
    <x v="1"/>
    <n v="1"/>
  </r>
  <r>
    <x v="11"/>
    <x v="1"/>
    <s v="Travel_Frequently"/>
    <n v="461"/>
    <x v="1"/>
    <n v="1"/>
    <n v="3"/>
    <s v="Life Sciences"/>
    <n v="1"/>
    <n v="1753"/>
    <n v="4"/>
    <x v="1"/>
    <n v="70"/>
    <n v="4"/>
    <n v="2"/>
    <x v="4"/>
    <n v="3"/>
    <s v="Single"/>
    <n v="6294"/>
    <n v="23060"/>
    <n v="8"/>
    <s v="Y"/>
    <x v="0"/>
    <n v="12"/>
    <n v="3"/>
    <n v="4"/>
    <n v="80"/>
    <n v="0"/>
    <n v="10"/>
    <n v="5"/>
    <n v="4"/>
    <n v="3"/>
    <n v="2"/>
    <n v="0"/>
    <n v="2"/>
    <x v="2"/>
    <x v="0"/>
    <n v="0"/>
  </r>
  <r>
    <x v="7"/>
    <x v="1"/>
    <s v="Travel_Rarely"/>
    <n v="979"/>
    <x v="0"/>
    <n v="15"/>
    <n v="2"/>
    <s v="Marketing"/>
    <n v="1"/>
    <n v="1754"/>
    <n v="3"/>
    <x v="1"/>
    <n v="94"/>
    <n v="2"/>
    <n v="3"/>
    <x v="0"/>
    <n v="1"/>
    <s v="Divorced"/>
    <n v="7140"/>
    <n v="3088"/>
    <n v="2"/>
    <s v="Y"/>
    <x v="1"/>
    <n v="11"/>
    <n v="3"/>
    <n v="1"/>
    <n v="80"/>
    <n v="1"/>
    <n v="12"/>
    <n v="2"/>
    <n v="3"/>
    <n v="7"/>
    <n v="7"/>
    <n v="1"/>
    <n v="7"/>
    <x v="0"/>
    <x v="1"/>
    <n v="0"/>
  </r>
  <r>
    <x v="13"/>
    <x v="1"/>
    <s v="Travel_Rarely"/>
    <n v="181"/>
    <x v="1"/>
    <n v="2"/>
    <n v="4"/>
    <s v="Medical"/>
    <n v="1"/>
    <n v="1755"/>
    <n v="4"/>
    <x v="1"/>
    <n v="97"/>
    <n v="4"/>
    <n v="1"/>
    <x v="1"/>
    <n v="4"/>
    <s v="Married"/>
    <n v="2932"/>
    <n v="5586"/>
    <n v="0"/>
    <s v="Y"/>
    <x v="0"/>
    <n v="14"/>
    <n v="3"/>
    <n v="1"/>
    <n v="80"/>
    <n v="3"/>
    <n v="6"/>
    <n v="3"/>
    <n v="3"/>
    <n v="5"/>
    <n v="0"/>
    <n v="1"/>
    <n v="2"/>
    <x v="2"/>
    <x v="1"/>
    <n v="0"/>
  </r>
  <r>
    <x v="3"/>
    <x v="1"/>
    <s v="Non-Travel"/>
    <n v="1283"/>
    <x v="0"/>
    <n v="2"/>
    <n v="3"/>
    <s v="Marketing"/>
    <n v="1"/>
    <n v="1756"/>
    <n v="4"/>
    <x v="0"/>
    <n v="62"/>
    <n v="3"/>
    <n v="2"/>
    <x v="0"/>
    <n v="2"/>
    <s v="Single"/>
    <n v="5147"/>
    <n v="10697"/>
    <n v="8"/>
    <s v="Y"/>
    <x v="1"/>
    <n v="15"/>
    <n v="3"/>
    <n v="4"/>
    <n v="80"/>
    <n v="0"/>
    <n v="13"/>
    <n v="2"/>
    <n v="2"/>
    <n v="11"/>
    <n v="7"/>
    <n v="1"/>
    <n v="7"/>
    <x v="4"/>
    <x v="1"/>
    <n v="0"/>
  </r>
  <r>
    <x v="1"/>
    <x v="1"/>
    <s v="Travel_Rarely"/>
    <n v="1313"/>
    <x v="0"/>
    <n v="11"/>
    <n v="4"/>
    <s v="Marketing"/>
    <n v="1"/>
    <n v="1757"/>
    <n v="4"/>
    <x v="0"/>
    <n v="80"/>
    <n v="3"/>
    <n v="2"/>
    <x v="0"/>
    <n v="4"/>
    <s v="Single"/>
    <n v="4507"/>
    <n v="8191"/>
    <n v="3"/>
    <s v="Y"/>
    <x v="1"/>
    <n v="12"/>
    <n v="3"/>
    <n v="3"/>
    <n v="80"/>
    <n v="0"/>
    <n v="8"/>
    <n v="1"/>
    <n v="4"/>
    <n v="5"/>
    <n v="1"/>
    <n v="0"/>
    <n v="4"/>
    <x v="2"/>
    <x v="0"/>
    <n v="0"/>
  </r>
  <r>
    <x v="3"/>
    <x v="0"/>
    <s v="Travel_Rarely"/>
    <n v="211"/>
    <x v="0"/>
    <n v="16"/>
    <n v="3"/>
    <s v="Life Sciences"/>
    <n v="1"/>
    <n v="1758"/>
    <n v="1"/>
    <x v="0"/>
    <n v="74"/>
    <n v="3"/>
    <n v="3"/>
    <x v="0"/>
    <n v="1"/>
    <s v="Single"/>
    <n v="8564"/>
    <n v="10092"/>
    <n v="2"/>
    <s v="Y"/>
    <x v="0"/>
    <n v="20"/>
    <n v="4"/>
    <n v="3"/>
    <n v="80"/>
    <n v="0"/>
    <n v="11"/>
    <n v="2"/>
    <n v="2"/>
    <n v="0"/>
    <n v="0"/>
    <n v="0"/>
    <n v="0"/>
    <x v="1"/>
    <x v="0"/>
    <n v="1"/>
  </r>
  <r>
    <x v="8"/>
    <x v="1"/>
    <s v="Travel_Frequently"/>
    <n v="594"/>
    <x v="1"/>
    <n v="2"/>
    <n v="2"/>
    <s v="Medical"/>
    <n v="1"/>
    <n v="1760"/>
    <n v="3"/>
    <x v="0"/>
    <n v="75"/>
    <n v="2"/>
    <n v="1"/>
    <x v="2"/>
    <n v="2"/>
    <s v="Married"/>
    <n v="2468"/>
    <n v="15963"/>
    <n v="4"/>
    <s v="Y"/>
    <x v="1"/>
    <n v="14"/>
    <n v="3"/>
    <n v="2"/>
    <n v="80"/>
    <n v="1"/>
    <n v="9"/>
    <n v="4"/>
    <n v="2"/>
    <n v="6"/>
    <n v="1"/>
    <n v="0"/>
    <n v="5"/>
    <x v="0"/>
    <x v="0"/>
    <n v="0"/>
  </r>
  <r>
    <x v="12"/>
    <x v="0"/>
    <s v="Travel_Rarely"/>
    <n v="1079"/>
    <x v="0"/>
    <n v="16"/>
    <n v="4"/>
    <s v="Marketing"/>
    <n v="1"/>
    <n v="1761"/>
    <n v="1"/>
    <x v="1"/>
    <n v="70"/>
    <n v="3"/>
    <n v="3"/>
    <x v="0"/>
    <n v="3"/>
    <s v="Married"/>
    <n v="8161"/>
    <n v="19002"/>
    <n v="2"/>
    <s v="Y"/>
    <x v="1"/>
    <n v="13"/>
    <n v="3"/>
    <n v="1"/>
    <n v="80"/>
    <n v="3"/>
    <n v="10"/>
    <n v="2"/>
    <n v="3"/>
    <n v="1"/>
    <n v="0"/>
    <n v="0"/>
    <n v="0"/>
    <x v="1"/>
    <x v="0"/>
    <n v="1"/>
  </r>
  <r>
    <x v="11"/>
    <x v="1"/>
    <s v="Travel_Rarely"/>
    <n v="590"/>
    <x v="1"/>
    <n v="4"/>
    <n v="3"/>
    <s v="Technical Degree"/>
    <n v="1"/>
    <n v="1762"/>
    <n v="4"/>
    <x v="0"/>
    <n v="91"/>
    <n v="2"/>
    <n v="1"/>
    <x v="1"/>
    <n v="1"/>
    <s v="Divorced"/>
    <n v="2109"/>
    <n v="10007"/>
    <n v="1"/>
    <s v="Y"/>
    <x v="1"/>
    <n v="13"/>
    <n v="3"/>
    <n v="3"/>
    <n v="80"/>
    <n v="1"/>
    <n v="1"/>
    <n v="2"/>
    <n v="3"/>
    <n v="1"/>
    <n v="0"/>
    <n v="0"/>
    <n v="0"/>
    <x v="1"/>
    <x v="0"/>
    <n v="0"/>
  </r>
  <r>
    <x v="7"/>
    <x v="1"/>
    <s v="Travel_Rarely"/>
    <n v="305"/>
    <x v="1"/>
    <n v="16"/>
    <n v="3"/>
    <s v="Life Sciences"/>
    <n v="1"/>
    <n v="1763"/>
    <n v="3"/>
    <x v="1"/>
    <n v="58"/>
    <n v="4"/>
    <n v="2"/>
    <x v="4"/>
    <n v="3"/>
    <s v="Married"/>
    <n v="5294"/>
    <n v="9128"/>
    <n v="3"/>
    <s v="Y"/>
    <x v="1"/>
    <n v="16"/>
    <n v="3"/>
    <n v="3"/>
    <n v="80"/>
    <n v="1"/>
    <n v="10"/>
    <n v="3"/>
    <n v="3"/>
    <n v="7"/>
    <n v="0"/>
    <n v="1"/>
    <n v="7"/>
    <x v="0"/>
    <x v="1"/>
    <n v="0"/>
  </r>
  <r>
    <x v="5"/>
    <x v="1"/>
    <s v="Non-Travel"/>
    <n v="953"/>
    <x v="1"/>
    <n v="5"/>
    <n v="4"/>
    <s v="Technical Degree"/>
    <n v="1"/>
    <n v="1764"/>
    <n v="2"/>
    <x v="1"/>
    <n v="65"/>
    <n v="3"/>
    <n v="1"/>
    <x v="1"/>
    <n v="2"/>
    <s v="Single"/>
    <n v="2718"/>
    <n v="17674"/>
    <n v="2"/>
    <s v="Y"/>
    <x v="1"/>
    <n v="14"/>
    <n v="3"/>
    <n v="2"/>
    <n v="80"/>
    <n v="0"/>
    <n v="12"/>
    <n v="3"/>
    <n v="3"/>
    <n v="7"/>
    <n v="7"/>
    <n v="0"/>
    <n v="7"/>
    <x v="0"/>
    <x v="0"/>
    <n v="0"/>
  </r>
  <r>
    <x v="8"/>
    <x v="1"/>
    <s v="Travel_Rarely"/>
    <n v="833"/>
    <x v="1"/>
    <n v="18"/>
    <n v="3"/>
    <s v="Medical"/>
    <n v="1"/>
    <n v="1766"/>
    <n v="2"/>
    <x v="1"/>
    <n v="60"/>
    <n v="1"/>
    <n v="2"/>
    <x v="4"/>
    <n v="4"/>
    <s v="Married"/>
    <n v="5811"/>
    <n v="24539"/>
    <n v="3"/>
    <s v="Y"/>
    <x v="0"/>
    <n v="16"/>
    <n v="3"/>
    <n v="3"/>
    <n v="80"/>
    <n v="1"/>
    <n v="15"/>
    <n v="2"/>
    <n v="3"/>
    <n v="1"/>
    <n v="0"/>
    <n v="1"/>
    <n v="0"/>
    <x v="1"/>
    <x v="1"/>
    <n v="0"/>
  </r>
  <r>
    <x v="23"/>
    <x v="0"/>
    <s v="Travel_Frequently"/>
    <n v="807"/>
    <x v="1"/>
    <n v="17"/>
    <n v="3"/>
    <s v="Technical Degree"/>
    <n v="1"/>
    <n v="1767"/>
    <n v="3"/>
    <x v="1"/>
    <n v="38"/>
    <n v="2"/>
    <n v="1"/>
    <x v="1"/>
    <n v="3"/>
    <s v="Married"/>
    <n v="2437"/>
    <n v="15587"/>
    <n v="9"/>
    <s v="Y"/>
    <x v="0"/>
    <n v="16"/>
    <n v="3"/>
    <n v="4"/>
    <n v="80"/>
    <n v="1"/>
    <n v="6"/>
    <n v="4"/>
    <n v="3"/>
    <n v="1"/>
    <n v="0"/>
    <n v="0"/>
    <n v="0"/>
    <x v="1"/>
    <x v="0"/>
    <n v="1"/>
  </r>
  <r>
    <x v="19"/>
    <x v="1"/>
    <s v="Travel_Rarely"/>
    <n v="855"/>
    <x v="1"/>
    <n v="12"/>
    <n v="3"/>
    <s v="Medical"/>
    <n v="1"/>
    <n v="1768"/>
    <n v="2"/>
    <x v="1"/>
    <n v="57"/>
    <n v="3"/>
    <n v="1"/>
    <x v="2"/>
    <n v="2"/>
    <s v="Divorced"/>
    <n v="2766"/>
    <n v="8952"/>
    <n v="8"/>
    <s v="Y"/>
    <x v="1"/>
    <n v="22"/>
    <n v="4"/>
    <n v="2"/>
    <n v="80"/>
    <n v="3"/>
    <n v="7"/>
    <n v="6"/>
    <n v="2"/>
    <n v="5"/>
    <n v="3"/>
    <n v="0"/>
    <n v="4"/>
    <x v="2"/>
    <x v="0"/>
    <n v="0"/>
  </r>
  <r>
    <x v="27"/>
    <x v="1"/>
    <s v="Travel_Rarely"/>
    <n v="478"/>
    <x v="1"/>
    <n v="2"/>
    <n v="3"/>
    <s v="Medical"/>
    <n v="1"/>
    <n v="1770"/>
    <n v="3"/>
    <x v="1"/>
    <n v="60"/>
    <n v="2"/>
    <n v="5"/>
    <x v="7"/>
    <n v="1"/>
    <s v="Married"/>
    <n v="19038"/>
    <n v="19805"/>
    <n v="8"/>
    <s v="Y"/>
    <x v="1"/>
    <n v="12"/>
    <n v="3"/>
    <n v="2"/>
    <n v="80"/>
    <n v="3"/>
    <n v="34"/>
    <n v="2"/>
    <n v="3"/>
    <n v="1"/>
    <n v="0"/>
    <n v="0"/>
    <n v="0"/>
    <x v="1"/>
    <x v="0"/>
    <n v="0"/>
  </r>
  <r>
    <x v="3"/>
    <x v="1"/>
    <s v="Non-Travel"/>
    <n v="775"/>
    <x v="1"/>
    <n v="4"/>
    <n v="3"/>
    <s v="Technical Degree"/>
    <n v="1"/>
    <n v="1771"/>
    <n v="4"/>
    <x v="1"/>
    <n v="90"/>
    <n v="3"/>
    <n v="2"/>
    <x v="1"/>
    <n v="2"/>
    <s v="Divorced"/>
    <n v="3055"/>
    <n v="6194"/>
    <n v="5"/>
    <s v="Y"/>
    <x v="1"/>
    <n v="15"/>
    <n v="3"/>
    <n v="4"/>
    <n v="80"/>
    <n v="2"/>
    <n v="11"/>
    <n v="2"/>
    <n v="2"/>
    <n v="9"/>
    <n v="8"/>
    <n v="1"/>
    <n v="7"/>
    <x v="0"/>
    <x v="1"/>
    <n v="0"/>
  </r>
  <r>
    <x v="0"/>
    <x v="1"/>
    <s v="Travel_Rarely"/>
    <n v="548"/>
    <x v="1"/>
    <n v="9"/>
    <n v="4"/>
    <s v="Life Sciences"/>
    <n v="1"/>
    <n v="1772"/>
    <n v="3"/>
    <x v="1"/>
    <n v="94"/>
    <n v="3"/>
    <n v="1"/>
    <x v="2"/>
    <n v="1"/>
    <s v="Divorced"/>
    <n v="2289"/>
    <n v="20520"/>
    <n v="1"/>
    <s v="Y"/>
    <x v="1"/>
    <n v="20"/>
    <n v="4"/>
    <n v="2"/>
    <n v="80"/>
    <n v="2"/>
    <n v="5"/>
    <n v="2"/>
    <n v="3"/>
    <n v="5"/>
    <n v="3"/>
    <n v="0"/>
    <n v="4"/>
    <x v="2"/>
    <x v="0"/>
    <n v="0"/>
  </r>
  <r>
    <x v="13"/>
    <x v="1"/>
    <s v="Non-Travel"/>
    <n v="1375"/>
    <x v="0"/>
    <n v="10"/>
    <n v="3"/>
    <s v="Life Sciences"/>
    <n v="1"/>
    <n v="1774"/>
    <n v="4"/>
    <x v="1"/>
    <n v="87"/>
    <n v="3"/>
    <n v="2"/>
    <x v="0"/>
    <n v="3"/>
    <s v="Divorced"/>
    <n v="4001"/>
    <n v="12313"/>
    <n v="1"/>
    <s v="Y"/>
    <x v="0"/>
    <n v="14"/>
    <n v="3"/>
    <n v="3"/>
    <n v="80"/>
    <n v="1"/>
    <n v="15"/>
    <n v="3"/>
    <n v="3"/>
    <n v="15"/>
    <n v="14"/>
    <n v="0"/>
    <n v="7"/>
    <x v="4"/>
    <x v="0"/>
    <n v="0"/>
  </r>
  <r>
    <x v="16"/>
    <x v="1"/>
    <s v="Non-Travel"/>
    <n v="661"/>
    <x v="1"/>
    <n v="1"/>
    <n v="4"/>
    <s v="Medical"/>
    <n v="1"/>
    <n v="1775"/>
    <n v="1"/>
    <x v="0"/>
    <n v="60"/>
    <n v="2"/>
    <n v="4"/>
    <x v="3"/>
    <n v="3"/>
    <s v="Married"/>
    <n v="12965"/>
    <n v="22308"/>
    <n v="4"/>
    <s v="Y"/>
    <x v="0"/>
    <n v="20"/>
    <n v="4"/>
    <n v="4"/>
    <n v="80"/>
    <n v="3"/>
    <n v="27"/>
    <n v="2"/>
    <n v="2"/>
    <n v="3"/>
    <n v="2"/>
    <n v="0"/>
    <n v="2"/>
    <x v="2"/>
    <x v="0"/>
    <n v="0"/>
  </r>
  <r>
    <x v="23"/>
    <x v="1"/>
    <s v="Travel_Rarely"/>
    <n v="244"/>
    <x v="2"/>
    <n v="2"/>
    <n v="3"/>
    <s v="Life Sciences"/>
    <n v="1"/>
    <n v="1778"/>
    <n v="2"/>
    <x v="1"/>
    <n v="97"/>
    <n v="3"/>
    <n v="1"/>
    <x v="8"/>
    <n v="4"/>
    <s v="Single"/>
    <n v="3539"/>
    <n v="5033"/>
    <n v="0"/>
    <s v="Y"/>
    <x v="1"/>
    <n v="13"/>
    <n v="3"/>
    <n v="2"/>
    <n v="80"/>
    <n v="0"/>
    <n v="10"/>
    <n v="5"/>
    <n v="3"/>
    <n v="9"/>
    <n v="7"/>
    <n v="1"/>
    <n v="8"/>
    <x v="0"/>
    <x v="1"/>
    <n v="0"/>
  </r>
  <r>
    <x v="13"/>
    <x v="1"/>
    <s v="Travel_Rarely"/>
    <n v="511"/>
    <x v="0"/>
    <n v="3"/>
    <n v="2"/>
    <s v="Life Sciences"/>
    <n v="1"/>
    <n v="1779"/>
    <n v="4"/>
    <x v="0"/>
    <n v="32"/>
    <n v="1"/>
    <n v="2"/>
    <x v="0"/>
    <n v="4"/>
    <s v="Single"/>
    <n v="6029"/>
    <n v="25353"/>
    <n v="5"/>
    <s v="Y"/>
    <x v="1"/>
    <n v="12"/>
    <n v="3"/>
    <n v="1"/>
    <n v="80"/>
    <n v="0"/>
    <n v="6"/>
    <n v="3"/>
    <n v="3"/>
    <n v="2"/>
    <n v="2"/>
    <n v="2"/>
    <n v="2"/>
    <x v="1"/>
    <x v="1"/>
    <n v="0"/>
  </r>
  <r>
    <x v="18"/>
    <x v="0"/>
    <s v="Travel_Rarely"/>
    <n v="337"/>
    <x v="0"/>
    <n v="7"/>
    <n v="1"/>
    <s v="Marketing"/>
    <n v="1"/>
    <n v="1780"/>
    <n v="2"/>
    <x v="1"/>
    <n v="31"/>
    <n v="3"/>
    <n v="1"/>
    <x v="6"/>
    <n v="2"/>
    <s v="Single"/>
    <n v="2679"/>
    <n v="4567"/>
    <n v="1"/>
    <s v="Y"/>
    <x v="1"/>
    <n v="13"/>
    <n v="3"/>
    <n v="2"/>
    <n v="80"/>
    <n v="0"/>
    <n v="1"/>
    <n v="3"/>
    <n v="3"/>
    <n v="1"/>
    <n v="0"/>
    <n v="1"/>
    <n v="0"/>
    <x v="1"/>
    <x v="1"/>
    <n v="1"/>
  </r>
  <r>
    <x v="8"/>
    <x v="1"/>
    <s v="Travel_Rarely"/>
    <n v="1153"/>
    <x v="1"/>
    <n v="6"/>
    <n v="2"/>
    <s v="Other"/>
    <n v="1"/>
    <n v="1782"/>
    <n v="4"/>
    <x v="0"/>
    <n v="40"/>
    <n v="2"/>
    <n v="1"/>
    <x v="2"/>
    <n v="3"/>
    <s v="Married"/>
    <n v="3702"/>
    <n v="16376"/>
    <n v="1"/>
    <s v="Y"/>
    <x v="1"/>
    <n v="11"/>
    <n v="3"/>
    <n v="2"/>
    <n v="80"/>
    <n v="1"/>
    <n v="5"/>
    <n v="3"/>
    <n v="3"/>
    <n v="5"/>
    <n v="4"/>
    <n v="0"/>
    <n v="4"/>
    <x v="2"/>
    <x v="0"/>
    <n v="0"/>
  </r>
  <r>
    <x v="15"/>
    <x v="0"/>
    <s v="Travel_Rarely"/>
    <n v="1294"/>
    <x v="1"/>
    <n v="8"/>
    <n v="1"/>
    <s v="Medical"/>
    <n v="1"/>
    <n v="1783"/>
    <n v="3"/>
    <x v="0"/>
    <n v="79"/>
    <n v="3"/>
    <n v="1"/>
    <x v="2"/>
    <n v="1"/>
    <s v="Married"/>
    <n v="2398"/>
    <n v="15999"/>
    <n v="1"/>
    <s v="Y"/>
    <x v="0"/>
    <n v="17"/>
    <n v="3"/>
    <n v="3"/>
    <n v="80"/>
    <n v="0"/>
    <n v="1"/>
    <n v="6"/>
    <n v="3"/>
    <n v="1"/>
    <n v="0"/>
    <n v="0"/>
    <n v="0"/>
    <x v="1"/>
    <x v="0"/>
    <n v="1"/>
  </r>
  <r>
    <x v="12"/>
    <x v="1"/>
    <s v="Travel_Rarely"/>
    <n v="196"/>
    <x v="0"/>
    <n v="29"/>
    <n v="4"/>
    <s v="Marketing"/>
    <n v="1"/>
    <n v="1784"/>
    <n v="1"/>
    <x v="0"/>
    <n v="91"/>
    <n v="2"/>
    <n v="2"/>
    <x v="0"/>
    <n v="4"/>
    <s v="Married"/>
    <n v="5468"/>
    <n v="13402"/>
    <n v="1"/>
    <s v="Y"/>
    <x v="1"/>
    <n v="14"/>
    <n v="3"/>
    <n v="1"/>
    <n v="80"/>
    <n v="2"/>
    <n v="13"/>
    <n v="3"/>
    <n v="3"/>
    <n v="12"/>
    <n v="7"/>
    <n v="5"/>
    <n v="7"/>
    <x v="4"/>
    <x v="2"/>
    <n v="0"/>
  </r>
  <r>
    <x v="31"/>
    <x v="1"/>
    <s v="Travel_Rarely"/>
    <n v="942"/>
    <x v="1"/>
    <n v="3"/>
    <n v="3"/>
    <s v="Technical Degree"/>
    <n v="1"/>
    <n v="1786"/>
    <n v="1"/>
    <x v="0"/>
    <n v="53"/>
    <n v="3"/>
    <n v="3"/>
    <x v="5"/>
    <n v="3"/>
    <s v="Married"/>
    <n v="13116"/>
    <n v="22984"/>
    <n v="2"/>
    <s v="Y"/>
    <x v="1"/>
    <n v="11"/>
    <n v="3"/>
    <n v="4"/>
    <n v="80"/>
    <n v="0"/>
    <n v="15"/>
    <n v="2"/>
    <n v="3"/>
    <n v="2"/>
    <n v="2"/>
    <n v="2"/>
    <n v="2"/>
    <x v="1"/>
    <x v="1"/>
    <n v="0"/>
  </r>
  <r>
    <x v="2"/>
    <x v="1"/>
    <s v="Travel_Rarely"/>
    <n v="589"/>
    <x v="0"/>
    <n v="9"/>
    <n v="2"/>
    <s v="Marketing"/>
    <n v="1"/>
    <n v="1787"/>
    <n v="2"/>
    <x v="1"/>
    <n v="46"/>
    <n v="2"/>
    <n v="2"/>
    <x v="0"/>
    <n v="2"/>
    <s v="Married"/>
    <n v="4189"/>
    <n v="8800"/>
    <n v="1"/>
    <s v="Y"/>
    <x v="1"/>
    <n v="14"/>
    <n v="3"/>
    <n v="1"/>
    <n v="80"/>
    <n v="2"/>
    <n v="5"/>
    <n v="2"/>
    <n v="3"/>
    <n v="5"/>
    <n v="2"/>
    <n v="0"/>
    <n v="3"/>
    <x v="2"/>
    <x v="0"/>
    <n v="0"/>
  </r>
  <r>
    <x v="21"/>
    <x v="1"/>
    <s v="Travel_Rarely"/>
    <n v="734"/>
    <x v="1"/>
    <n v="2"/>
    <n v="4"/>
    <s v="Medical"/>
    <n v="1"/>
    <n v="1789"/>
    <n v="3"/>
    <x v="1"/>
    <n v="46"/>
    <n v="3"/>
    <n v="5"/>
    <x v="7"/>
    <n v="4"/>
    <s v="Divorced"/>
    <n v="19328"/>
    <n v="14218"/>
    <n v="7"/>
    <s v="Y"/>
    <x v="0"/>
    <n v="17"/>
    <n v="3"/>
    <n v="3"/>
    <n v="80"/>
    <n v="1"/>
    <n v="24"/>
    <n v="3"/>
    <n v="3"/>
    <n v="2"/>
    <n v="1"/>
    <n v="2"/>
    <n v="2"/>
    <x v="1"/>
    <x v="1"/>
    <n v="0"/>
  </r>
  <r>
    <x v="9"/>
    <x v="1"/>
    <s v="Travel_Rarely"/>
    <n v="1383"/>
    <x v="1"/>
    <n v="10"/>
    <n v="3"/>
    <s v="Life Sciences"/>
    <n v="1"/>
    <n v="1790"/>
    <n v="4"/>
    <x v="1"/>
    <n v="90"/>
    <n v="3"/>
    <n v="3"/>
    <x v="4"/>
    <n v="1"/>
    <s v="Married"/>
    <n v="8321"/>
    <n v="25949"/>
    <n v="7"/>
    <s v="Y"/>
    <x v="0"/>
    <n v="13"/>
    <n v="3"/>
    <n v="4"/>
    <n v="80"/>
    <n v="1"/>
    <n v="15"/>
    <n v="1"/>
    <n v="3"/>
    <n v="12"/>
    <n v="8"/>
    <n v="5"/>
    <n v="7"/>
    <x v="4"/>
    <x v="2"/>
    <n v="0"/>
  </r>
  <r>
    <x v="20"/>
    <x v="0"/>
    <s v="Travel_Frequently"/>
    <n v="429"/>
    <x v="1"/>
    <n v="1"/>
    <n v="2"/>
    <s v="Medical"/>
    <n v="1"/>
    <n v="1792"/>
    <n v="3"/>
    <x v="1"/>
    <n v="99"/>
    <n v="3"/>
    <n v="1"/>
    <x v="1"/>
    <n v="2"/>
    <s v="Divorced"/>
    <n v="2342"/>
    <n v="11092"/>
    <n v="1"/>
    <s v="Y"/>
    <x v="0"/>
    <n v="12"/>
    <n v="3"/>
    <n v="3"/>
    <n v="80"/>
    <n v="3"/>
    <n v="6"/>
    <n v="2"/>
    <n v="2"/>
    <n v="5"/>
    <n v="3"/>
    <n v="2"/>
    <n v="3"/>
    <x v="2"/>
    <x v="1"/>
    <n v="1"/>
  </r>
  <r>
    <x v="2"/>
    <x v="1"/>
    <s v="Travel_Rarely"/>
    <n v="1239"/>
    <x v="2"/>
    <n v="8"/>
    <n v="2"/>
    <s v="Other"/>
    <n v="1"/>
    <n v="1794"/>
    <n v="3"/>
    <x v="1"/>
    <n v="89"/>
    <n v="3"/>
    <n v="2"/>
    <x v="8"/>
    <n v="2"/>
    <s v="Divorced"/>
    <n v="4071"/>
    <n v="12832"/>
    <n v="2"/>
    <s v="Y"/>
    <x v="1"/>
    <n v="13"/>
    <n v="3"/>
    <n v="3"/>
    <n v="80"/>
    <n v="0"/>
    <n v="19"/>
    <n v="4"/>
    <n v="2"/>
    <n v="10"/>
    <n v="0"/>
    <n v="4"/>
    <n v="7"/>
    <x v="0"/>
    <x v="2"/>
    <n v="0"/>
  </r>
  <r>
    <x v="10"/>
    <x v="0"/>
    <s v="Travel_Rarely"/>
    <n v="303"/>
    <x v="0"/>
    <n v="27"/>
    <n v="3"/>
    <s v="Life Sciences"/>
    <n v="1"/>
    <n v="1797"/>
    <n v="3"/>
    <x v="1"/>
    <n v="84"/>
    <n v="3"/>
    <n v="2"/>
    <x v="0"/>
    <n v="4"/>
    <s v="Single"/>
    <n v="5813"/>
    <n v="13492"/>
    <n v="1"/>
    <s v="Y"/>
    <x v="0"/>
    <n v="18"/>
    <n v="3"/>
    <n v="4"/>
    <n v="80"/>
    <n v="0"/>
    <n v="10"/>
    <n v="2"/>
    <n v="3"/>
    <n v="10"/>
    <n v="7"/>
    <n v="7"/>
    <n v="7"/>
    <x v="0"/>
    <x v="3"/>
    <n v="1"/>
  </r>
  <r>
    <x v="3"/>
    <x v="1"/>
    <s v="Travel_Rarely"/>
    <n v="867"/>
    <x v="1"/>
    <n v="8"/>
    <n v="4"/>
    <s v="Life Sciences"/>
    <n v="1"/>
    <n v="1798"/>
    <n v="4"/>
    <x v="1"/>
    <n v="90"/>
    <n v="4"/>
    <n v="1"/>
    <x v="1"/>
    <n v="1"/>
    <s v="Married"/>
    <n v="3143"/>
    <n v="6076"/>
    <n v="6"/>
    <s v="Y"/>
    <x v="1"/>
    <n v="19"/>
    <n v="3"/>
    <n v="2"/>
    <n v="80"/>
    <n v="1"/>
    <n v="14"/>
    <n v="1"/>
    <n v="3"/>
    <n v="10"/>
    <n v="8"/>
    <n v="7"/>
    <n v="6"/>
    <x v="0"/>
    <x v="3"/>
    <n v="0"/>
  </r>
  <r>
    <x v="14"/>
    <x v="1"/>
    <s v="Travel_Rarely"/>
    <n v="1181"/>
    <x v="1"/>
    <n v="1"/>
    <n v="3"/>
    <s v="Life Sciences"/>
    <n v="1"/>
    <n v="1799"/>
    <n v="3"/>
    <x v="1"/>
    <n v="82"/>
    <n v="3"/>
    <n v="1"/>
    <x v="1"/>
    <n v="4"/>
    <s v="Married"/>
    <n v="2044"/>
    <n v="5531"/>
    <n v="1"/>
    <s v="Y"/>
    <x v="1"/>
    <n v="11"/>
    <n v="3"/>
    <n v="3"/>
    <n v="80"/>
    <n v="1"/>
    <n v="5"/>
    <n v="6"/>
    <n v="4"/>
    <n v="5"/>
    <n v="3"/>
    <n v="0"/>
    <n v="3"/>
    <x v="2"/>
    <x v="0"/>
    <n v="0"/>
  </r>
  <r>
    <x v="22"/>
    <x v="1"/>
    <s v="Travel_Rarely"/>
    <n v="1253"/>
    <x v="1"/>
    <n v="10"/>
    <n v="1"/>
    <s v="Medical"/>
    <n v="1"/>
    <n v="1800"/>
    <n v="3"/>
    <x v="1"/>
    <n v="65"/>
    <n v="3"/>
    <n v="3"/>
    <x v="7"/>
    <n v="3"/>
    <s v="Single"/>
    <n v="13464"/>
    <n v="7914"/>
    <n v="7"/>
    <s v="Y"/>
    <x v="1"/>
    <n v="21"/>
    <n v="4"/>
    <n v="3"/>
    <n v="80"/>
    <n v="0"/>
    <n v="9"/>
    <n v="3"/>
    <n v="3"/>
    <n v="4"/>
    <n v="3"/>
    <n v="2"/>
    <n v="2"/>
    <x v="2"/>
    <x v="1"/>
    <n v="0"/>
  </r>
  <r>
    <x v="21"/>
    <x v="1"/>
    <s v="Non-Travel"/>
    <n v="849"/>
    <x v="0"/>
    <n v="26"/>
    <n v="2"/>
    <s v="Life Sciences"/>
    <n v="1"/>
    <n v="1801"/>
    <n v="2"/>
    <x v="1"/>
    <n v="98"/>
    <n v="2"/>
    <n v="2"/>
    <x v="0"/>
    <n v="2"/>
    <s v="Single"/>
    <n v="7991"/>
    <n v="25166"/>
    <n v="8"/>
    <s v="Y"/>
    <x v="1"/>
    <n v="15"/>
    <n v="3"/>
    <n v="3"/>
    <n v="80"/>
    <n v="0"/>
    <n v="6"/>
    <n v="3"/>
    <n v="3"/>
    <n v="2"/>
    <n v="2"/>
    <n v="2"/>
    <n v="2"/>
    <x v="1"/>
    <x v="1"/>
    <n v="0"/>
  </r>
  <r>
    <x v="32"/>
    <x v="1"/>
    <s v="Travel_Rarely"/>
    <n v="616"/>
    <x v="1"/>
    <n v="2"/>
    <n v="2"/>
    <s v="Life Sciences"/>
    <n v="1"/>
    <n v="1802"/>
    <n v="3"/>
    <x v="0"/>
    <n v="99"/>
    <n v="3"/>
    <n v="1"/>
    <x v="2"/>
    <n v="1"/>
    <s v="Married"/>
    <n v="3377"/>
    <n v="25605"/>
    <n v="4"/>
    <s v="Y"/>
    <x v="1"/>
    <n v="17"/>
    <n v="3"/>
    <n v="4"/>
    <n v="80"/>
    <n v="1"/>
    <n v="7"/>
    <n v="5"/>
    <n v="2"/>
    <n v="4"/>
    <n v="3"/>
    <n v="0"/>
    <n v="2"/>
    <x v="2"/>
    <x v="0"/>
    <n v="0"/>
  </r>
  <r>
    <x v="19"/>
    <x v="1"/>
    <s v="Travel_Rarely"/>
    <n v="1128"/>
    <x v="1"/>
    <n v="13"/>
    <n v="3"/>
    <s v="Medical"/>
    <n v="1"/>
    <n v="1803"/>
    <n v="2"/>
    <x v="1"/>
    <n v="95"/>
    <n v="4"/>
    <n v="2"/>
    <x v="4"/>
    <n v="1"/>
    <s v="Married"/>
    <n v="5538"/>
    <n v="5696"/>
    <n v="5"/>
    <s v="Y"/>
    <x v="1"/>
    <n v="18"/>
    <n v="3"/>
    <n v="3"/>
    <n v="80"/>
    <n v="2"/>
    <n v="10"/>
    <n v="2"/>
    <n v="2"/>
    <n v="0"/>
    <n v="0"/>
    <n v="0"/>
    <n v="0"/>
    <x v="1"/>
    <x v="0"/>
    <n v="0"/>
  </r>
  <r>
    <x v="10"/>
    <x v="1"/>
    <s v="Non-Travel"/>
    <n v="1180"/>
    <x v="1"/>
    <n v="2"/>
    <n v="2"/>
    <s v="Medical"/>
    <n v="1"/>
    <n v="1804"/>
    <n v="2"/>
    <x v="1"/>
    <n v="90"/>
    <n v="3"/>
    <n v="2"/>
    <x v="3"/>
    <n v="4"/>
    <s v="Divorced"/>
    <n v="5762"/>
    <n v="24442"/>
    <n v="2"/>
    <s v="Y"/>
    <x v="1"/>
    <n v="14"/>
    <n v="3"/>
    <n v="3"/>
    <n v="80"/>
    <n v="1"/>
    <n v="15"/>
    <n v="6"/>
    <n v="3"/>
    <n v="7"/>
    <n v="7"/>
    <n v="1"/>
    <n v="7"/>
    <x v="0"/>
    <x v="1"/>
    <n v="0"/>
  </r>
  <r>
    <x v="8"/>
    <x v="1"/>
    <s v="Non-Travel"/>
    <n v="1336"/>
    <x v="2"/>
    <n v="2"/>
    <n v="3"/>
    <s v="Human Resources"/>
    <n v="1"/>
    <n v="1805"/>
    <n v="1"/>
    <x v="1"/>
    <n v="100"/>
    <n v="3"/>
    <n v="1"/>
    <x v="8"/>
    <n v="2"/>
    <s v="Divorced"/>
    <n v="2592"/>
    <n v="7129"/>
    <n v="5"/>
    <s v="Y"/>
    <x v="1"/>
    <n v="13"/>
    <n v="3"/>
    <n v="4"/>
    <n v="80"/>
    <n v="3"/>
    <n v="13"/>
    <n v="3"/>
    <n v="3"/>
    <n v="11"/>
    <n v="10"/>
    <n v="3"/>
    <n v="8"/>
    <x v="4"/>
    <x v="2"/>
    <n v="0"/>
  </r>
  <r>
    <x v="13"/>
    <x v="0"/>
    <s v="Travel_Frequently"/>
    <n v="234"/>
    <x v="1"/>
    <n v="9"/>
    <n v="4"/>
    <s v="Life Sciences"/>
    <n v="1"/>
    <n v="1807"/>
    <n v="4"/>
    <x v="1"/>
    <n v="93"/>
    <n v="3"/>
    <n v="2"/>
    <x v="2"/>
    <n v="1"/>
    <s v="Married"/>
    <n v="5346"/>
    <n v="6208"/>
    <n v="4"/>
    <s v="Y"/>
    <x v="1"/>
    <n v="17"/>
    <n v="3"/>
    <n v="3"/>
    <n v="80"/>
    <n v="1"/>
    <n v="11"/>
    <n v="3"/>
    <n v="2"/>
    <n v="7"/>
    <n v="1"/>
    <n v="0"/>
    <n v="7"/>
    <x v="0"/>
    <x v="0"/>
    <n v="1"/>
  </r>
  <r>
    <x v="2"/>
    <x v="0"/>
    <s v="Travel_Rarely"/>
    <n v="370"/>
    <x v="1"/>
    <n v="10"/>
    <n v="4"/>
    <s v="Medical"/>
    <n v="1"/>
    <n v="1809"/>
    <n v="4"/>
    <x v="1"/>
    <n v="58"/>
    <n v="3"/>
    <n v="2"/>
    <x v="3"/>
    <n v="1"/>
    <s v="Single"/>
    <n v="4213"/>
    <n v="4992"/>
    <n v="1"/>
    <s v="Y"/>
    <x v="1"/>
    <n v="15"/>
    <n v="3"/>
    <n v="2"/>
    <n v="80"/>
    <n v="0"/>
    <n v="10"/>
    <n v="4"/>
    <n v="1"/>
    <n v="10"/>
    <n v="3"/>
    <n v="0"/>
    <n v="8"/>
    <x v="0"/>
    <x v="0"/>
    <n v="1"/>
  </r>
  <r>
    <x v="22"/>
    <x v="1"/>
    <s v="Travel_Frequently"/>
    <n v="766"/>
    <x v="0"/>
    <n v="20"/>
    <n v="3"/>
    <s v="Life Sciences"/>
    <n v="1"/>
    <n v="1812"/>
    <n v="3"/>
    <x v="1"/>
    <n v="83"/>
    <n v="3"/>
    <n v="2"/>
    <x v="0"/>
    <n v="4"/>
    <s v="Divorced"/>
    <n v="4127"/>
    <n v="19188"/>
    <n v="2"/>
    <s v="Y"/>
    <x v="1"/>
    <n v="18"/>
    <n v="3"/>
    <n v="4"/>
    <n v="80"/>
    <n v="1"/>
    <n v="7"/>
    <n v="6"/>
    <n v="3"/>
    <n v="2"/>
    <n v="1"/>
    <n v="2"/>
    <n v="2"/>
    <x v="1"/>
    <x v="1"/>
    <n v="0"/>
  </r>
  <r>
    <x v="23"/>
    <x v="1"/>
    <s v="Non-Travel"/>
    <n v="343"/>
    <x v="1"/>
    <n v="9"/>
    <n v="3"/>
    <s v="Life Sciences"/>
    <n v="1"/>
    <n v="1813"/>
    <n v="1"/>
    <x v="1"/>
    <n v="52"/>
    <n v="3"/>
    <n v="1"/>
    <x v="1"/>
    <n v="3"/>
    <s v="Single"/>
    <n v="2438"/>
    <n v="24978"/>
    <n v="4"/>
    <s v="Y"/>
    <x v="1"/>
    <n v="13"/>
    <n v="3"/>
    <n v="3"/>
    <n v="80"/>
    <n v="0"/>
    <n v="7"/>
    <n v="2"/>
    <n v="2"/>
    <n v="3"/>
    <n v="2"/>
    <n v="1"/>
    <n v="2"/>
    <x v="2"/>
    <x v="1"/>
    <n v="0"/>
  </r>
  <r>
    <x v="0"/>
    <x v="1"/>
    <s v="Travel_Rarely"/>
    <n v="447"/>
    <x v="1"/>
    <n v="5"/>
    <n v="3"/>
    <s v="Life Sciences"/>
    <n v="1"/>
    <n v="1814"/>
    <n v="2"/>
    <x v="1"/>
    <n v="85"/>
    <n v="4"/>
    <n v="2"/>
    <x v="4"/>
    <n v="2"/>
    <s v="Single"/>
    <n v="6870"/>
    <n v="15530"/>
    <n v="3"/>
    <s v="Y"/>
    <x v="1"/>
    <n v="12"/>
    <n v="3"/>
    <n v="1"/>
    <n v="80"/>
    <n v="0"/>
    <n v="11"/>
    <n v="3"/>
    <n v="1"/>
    <n v="3"/>
    <n v="2"/>
    <n v="1"/>
    <n v="2"/>
    <x v="2"/>
    <x v="1"/>
    <n v="0"/>
  </r>
  <r>
    <x v="0"/>
    <x v="1"/>
    <s v="Travel_Rarely"/>
    <n v="796"/>
    <x v="0"/>
    <n v="4"/>
    <n v="1"/>
    <s v="Marketing"/>
    <n v="1"/>
    <n v="1815"/>
    <n v="3"/>
    <x v="0"/>
    <n v="81"/>
    <n v="3"/>
    <n v="3"/>
    <x v="0"/>
    <n v="3"/>
    <s v="Divorced"/>
    <n v="10447"/>
    <n v="26458"/>
    <n v="0"/>
    <s v="Y"/>
    <x v="0"/>
    <n v="13"/>
    <n v="3"/>
    <n v="4"/>
    <n v="80"/>
    <n v="1"/>
    <n v="23"/>
    <n v="3"/>
    <n v="4"/>
    <n v="22"/>
    <n v="14"/>
    <n v="13"/>
    <n v="5"/>
    <x v="3"/>
    <x v="4"/>
    <n v="0"/>
  </r>
  <r>
    <x v="7"/>
    <x v="1"/>
    <s v="Travel_Rarely"/>
    <n v="1092"/>
    <x v="1"/>
    <n v="10"/>
    <n v="3"/>
    <s v="Medical"/>
    <n v="1"/>
    <n v="1816"/>
    <n v="1"/>
    <x v="0"/>
    <n v="64"/>
    <n v="3"/>
    <n v="3"/>
    <x v="3"/>
    <n v="3"/>
    <s v="Single"/>
    <n v="9667"/>
    <n v="2739"/>
    <n v="9"/>
    <s v="Y"/>
    <x v="1"/>
    <n v="14"/>
    <n v="3"/>
    <n v="2"/>
    <n v="80"/>
    <n v="0"/>
    <n v="9"/>
    <n v="3"/>
    <n v="3"/>
    <n v="7"/>
    <n v="7"/>
    <n v="0"/>
    <n v="2"/>
    <x v="0"/>
    <x v="0"/>
    <n v="0"/>
  </r>
  <r>
    <x v="25"/>
    <x v="0"/>
    <s v="Travel_Rarely"/>
    <n v="920"/>
    <x v="2"/>
    <n v="20"/>
    <n v="2"/>
    <s v="Medical"/>
    <n v="1"/>
    <n v="1818"/>
    <n v="4"/>
    <x v="0"/>
    <n v="69"/>
    <n v="3"/>
    <n v="1"/>
    <x v="8"/>
    <n v="2"/>
    <s v="Married"/>
    <n v="2148"/>
    <n v="6889"/>
    <n v="0"/>
    <s v="Y"/>
    <x v="0"/>
    <n v="11"/>
    <n v="3"/>
    <n v="3"/>
    <n v="80"/>
    <n v="0"/>
    <n v="6"/>
    <n v="3"/>
    <n v="3"/>
    <n v="5"/>
    <n v="1"/>
    <n v="1"/>
    <n v="4"/>
    <x v="2"/>
    <x v="1"/>
    <n v="1"/>
  </r>
  <r>
    <x v="21"/>
    <x v="0"/>
    <s v="Travel_Rarely"/>
    <n v="261"/>
    <x v="1"/>
    <n v="21"/>
    <n v="2"/>
    <s v="Medical"/>
    <n v="1"/>
    <n v="1821"/>
    <n v="4"/>
    <x v="0"/>
    <n v="66"/>
    <n v="3"/>
    <n v="2"/>
    <x v="4"/>
    <n v="2"/>
    <s v="Married"/>
    <n v="8926"/>
    <n v="10842"/>
    <n v="4"/>
    <s v="Y"/>
    <x v="1"/>
    <n v="22"/>
    <n v="4"/>
    <n v="4"/>
    <n v="80"/>
    <n v="1"/>
    <n v="13"/>
    <n v="2"/>
    <n v="4"/>
    <n v="9"/>
    <n v="7"/>
    <n v="3"/>
    <n v="7"/>
    <x v="0"/>
    <x v="2"/>
    <n v="1"/>
  </r>
  <r>
    <x v="32"/>
    <x v="1"/>
    <s v="Travel_Rarely"/>
    <n v="1194"/>
    <x v="1"/>
    <n v="1"/>
    <n v="3"/>
    <s v="Life Sciences"/>
    <n v="1"/>
    <n v="1822"/>
    <n v="3"/>
    <x v="0"/>
    <n v="52"/>
    <n v="3"/>
    <n v="2"/>
    <x v="4"/>
    <n v="4"/>
    <s v="Divorced"/>
    <n v="6513"/>
    <n v="9060"/>
    <n v="4"/>
    <s v="Y"/>
    <x v="1"/>
    <n v="17"/>
    <n v="3"/>
    <n v="4"/>
    <n v="80"/>
    <n v="1"/>
    <n v="12"/>
    <n v="3"/>
    <n v="3"/>
    <n v="5"/>
    <n v="3"/>
    <n v="0"/>
    <n v="3"/>
    <x v="2"/>
    <x v="0"/>
    <n v="0"/>
  </r>
  <r>
    <x v="13"/>
    <x v="1"/>
    <s v="Travel_Rarely"/>
    <n v="810"/>
    <x v="0"/>
    <n v="8"/>
    <n v="2"/>
    <s v="Technical Degree"/>
    <n v="1"/>
    <n v="1823"/>
    <n v="2"/>
    <x v="1"/>
    <n v="92"/>
    <n v="4"/>
    <n v="2"/>
    <x v="0"/>
    <n v="3"/>
    <s v="Married"/>
    <n v="6799"/>
    <n v="22128"/>
    <n v="1"/>
    <s v="Y"/>
    <x v="1"/>
    <n v="21"/>
    <n v="4"/>
    <n v="3"/>
    <n v="80"/>
    <n v="2"/>
    <n v="10"/>
    <n v="5"/>
    <n v="3"/>
    <n v="10"/>
    <n v="8"/>
    <n v="4"/>
    <n v="8"/>
    <x v="0"/>
    <x v="2"/>
    <n v="0"/>
  </r>
  <r>
    <x v="34"/>
    <x v="1"/>
    <s v="Non-Travel"/>
    <n v="350"/>
    <x v="0"/>
    <n v="2"/>
    <n v="3"/>
    <s v="Medical"/>
    <n v="1"/>
    <n v="1824"/>
    <n v="2"/>
    <x v="1"/>
    <n v="52"/>
    <n v="3"/>
    <n v="4"/>
    <x v="5"/>
    <n v="2"/>
    <s v="Divorced"/>
    <n v="16291"/>
    <n v="22577"/>
    <n v="4"/>
    <s v="Y"/>
    <x v="1"/>
    <n v="22"/>
    <n v="4"/>
    <n v="4"/>
    <n v="80"/>
    <n v="1"/>
    <n v="37"/>
    <n v="0"/>
    <n v="2"/>
    <n v="16"/>
    <n v="9"/>
    <n v="14"/>
    <n v="14"/>
    <x v="5"/>
    <x v="4"/>
    <n v="0"/>
  </r>
  <r>
    <x v="10"/>
    <x v="1"/>
    <s v="Travel_Rarely"/>
    <n v="185"/>
    <x v="1"/>
    <n v="23"/>
    <n v="4"/>
    <s v="Medical"/>
    <n v="1"/>
    <n v="1826"/>
    <n v="2"/>
    <x v="1"/>
    <n v="91"/>
    <n v="1"/>
    <n v="1"/>
    <x v="2"/>
    <n v="3"/>
    <s v="Married"/>
    <n v="2705"/>
    <n v="9696"/>
    <n v="0"/>
    <s v="Y"/>
    <x v="1"/>
    <n v="16"/>
    <n v="3"/>
    <n v="2"/>
    <n v="80"/>
    <n v="1"/>
    <n v="6"/>
    <n v="2"/>
    <n v="4"/>
    <n v="5"/>
    <n v="4"/>
    <n v="0"/>
    <n v="3"/>
    <x v="2"/>
    <x v="0"/>
    <n v="0"/>
  </r>
  <r>
    <x v="40"/>
    <x v="1"/>
    <s v="Travel_Rarely"/>
    <n v="1001"/>
    <x v="1"/>
    <n v="4"/>
    <n v="3"/>
    <s v="Life Sciences"/>
    <n v="1"/>
    <n v="1827"/>
    <n v="3"/>
    <x v="0"/>
    <n v="92"/>
    <n v="2"/>
    <n v="3"/>
    <x v="3"/>
    <n v="2"/>
    <s v="Divorced"/>
    <n v="10333"/>
    <n v="19271"/>
    <n v="8"/>
    <s v="Y"/>
    <x v="0"/>
    <n v="12"/>
    <n v="3"/>
    <n v="3"/>
    <n v="80"/>
    <n v="1"/>
    <n v="28"/>
    <n v="4"/>
    <n v="3"/>
    <n v="22"/>
    <n v="11"/>
    <n v="14"/>
    <n v="10"/>
    <x v="3"/>
    <x v="4"/>
    <n v="0"/>
  </r>
  <r>
    <x v="32"/>
    <x v="1"/>
    <s v="Travel_Rarely"/>
    <n v="750"/>
    <x v="1"/>
    <n v="12"/>
    <n v="3"/>
    <s v="Life Sciences"/>
    <n v="1"/>
    <n v="1829"/>
    <n v="2"/>
    <x v="0"/>
    <n v="47"/>
    <n v="3"/>
    <n v="2"/>
    <x v="4"/>
    <n v="1"/>
    <s v="Divorced"/>
    <n v="4448"/>
    <n v="10748"/>
    <n v="2"/>
    <s v="Y"/>
    <x v="1"/>
    <n v="12"/>
    <n v="3"/>
    <n v="2"/>
    <n v="80"/>
    <n v="1"/>
    <n v="15"/>
    <n v="3"/>
    <n v="3"/>
    <n v="7"/>
    <n v="4"/>
    <n v="7"/>
    <n v="7"/>
    <x v="0"/>
    <x v="3"/>
    <n v="0"/>
  </r>
  <r>
    <x v="33"/>
    <x v="1"/>
    <s v="Travel_Rarely"/>
    <n v="431"/>
    <x v="1"/>
    <n v="7"/>
    <n v="4"/>
    <s v="Medical"/>
    <n v="1"/>
    <n v="1830"/>
    <n v="4"/>
    <x v="0"/>
    <n v="68"/>
    <n v="3"/>
    <n v="2"/>
    <x v="1"/>
    <n v="4"/>
    <s v="Married"/>
    <n v="6854"/>
    <n v="15696"/>
    <n v="4"/>
    <s v="Y"/>
    <x v="1"/>
    <n v="15"/>
    <n v="3"/>
    <n v="2"/>
    <n v="80"/>
    <n v="1"/>
    <n v="14"/>
    <n v="2"/>
    <n v="2"/>
    <n v="7"/>
    <n v="1"/>
    <n v="1"/>
    <n v="7"/>
    <x v="0"/>
    <x v="1"/>
    <n v="0"/>
  </r>
  <r>
    <x v="12"/>
    <x v="1"/>
    <s v="Travel_Frequently"/>
    <n v="1125"/>
    <x v="0"/>
    <n v="7"/>
    <n v="4"/>
    <s v="Marketing"/>
    <n v="1"/>
    <n v="1833"/>
    <n v="1"/>
    <x v="0"/>
    <n v="68"/>
    <n v="3"/>
    <n v="3"/>
    <x v="0"/>
    <n v="1"/>
    <s v="Married"/>
    <n v="9637"/>
    <n v="8277"/>
    <n v="2"/>
    <s v="Y"/>
    <x v="1"/>
    <n v="14"/>
    <n v="3"/>
    <n v="4"/>
    <n v="80"/>
    <n v="2"/>
    <n v="9"/>
    <n v="3"/>
    <n v="3"/>
    <n v="3"/>
    <n v="2"/>
    <n v="2"/>
    <n v="2"/>
    <x v="2"/>
    <x v="1"/>
    <n v="0"/>
  </r>
  <r>
    <x v="14"/>
    <x v="1"/>
    <s v="Travel_Rarely"/>
    <n v="1217"/>
    <x v="1"/>
    <n v="1"/>
    <n v="3"/>
    <s v="Medical"/>
    <n v="1"/>
    <n v="1834"/>
    <n v="3"/>
    <x v="0"/>
    <n v="67"/>
    <n v="3"/>
    <n v="1"/>
    <x v="1"/>
    <n v="1"/>
    <s v="Married"/>
    <n v="3591"/>
    <n v="12719"/>
    <n v="1"/>
    <s v="Y"/>
    <x v="1"/>
    <n v="25"/>
    <n v="4"/>
    <n v="3"/>
    <n v="80"/>
    <n v="1"/>
    <n v="3"/>
    <n v="3"/>
    <n v="3"/>
    <n v="3"/>
    <n v="2"/>
    <n v="1"/>
    <n v="2"/>
    <x v="2"/>
    <x v="1"/>
    <n v="0"/>
  </r>
  <r>
    <x v="8"/>
    <x v="1"/>
    <s v="Travel_Rarely"/>
    <n v="723"/>
    <x v="0"/>
    <n v="2"/>
    <n v="4"/>
    <s v="Marketing"/>
    <n v="1"/>
    <n v="1835"/>
    <n v="2"/>
    <x v="0"/>
    <n v="77"/>
    <n v="1"/>
    <n v="2"/>
    <x v="6"/>
    <n v="4"/>
    <s v="Married"/>
    <n v="5405"/>
    <n v="4244"/>
    <n v="2"/>
    <s v="Y"/>
    <x v="0"/>
    <n v="20"/>
    <n v="4"/>
    <n v="1"/>
    <n v="80"/>
    <n v="2"/>
    <n v="20"/>
    <n v="4"/>
    <n v="2"/>
    <n v="4"/>
    <n v="2"/>
    <n v="0"/>
    <n v="3"/>
    <x v="2"/>
    <x v="0"/>
    <n v="0"/>
  </r>
  <r>
    <x v="25"/>
    <x v="1"/>
    <s v="Travel_Rarely"/>
    <n v="572"/>
    <x v="0"/>
    <n v="10"/>
    <n v="3"/>
    <s v="Medical"/>
    <n v="1"/>
    <n v="1836"/>
    <n v="3"/>
    <x v="1"/>
    <n v="46"/>
    <n v="3"/>
    <n v="2"/>
    <x v="0"/>
    <n v="4"/>
    <s v="Single"/>
    <n v="4684"/>
    <n v="9125"/>
    <n v="1"/>
    <s v="Y"/>
    <x v="1"/>
    <n v="13"/>
    <n v="3"/>
    <n v="1"/>
    <n v="80"/>
    <n v="0"/>
    <n v="5"/>
    <n v="4"/>
    <n v="3"/>
    <n v="5"/>
    <n v="3"/>
    <n v="1"/>
    <n v="2"/>
    <x v="2"/>
    <x v="1"/>
    <n v="0"/>
  </r>
  <r>
    <x v="34"/>
    <x v="1"/>
    <s v="Travel_Frequently"/>
    <n v="1216"/>
    <x v="1"/>
    <n v="15"/>
    <n v="4"/>
    <s v="Life Sciences"/>
    <n v="1"/>
    <n v="1837"/>
    <n v="1"/>
    <x v="1"/>
    <n v="87"/>
    <n v="3"/>
    <n v="4"/>
    <x v="7"/>
    <n v="3"/>
    <s v="Married"/>
    <n v="15787"/>
    <n v="21624"/>
    <n v="2"/>
    <s v="Y"/>
    <x v="0"/>
    <n v="14"/>
    <n v="3"/>
    <n v="2"/>
    <n v="80"/>
    <n v="0"/>
    <n v="23"/>
    <n v="3"/>
    <n v="3"/>
    <n v="2"/>
    <n v="2"/>
    <n v="2"/>
    <n v="2"/>
    <x v="1"/>
    <x v="1"/>
    <n v="0"/>
  </r>
  <r>
    <x v="41"/>
    <x v="1"/>
    <s v="Non-Travel"/>
    <n v="1431"/>
    <x v="1"/>
    <n v="14"/>
    <n v="3"/>
    <s v="Medical"/>
    <n v="1"/>
    <n v="1839"/>
    <n v="2"/>
    <x v="0"/>
    <n v="33"/>
    <n v="3"/>
    <n v="1"/>
    <x v="1"/>
    <n v="3"/>
    <s v="Single"/>
    <n v="1514"/>
    <n v="8018"/>
    <n v="1"/>
    <s v="Y"/>
    <x v="1"/>
    <n v="16"/>
    <n v="3"/>
    <n v="3"/>
    <n v="80"/>
    <n v="0"/>
    <n v="0"/>
    <n v="4"/>
    <n v="1"/>
    <n v="0"/>
    <n v="0"/>
    <n v="0"/>
    <n v="0"/>
    <x v="1"/>
    <x v="0"/>
    <n v="0"/>
  </r>
  <r>
    <x v="12"/>
    <x v="0"/>
    <s v="Travel_Rarely"/>
    <n v="359"/>
    <x v="2"/>
    <n v="18"/>
    <n v="5"/>
    <s v="Human Resources"/>
    <n v="1"/>
    <n v="1842"/>
    <n v="4"/>
    <x v="1"/>
    <n v="89"/>
    <n v="4"/>
    <n v="1"/>
    <x v="8"/>
    <n v="1"/>
    <s v="Married"/>
    <n v="2956"/>
    <n v="21495"/>
    <n v="0"/>
    <s v="Y"/>
    <x v="1"/>
    <n v="17"/>
    <n v="3"/>
    <n v="3"/>
    <n v="80"/>
    <n v="0"/>
    <n v="2"/>
    <n v="4"/>
    <n v="3"/>
    <n v="1"/>
    <n v="0"/>
    <n v="0"/>
    <n v="0"/>
    <x v="1"/>
    <x v="0"/>
    <n v="1"/>
  </r>
  <r>
    <x v="11"/>
    <x v="0"/>
    <s v="Travel_Rarely"/>
    <n v="350"/>
    <x v="2"/>
    <n v="13"/>
    <n v="3"/>
    <s v="Human Resources"/>
    <n v="1"/>
    <n v="1844"/>
    <n v="1"/>
    <x v="1"/>
    <n v="56"/>
    <n v="2"/>
    <n v="1"/>
    <x v="8"/>
    <n v="1"/>
    <s v="Divorced"/>
    <n v="2335"/>
    <n v="3157"/>
    <n v="4"/>
    <s v="Y"/>
    <x v="0"/>
    <n v="15"/>
    <n v="3"/>
    <n v="4"/>
    <n v="80"/>
    <n v="3"/>
    <n v="4"/>
    <n v="3"/>
    <n v="3"/>
    <n v="2"/>
    <n v="2"/>
    <n v="2"/>
    <n v="0"/>
    <x v="1"/>
    <x v="1"/>
    <n v="1"/>
  </r>
  <r>
    <x v="28"/>
    <x v="1"/>
    <s v="Non-Travel"/>
    <n v="589"/>
    <x v="0"/>
    <n v="2"/>
    <n v="4"/>
    <s v="Life Sciences"/>
    <n v="1"/>
    <n v="1845"/>
    <n v="3"/>
    <x v="0"/>
    <n v="67"/>
    <n v="3"/>
    <n v="2"/>
    <x v="0"/>
    <n v="3"/>
    <s v="Married"/>
    <n v="5154"/>
    <n v="19665"/>
    <n v="4"/>
    <s v="Y"/>
    <x v="1"/>
    <n v="22"/>
    <n v="4"/>
    <n v="2"/>
    <n v="80"/>
    <n v="2"/>
    <n v="10"/>
    <n v="3"/>
    <n v="4"/>
    <n v="8"/>
    <n v="7"/>
    <n v="5"/>
    <n v="7"/>
    <x v="0"/>
    <x v="2"/>
    <n v="0"/>
  </r>
  <r>
    <x v="9"/>
    <x v="1"/>
    <s v="Travel_Rarely"/>
    <n v="430"/>
    <x v="1"/>
    <n v="2"/>
    <n v="4"/>
    <s v="Other"/>
    <n v="1"/>
    <n v="1847"/>
    <n v="4"/>
    <x v="0"/>
    <n v="73"/>
    <n v="3"/>
    <n v="2"/>
    <x v="1"/>
    <n v="2"/>
    <s v="Married"/>
    <n v="6962"/>
    <n v="19573"/>
    <n v="4"/>
    <s v="Y"/>
    <x v="0"/>
    <n v="22"/>
    <n v="4"/>
    <n v="4"/>
    <n v="80"/>
    <n v="1"/>
    <n v="15"/>
    <n v="2"/>
    <n v="3"/>
    <n v="1"/>
    <n v="0"/>
    <n v="0"/>
    <n v="0"/>
    <x v="1"/>
    <x v="0"/>
    <n v="0"/>
  </r>
  <r>
    <x v="23"/>
    <x v="1"/>
    <s v="Travel_Frequently"/>
    <n v="1422"/>
    <x v="0"/>
    <n v="2"/>
    <n v="4"/>
    <s v="Life Sciences"/>
    <n v="1"/>
    <n v="1849"/>
    <n v="1"/>
    <x v="1"/>
    <n v="92"/>
    <n v="3"/>
    <n v="2"/>
    <x v="0"/>
    <n v="4"/>
    <s v="Married"/>
    <n v="5675"/>
    <n v="19246"/>
    <n v="1"/>
    <s v="Y"/>
    <x v="1"/>
    <n v="20"/>
    <n v="4"/>
    <n v="3"/>
    <n v="80"/>
    <n v="1"/>
    <n v="7"/>
    <n v="5"/>
    <n v="3"/>
    <n v="7"/>
    <n v="7"/>
    <n v="7"/>
    <n v="7"/>
    <x v="0"/>
    <x v="3"/>
    <n v="0"/>
  </r>
  <r>
    <x v="4"/>
    <x v="1"/>
    <s v="Travel_Frequently"/>
    <n v="1297"/>
    <x v="1"/>
    <n v="5"/>
    <n v="2"/>
    <s v="Life Sciences"/>
    <n v="1"/>
    <n v="1850"/>
    <n v="4"/>
    <x v="0"/>
    <n v="53"/>
    <n v="3"/>
    <n v="1"/>
    <x v="2"/>
    <n v="4"/>
    <s v="Single"/>
    <n v="2379"/>
    <n v="19826"/>
    <n v="0"/>
    <s v="Y"/>
    <x v="0"/>
    <n v="14"/>
    <n v="3"/>
    <n v="3"/>
    <n v="80"/>
    <n v="0"/>
    <n v="6"/>
    <n v="3"/>
    <n v="2"/>
    <n v="5"/>
    <n v="4"/>
    <n v="0"/>
    <n v="2"/>
    <x v="2"/>
    <x v="0"/>
    <n v="0"/>
  </r>
  <r>
    <x v="11"/>
    <x v="1"/>
    <s v="Travel_Frequently"/>
    <n v="574"/>
    <x v="1"/>
    <n v="20"/>
    <n v="1"/>
    <s v="Medical"/>
    <n v="1"/>
    <n v="1852"/>
    <n v="4"/>
    <x v="1"/>
    <n v="40"/>
    <n v="3"/>
    <n v="1"/>
    <x v="2"/>
    <n v="4"/>
    <s v="Married"/>
    <n v="3812"/>
    <n v="7003"/>
    <n v="1"/>
    <s v="Y"/>
    <x v="1"/>
    <n v="13"/>
    <n v="3"/>
    <n v="2"/>
    <n v="80"/>
    <n v="0"/>
    <n v="11"/>
    <n v="3"/>
    <n v="4"/>
    <n v="11"/>
    <n v="8"/>
    <n v="3"/>
    <n v="10"/>
    <x v="4"/>
    <x v="2"/>
    <n v="0"/>
  </r>
  <r>
    <x v="5"/>
    <x v="1"/>
    <s v="Travel_Frequently"/>
    <n v="1318"/>
    <x v="0"/>
    <n v="10"/>
    <n v="4"/>
    <s v="Marketing"/>
    <n v="1"/>
    <n v="1853"/>
    <n v="4"/>
    <x v="1"/>
    <n v="79"/>
    <n v="3"/>
    <n v="2"/>
    <x v="0"/>
    <n v="4"/>
    <s v="Single"/>
    <n v="4648"/>
    <n v="26075"/>
    <n v="8"/>
    <s v="Y"/>
    <x v="1"/>
    <n v="13"/>
    <n v="3"/>
    <n v="3"/>
    <n v="80"/>
    <n v="0"/>
    <n v="4"/>
    <n v="2"/>
    <n v="4"/>
    <n v="0"/>
    <n v="0"/>
    <n v="0"/>
    <n v="0"/>
    <x v="1"/>
    <x v="0"/>
    <n v="0"/>
  </r>
  <r>
    <x v="19"/>
    <x v="1"/>
    <s v="Non-Travel"/>
    <n v="355"/>
    <x v="1"/>
    <n v="10"/>
    <n v="4"/>
    <s v="Technical Degree"/>
    <n v="1"/>
    <n v="1854"/>
    <n v="3"/>
    <x v="1"/>
    <n v="38"/>
    <n v="3"/>
    <n v="1"/>
    <x v="1"/>
    <n v="3"/>
    <s v="Married"/>
    <n v="2936"/>
    <n v="6161"/>
    <n v="3"/>
    <s v="Y"/>
    <x v="1"/>
    <n v="22"/>
    <n v="4"/>
    <n v="2"/>
    <n v="80"/>
    <n v="2"/>
    <n v="10"/>
    <n v="1"/>
    <n v="2"/>
    <n v="6"/>
    <n v="3"/>
    <n v="3"/>
    <n v="3"/>
    <x v="0"/>
    <x v="2"/>
    <n v="0"/>
  </r>
  <r>
    <x v="40"/>
    <x v="1"/>
    <s v="Travel_Rarely"/>
    <n v="207"/>
    <x v="1"/>
    <n v="9"/>
    <n v="4"/>
    <s v="Life Sciences"/>
    <n v="1"/>
    <n v="1856"/>
    <n v="2"/>
    <x v="0"/>
    <n v="64"/>
    <n v="3"/>
    <n v="1"/>
    <x v="2"/>
    <n v="3"/>
    <s v="Single"/>
    <n v="2105"/>
    <n v="5411"/>
    <n v="4"/>
    <s v="Y"/>
    <x v="1"/>
    <n v="12"/>
    <n v="3"/>
    <n v="3"/>
    <n v="80"/>
    <n v="0"/>
    <n v="7"/>
    <n v="2"/>
    <n v="3"/>
    <n v="2"/>
    <n v="2"/>
    <n v="2"/>
    <n v="0"/>
    <x v="1"/>
    <x v="1"/>
    <n v="0"/>
  </r>
  <r>
    <x v="21"/>
    <x v="1"/>
    <s v="Travel_Rarely"/>
    <n v="706"/>
    <x v="1"/>
    <n v="2"/>
    <n v="2"/>
    <s v="Life Sciences"/>
    <n v="1"/>
    <n v="1857"/>
    <n v="4"/>
    <x v="1"/>
    <n v="82"/>
    <n v="3"/>
    <n v="3"/>
    <x v="3"/>
    <n v="4"/>
    <s v="Divorced"/>
    <n v="8578"/>
    <n v="19989"/>
    <n v="3"/>
    <s v="Y"/>
    <x v="1"/>
    <n v="14"/>
    <n v="3"/>
    <n v="3"/>
    <n v="80"/>
    <n v="1"/>
    <n v="12"/>
    <n v="4"/>
    <n v="2"/>
    <n v="9"/>
    <n v="8"/>
    <n v="4"/>
    <n v="7"/>
    <x v="0"/>
    <x v="2"/>
    <n v="0"/>
  </r>
  <r>
    <x v="14"/>
    <x v="1"/>
    <s v="Non-Travel"/>
    <n v="280"/>
    <x v="2"/>
    <n v="1"/>
    <n v="2"/>
    <s v="Life Sciences"/>
    <n v="1"/>
    <n v="1858"/>
    <n v="3"/>
    <x v="1"/>
    <n v="43"/>
    <n v="3"/>
    <n v="1"/>
    <x v="8"/>
    <n v="4"/>
    <s v="Divorced"/>
    <n v="2706"/>
    <n v="10494"/>
    <n v="1"/>
    <s v="Y"/>
    <x v="1"/>
    <n v="15"/>
    <n v="3"/>
    <n v="2"/>
    <n v="80"/>
    <n v="1"/>
    <n v="3"/>
    <n v="2"/>
    <n v="3"/>
    <n v="3"/>
    <n v="2"/>
    <n v="2"/>
    <n v="2"/>
    <x v="2"/>
    <x v="1"/>
    <n v="0"/>
  </r>
  <r>
    <x v="11"/>
    <x v="1"/>
    <s v="Travel_Rarely"/>
    <n v="726"/>
    <x v="1"/>
    <n v="29"/>
    <n v="1"/>
    <s v="Life Sciences"/>
    <n v="1"/>
    <n v="1859"/>
    <n v="4"/>
    <x v="1"/>
    <n v="93"/>
    <n v="1"/>
    <n v="2"/>
    <x v="4"/>
    <n v="3"/>
    <s v="Divorced"/>
    <n v="6384"/>
    <n v="21143"/>
    <n v="8"/>
    <s v="Y"/>
    <x v="1"/>
    <n v="17"/>
    <n v="3"/>
    <n v="4"/>
    <n v="80"/>
    <n v="2"/>
    <n v="11"/>
    <n v="3"/>
    <n v="3"/>
    <n v="7"/>
    <n v="0"/>
    <n v="1"/>
    <n v="6"/>
    <x v="0"/>
    <x v="1"/>
    <n v="0"/>
  </r>
  <r>
    <x v="19"/>
    <x v="1"/>
    <s v="Travel_Rarely"/>
    <n v="1142"/>
    <x v="1"/>
    <n v="8"/>
    <n v="3"/>
    <s v="Life Sciences"/>
    <n v="1"/>
    <n v="1860"/>
    <n v="4"/>
    <x v="1"/>
    <n v="81"/>
    <n v="3"/>
    <n v="1"/>
    <x v="2"/>
    <n v="3"/>
    <s v="Single"/>
    <n v="3968"/>
    <n v="13624"/>
    <n v="4"/>
    <s v="Y"/>
    <x v="1"/>
    <n v="13"/>
    <n v="3"/>
    <n v="4"/>
    <n v="80"/>
    <n v="0"/>
    <n v="8"/>
    <n v="3"/>
    <n v="3"/>
    <n v="0"/>
    <n v="0"/>
    <n v="0"/>
    <n v="0"/>
    <x v="1"/>
    <x v="0"/>
    <n v="0"/>
  </r>
  <r>
    <x v="5"/>
    <x v="0"/>
    <s v="Travel_Rarely"/>
    <n v="414"/>
    <x v="0"/>
    <n v="2"/>
    <n v="4"/>
    <s v="Marketing"/>
    <n v="1"/>
    <n v="1862"/>
    <n v="3"/>
    <x v="1"/>
    <n v="82"/>
    <n v="2"/>
    <n v="2"/>
    <x v="0"/>
    <n v="2"/>
    <s v="Single"/>
    <n v="9907"/>
    <n v="26186"/>
    <n v="7"/>
    <s v="Y"/>
    <x v="0"/>
    <n v="12"/>
    <n v="3"/>
    <n v="3"/>
    <n v="80"/>
    <n v="0"/>
    <n v="7"/>
    <n v="3"/>
    <n v="2"/>
    <n v="2"/>
    <n v="2"/>
    <n v="2"/>
    <n v="2"/>
    <x v="1"/>
    <x v="1"/>
    <n v="1"/>
  </r>
  <r>
    <x v="21"/>
    <x v="1"/>
    <s v="Travel_Rarely"/>
    <n v="1319"/>
    <x v="0"/>
    <n v="3"/>
    <n v="3"/>
    <s v="Technical Degree"/>
    <n v="1"/>
    <n v="1863"/>
    <n v="1"/>
    <x v="0"/>
    <n v="45"/>
    <n v="4"/>
    <n v="4"/>
    <x v="0"/>
    <n v="1"/>
    <s v="Divorced"/>
    <n v="13225"/>
    <n v="7739"/>
    <n v="2"/>
    <s v="Y"/>
    <x v="1"/>
    <n v="12"/>
    <n v="3"/>
    <n v="4"/>
    <n v="80"/>
    <n v="1"/>
    <n v="25"/>
    <n v="5"/>
    <n v="3"/>
    <n v="19"/>
    <n v="17"/>
    <n v="2"/>
    <n v="8"/>
    <x v="5"/>
    <x v="1"/>
    <n v="0"/>
  </r>
  <r>
    <x v="4"/>
    <x v="1"/>
    <s v="Travel_Rarely"/>
    <n v="728"/>
    <x v="0"/>
    <n v="23"/>
    <n v="1"/>
    <s v="Medical"/>
    <n v="1"/>
    <n v="1864"/>
    <n v="2"/>
    <x v="0"/>
    <n v="36"/>
    <n v="2"/>
    <n v="2"/>
    <x v="6"/>
    <n v="3"/>
    <s v="Married"/>
    <n v="3540"/>
    <n v="7018"/>
    <n v="1"/>
    <s v="Y"/>
    <x v="1"/>
    <n v="21"/>
    <n v="4"/>
    <n v="4"/>
    <n v="80"/>
    <n v="1"/>
    <n v="9"/>
    <n v="5"/>
    <n v="3"/>
    <n v="9"/>
    <n v="8"/>
    <n v="5"/>
    <n v="8"/>
    <x v="0"/>
    <x v="2"/>
    <n v="0"/>
  </r>
  <r>
    <x v="11"/>
    <x v="1"/>
    <s v="Travel_Rarely"/>
    <n v="352"/>
    <x v="2"/>
    <n v="6"/>
    <n v="1"/>
    <s v="Medical"/>
    <n v="1"/>
    <n v="1865"/>
    <n v="4"/>
    <x v="1"/>
    <n v="87"/>
    <n v="2"/>
    <n v="1"/>
    <x v="8"/>
    <n v="2"/>
    <s v="Married"/>
    <n v="2804"/>
    <n v="15434"/>
    <n v="1"/>
    <s v="Y"/>
    <x v="1"/>
    <n v="11"/>
    <n v="3"/>
    <n v="4"/>
    <n v="80"/>
    <n v="0"/>
    <n v="1"/>
    <n v="3"/>
    <n v="3"/>
    <n v="1"/>
    <n v="0"/>
    <n v="0"/>
    <n v="0"/>
    <x v="1"/>
    <x v="0"/>
    <n v="0"/>
  </r>
  <r>
    <x v="23"/>
    <x v="1"/>
    <s v="Travel_Rarely"/>
    <n v="823"/>
    <x v="1"/>
    <n v="6"/>
    <n v="3"/>
    <s v="Medical"/>
    <n v="1"/>
    <n v="1866"/>
    <n v="1"/>
    <x v="0"/>
    <n v="81"/>
    <n v="2"/>
    <n v="5"/>
    <x v="5"/>
    <n v="3"/>
    <s v="Married"/>
    <n v="19392"/>
    <n v="22539"/>
    <n v="7"/>
    <s v="Y"/>
    <x v="1"/>
    <n v="13"/>
    <n v="3"/>
    <n v="4"/>
    <n v="80"/>
    <n v="0"/>
    <n v="21"/>
    <n v="2"/>
    <n v="3"/>
    <n v="16"/>
    <n v="12"/>
    <n v="6"/>
    <n v="14"/>
    <x v="5"/>
    <x v="3"/>
    <n v="0"/>
  </r>
  <r>
    <x v="26"/>
    <x v="1"/>
    <s v="Travel_Rarely"/>
    <n v="1224"/>
    <x v="1"/>
    <n v="10"/>
    <n v="3"/>
    <s v="Life Sciences"/>
    <n v="1"/>
    <n v="1867"/>
    <n v="4"/>
    <x v="1"/>
    <n v="91"/>
    <n v="2"/>
    <n v="5"/>
    <x v="7"/>
    <n v="2"/>
    <s v="Married"/>
    <n v="19665"/>
    <n v="13583"/>
    <n v="4"/>
    <s v="Y"/>
    <x v="1"/>
    <n v="12"/>
    <n v="3"/>
    <n v="4"/>
    <n v="80"/>
    <n v="0"/>
    <n v="29"/>
    <n v="3"/>
    <n v="3"/>
    <n v="22"/>
    <n v="10"/>
    <n v="12"/>
    <n v="9"/>
    <x v="3"/>
    <x v="4"/>
    <n v="0"/>
  </r>
  <r>
    <x v="11"/>
    <x v="0"/>
    <s v="Travel_Frequently"/>
    <n v="459"/>
    <x v="1"/>
    <n v="24"/>
    <n v="2"/>
    <s v="Life Sciences"/>
    <n v="1"/>
    <n v="1868"/>
    <n v="4"/>
    <x v="1"/>
    <n v="73"/>
    <n v="2"/>
    <n v="1"/>
    <x v="1"/>
    <n v="4"/>
    <s v="Single"/>
    <n v="2439"/>
    <n v="14753"/>
    <n v="1"/>
    <s v="Y"/>
    <x v="0"/>
    <n v="24"/>
    <n v="4"/>
    <n v="2"/>
    <n v="80"/>
    <n v="0"/>
    <n v="1"/>
    <n v="3"/>
    <n v="2"/>
    <n v="1"/>
    <n v="0"/>
    <n v="1"/>
    <n v="0"/>
    <x v="1"/>
    <x v="1"/>
    <n v="1"/>
  </r>
  <r>
    <x v="21"/>
    <x v="0"/>
    <s v="Travel_Rarely"/>
    <n v="1254"/>
    <x v="0"/>
    <n v="10"/>
    <n v="3"/>
    <s v="Life Sciences"/>
    <n v="1"/>
    <n v="1869"/>
    <n v="3"/>
    <x v="0"/>
    <n v="64"/>
    <n v="3"/>
    <n v="3"/>
    <x v="0"/>
    <n v="2"/>
    <s v="Married"/>
    <n v="7314"/>
    <n v="14011"/>
    <n v="5"/>
    <s v="Y"/>
    <x v="1"/>
    <n v="21"/>
    <n v="4"/>
    <n v="3"/>
    <n v="80"/>
    <n v="3"/>
    <n v="14"/>
    <n v="2"/>
    <n v="3"/>
    <n v="8"/>
    <n v="7"/>
    <n v="0"/>
    <n v="7"/>
    <x v="0"/>
    <x v="0"/>
    <n v="1"/>
  </r>
  <r>
    <x v="4"/>
    <x v="1"/>
    <s v="Travel_Frequently"/>
    <n v="1131"/>
    <x v="1"/>
    <n v="15"/>
    <n v="3"/>
    <s v="Life Sciences"/>
    <n v="1"/>
    <n v="1870"/>
    <n v="4"/>
    <x v="0"/>
    <n v="77"/>
    <n v="2"/>
    <n v="1"/>
    <x v="1"/>
    <n v="1"/>
    <s v="Married"/>
    <n v="4774"/>
    <n v="23844"/>
    <n v="0"/>
    <s v="Y"/>
    <x v="1"/>
    <n v="19"/>
    <n v="3"/>
    <n v="4"/>
    <n v="80"/>
    <n v="1"/>
    <n v="8"/>
    <n v="2"/>
    <n v="2"/>
    <n v="7"/>
    <n v="6"/>
    <n v="7"/>
    <n v="3"/>
    <x v="0"/>
    <x v="3"/>
    <n v="0"/>
  </r>
  <r>
    <x v="22"/>
    <x v="1"/>
    <s v="Travel_Rarely"/>
    <n v="835"/>
    <x v="1"/>
    <n v="19"/>
    <n v="4"/>
    <s v="Other"/>
    <n v="1"/>
    <n v="1871"/>
    <n v="4"/>
    <x v="1"/>
    <n v="41"/>
    <n v="3"/>
    <n v="2"/>
    <x v="1"/>
    <n v="4"/>
    <s v="Divorced"/>
    <n v="3902"/>
    <n v="5141"/>
    <n v="8"/>
    <s v="Y"/>
    <x v="1"/>
    <n v="14"/>
    <n v="3"/>
    <n v="2"/>
    <n v="80"/>
    <n v="3"/>
    <n v="7"/>
    <n v="2"/>
    <n v="3"/>
    <n v="2"/>
    <n v="2"/>
    <n v="2"/>
    <n v="2"/>
    <x v="1"/>
    <x v="1"/>
    <n v="0"/>
  </r>
  <r>
    <x v="27"/>
    <x v="1"/>
    <s v="Travel_Rarely"/>
    <n v="836"/>
    <x v="1"/>
    <n v="2"/>
    <n v="4"/>
    <s v="Technical Degree"/>
    <n v="1"/>
    <n v="1873"/>
    <n v="2"/>
    <x v="1"/>
    <n v="98"/>
    <n v="2"/>
    <n v="1"/>
    <x v="1"/>
    <n v="4"/>
    <s v="Married"/>
    <n v="2662"/>
    <n v="7975"/>
    <n v="8"/>
    <s v="Y"/>
    <x v="1"/>
    <n v="20"/>
    <n v="4"/>
    <n v="2"/>
    <n v="80"/>
    <n v="1"/>
    <n v="19"/>
    <n v="2"/>
    <n v="4"/>
    <n v="5"/>
    <n v="2"/>
    <n v="0"/>
    <n v="4"/>
    <x v="2"/>
    <x v="0"/>
    <n v="0"/>
  </r>
  <r>
    <x v="14"/>
    <x v="1"/>
    <s v="Travel_Rarely"/>
    <n v="1172"/>
    <x v="0"/>
    <n v="3"/>
    <n v="3"/>
    <s v="Medical"/>
    <n v="1"/>
    <n v="1875"/>
    <n v="2"/>
    <x v="0"/>
    <n v="78"/>
    <n v="3"/>
    <n v="1"/>
    <x v="6"/>
    <n v="2"/>
    <s v="Married"/>
    <n v="2856"/>
    <n v="3692"/>
    <n v="1"/>
    <s v="Y"/>
    <x v="1"/>
    <n v="19"/>
    <n v="3"/>
    <n v="4"/>
    <n v="80"/>
    <n v="1"/>
    <n v="1"/>
    <n v="3"/>
    <n v="3"/>
    <n v="1"/>
    <n v="0"/>
    <n v="0"/>
    <n v="0"/>
    <x v="1"/>
    <x v="0"/>
    <n v="0"/>
  </r>
  <r>
    <x v="7"/>
    <x v="0"/>
    <s v="Travel_Rarely"/>
    <n v="945"/>
    <x v="0"/>
    <n v="9"/>
    <n v="3"/>
    <s v="Medical"/>
    <n v="1"/>
    <n v="1876"/>
    <n v="2"/>
    <x v="1"/>
    <n v="89"/>
    <n v="3"/>
    <n v="1"/>
    <x v="6"/>
    <n v="4"/>
    <s v="Single"/>
    <n v="1081"/>
    <n v="16019"/>
    <n v="1"/>
    <s v="Y"/>
    <x v="1"/>
    <n v="13"/>
    <n v="3"/>
    <n v="3"/>
    <n v="80"/>
    <n v="0"/>
    <n v="1"/>
    <n v="3"/>
    <n v="2"/>
    <n v="1"/>
    <n v="0"/>
    <n v="0"/>
    <n v="0"/>
    <x v="1"/>
    <x v="0"/>
    <n v="1"/>
  </r>
  <r>
    <x v="15"/>
    <x v="0"/>
    <s v="Travel_Rarely"/>
    <n v="391"/>
    <x v="1"/>
    <n v="7"/>
    <n v="1"/>
    <s v="Life Sciences"/>
    <n v="1"/>
    <n v="1878"/>
    <n v="4"/>
    <x v="1"/>
    <n v="75"/>
    <n v="3"/>
    <n v="1"/>
    <x v="1"/>
    <n v="2"/>
    <s v="Single"/>
    <n v="2472"/>
    <n v="26092"/>
    <n v="1"/>
    <s v="Y"/>
    <x v="0"/>
    <n v="23"/>
    <n v="4"/>
    <n v="1"/>
    <n v="80"/>
    <n v="0"/>
    <n v="1"/>
    <n v="2"/>
    <n v="3"/>
    <n v="1"/>
    <n v="0"/>
    <n v="0"/>
    <n v="0"/>
    <x v="1"/>
    <x v="0"/>
    <n v="1"/>
  </r>
  <r>
    <x v="9"/>
    <x v="1"/>
    <s v="Travel_Rarely"/>
    <n v="1266"/>
    <x v="0"/>
    <n v="10"/>
    <n v="4"/>
    <s v="Technical Degree"/>
    <n v="1"/>
    <n v="1880"/>
    <n v="2"/>
    <x v="0"/>
    <n v="63"/>
    <n v="2"/>
    <n v="2"/>
    <x v="0"/>
    <n v="3"/>
    <s v="Married"/>
    <n v="5673"/>
    <n v="6060"/>
    <n v="1"/>
    <s v="Y"/>
    <x v="0"/>
    <n v="13"/>
    <n v="3"/>
    <n v="1"/>
    <n v="80"/>
    <n v="1"/>
    <n v="10"/>
    <n v="4"/>
    <n v="3"/>
    <n v="10"/>
    <n v="9"/>
    <n v="1"/>
    <n v="7"/>
    <x v="0"/>
    <x v="1"/>
    <n v="0"/>
  </r>
  <r>
    <x v="12"/>
    <x v="1"/>
    <s v="Travel_Rarely"/>
    <n v="311"/>
    <x v="1"/>
    <n v="20"/>
    <n v="3"/>
    <s v="Life Sciences"/>
    <n v="1"/>
    <n v="1881"/>
    <n v="2"/>
    <x v="1"/>
    <n v="89"/>
    <n v="3"/>
    <n v="2"/>
    <x v="2"/>
    <n v="3"/>
    <s v="Divorced"/>
    <n v="4197"/>
    <n v="18624"/>
    <n v="1"/>
    <s v="Y"/>
    <x v="1"/>
    <n v="11"/>
    <n v="3"/>
    <n v="1"/>
    <n v="80"/>
    <n v="1"/>
    <n v="10"/>
    <n v="2"/>
    <n v="3"/>
    <n v="10"/>
    <n v="8"/>
    <n v="0"/>
    <n v="2"/>
    <x v="0"/>
    <x v="0"/>
    <n v="0"/>
  </r>
  <r>
    <x v="13"/>
    <x v="1"/>
    <s v="Travel_Rarely"/>
    <n v="1480"/>
    <x v="0"/>
    <n v="4"/>
    <n v="3"/>
    <s v="Life Sciences"/>
    <n v="1"/>
    <n v="1882"/>
    <n v="3"/>
    <x v="1"/>
    <n v="64"/>
    <n v="3"/>
    <n v="3"/>
    <x v="0"/>
    <n v="4"/>
    <s v="Married"/>
    <n v="9713"/>
    <n v="24444"/>
    <n v="2"/>
    <s v="Y"/>
    <x v="0"/>
    <n v="13"/>
    <n v="3"/>
    <n v="4"/>
    <n v="80"/>
    <n v="3"/>
    <n v="9"/>
    <n v="3"/>
    <n v="3"/>
    <n v="5"/>
    <n v="3"/>
    <n v="1"/>
    <n v="0"/>
    <x v="2"/>
    <x v="1"/>
    <n v="0"/>
  </r>
  <r>
    <x v="11"/>
    <x v="1"/>
    <s v="Travel_Rarely"/>
    <n v="592"/>
    <x v="1"/>
    <n v="7"/>
    <n v="3"/>
    <s v="Life Sciences"/>
    <n v="1"/>
    <n v="1883"/>
    <n v="4"/>
    <x v="1"/>
    <n v="59"/>
    <n v="3"/>
    <n v="1"/>
    <x v="2"/>
    <n v="1"/>
    <s v="Single"/>
    <n v="2062"/>
    <n v="19384"/>
    <n v="3"/>
    <s v="Y"/>
    <x v="1"/>
    <n v="14"/>
    <n v="3"/>
    <n v="2"/>
    <n v="80"/>
    <n v="0"/>
    <n v="11"/>
    <n v="2"/>
    <n v="3"/>
    <n v="3"/>
    <n v="2"/>
    <n v="1"/>
    <n v="2"/>
    <x v="2"/>
    <x v="1"/>
    <n v="0"/>
  </r>
  <r>
    <x v="2"/>
    <x v="1"/>
    <s v="Travel_Rarely"/>
    <n v="783"/>
    <x v="1"/>
    <n v="7"/>
    <n v="4"/>
    <s v="Medical"/>
    <n v="1"/>
    <n v="1885"/>
    <n v="4"/>
    <x v="1"/>
    <n v="78"/>
    <n v="3"/>
    <n v="2"/>
    <x v="1"/>
    <n v="1"/>
    <s v="Married"/>
    <n v="4284"/>
    <n v="13588"/>
    <n v="5"/>
    <s v="Y"/>
    <x v="0"/>
    <n v="22"/>
    <n v="4"/>
    <n v="3"/>
    <n v="80"/>
    <n v="1"/>
    <n v="16"/>
    <n v="2"/>
    <n v="3"/>
    <n v="5"/>
    <n v="3"/>
    <n v="0"/>
    <n v="4"/>
    <x v="2"/>
    <x v="0"/>
    <n v="0"/>
  </r>
  <r>
    <x v="10"/>
    <x v="1"/>
    <s v="Travel_Rarely"/>
    <n v="219"/>
    <x v="1"/>
    <n v="16"/>
    <n v="2"/>
    <s v="Other"/>
    <n v="1"/>
    <n v="1886"/>
    <n v="4"/>
    <x v="0"/>
    <n v="44"/>
    <n v="2"/>
    <n v="2"/>
    <x v="3"/>
    <n v="2"/>
    <s v="Married"/>
    <n v="4788"/>
    <n v="25388"/>
    <n v="0"/>
    <s v="Y"/>
    <x v="0"/>
    <n v="11"/>
    <n v="3"/>
    <n v="4"/>
    <n v="80"/>
    <n v="0"/>
    <n v="4"/>
    <n v="2"/>
    <n v="3"/>
    <n v="3"/>
    <n v="2"/>
    <n v="0"/>
    <n v="2"/>
    <x v="2"/>
    <x v="0"/>
    <n v="0"/>
  </r>
  <r>
    <x v="28"/>
    <x v="1"/>
    <s v="Travel_Rarely"/>
    <n v="556"/>
    <x v="1"/>
    <n v="25"/>
    <n v="2"/>
    <s v="Life Sciences"/>
    <n v="1"/>
    <n v="1888"/>
    <n v="2"/>
    <x v="0"/>
    <n v="93"/>
    <n v="2"/>
    <n v="2"/>
    <x v="3"/>
    <n v="4"/>
    <s v="Married"/>
    <n v="5906"/>
    <n v="23888"/>
    <n v="0"/>
    <s v="Y"/>
    <x v="1"/>
    <n v="13"/>
    <n v="3"/>
    <n v="4"/>
    <n v="80"/>
    <n v="2"/>
    <n v="10"/>
    <n v="2"/>
    <n v="2"/>
    <n v="9"/>
    <n v="8"/>
    <n v="3"/>
    <n v="8"/>
    <x v="0"/>
    <x v="2"/>
    <n v="0"/>
  </r>
  <r>
    <x v="9"/>
    <x v="1"/>
    <s v="Travel_Frequently"/>
    <n v="1213"/>
    <x v="2"/>
    <n v="2"/>
    <n v="1"/>
    <s v="Human Resources"/>
    <n v="1"/>
    <n v="1890"/>
    <n v="2"/>
    <x v="1"/>
    <n v="94"/>
    <n v="2"/>
    <n v="2"/>
    <x v="8"/>
    <n v="4"/>
    <s v="Single"/>
    <n v="3886"/>
    <n v="4223"/>
    <n v="1"/>
    <s v="Y"/>
    <x v="1"/>
    <n v="21"/>
    <n v="4"/>
    <n v="4"/>
    <n v="80"/>
    <n v="0"/>
    <n v="10"/>
    <n v="2"/>
    <n v="2"/>
    <n v="10"/>
    <n v="1"/>
    <n v="0"/>
    <n v="8"/>
    <x v="0"/>
    <x v="0"/>
    <n v="0"/>
  </r>
  <r>
    <x v="32"/>
    <x v="1"/>
    <s v="Travel_Rarely"/>
    <n v="1137"/>
    <x v="1"/>
    <n v="1"/>
    <n v="4"/>
    <s v="Life Sciences"/>
    <n v="1"/>
    <n v="1892"/>
    <n v="1"/>
    <x v="1"/>
    <n v="98"/>
    <n v="3"/>
    <n v="4"/>
    <x v="5"/>
    <n v="1"/>
    <s v="Divorced"/>
    <n v="16823"/>
    <n v="18991"/>
    <n v="2"/>
    <s v="Y"/>
    <x v="1"/>
    <n v="11"/>
    <n v="3"/>
    <n v="1"/>
    <n v="80"/>
    <n v="1"/>
    <n v="22"/>
    <n v="3"/>
    <n v="3"/>
    <n v="19"/>
    <n v="7"/>
    <n v="11"/>
    <n v="16"/>
    <x v="5"/>
    <x v="4"/>
    <n v="0"/>
  </r>
  <r>
    <x v="25"/>
    <x v="1"/>
    <s v="Travel_Rarely"/>
    <n v="482"/>
    <x v="1"/>
    <n v="1"/>
    <n v="2"/>
    <s v="Life Sciences"/>
    <n v="1"/>
    <n v="1893"/>
    <n v="2"/>
    <x v="0"/>
    <n v="90"/>
    <n v="2"/>
    <n v="1"/>
    <x v="1"/>
    <n v="3"/>
    <s v="Married"/>
    <n v="2933"/>
    <n v="14908"/>
    <n v="1"/>
    <s v="Y"/>
    <x v="0"/>
    <n v="13"/>
    <n v="3"/>
    <n v="3"/>
    <n v="80"/>
    <n v="1"/>
    <n v="1"/>
    <n v="3"/>
    <n v="2"/>
    <n v="1"/>
    <n v="0"/>
    <n v="1"/>
    <n v="0"/>
    <x v="1"/>
    <x v="1"/>
    <n v="0"/>
  </r>
  <r>
    <x v="4"/>
    <x v="1"/>
    <s v="Travel_Rarely"/>
    <n v="511"/>
    <x v="0"/>
    <n v="2"/>
    <n v="2"/>
    <s v="Medical"/>
    <n v="1"/>
    <n v="1898"/>
    <n v="1"/>
    <x v="0"/>
    <n v="89"/>
    <n v="4"/>
    <n v="2"/>
    <x v="0"/>
    <n v="3"/>
    <s v="Single"/>
    <n v="6500"/>
    <n v="26997"/>
    <n v="0"/>
    <s v="Y"/>
    <x v="1"/>
    <n v="14"/>
    <n v="3"/>
    <n v="2"/>
    <n v="80"/>
    <n v="0"/>
    <n v="9"/>
    <n v="5"/>
    <n v="2"/>
    <n v="8"/>
    <n v="7"/>
    <n v="0"/>
    <n v="7"/>
    <x v="0"/>
    <x v="0"/>
    <n v="0"/>
  </r>
  <r>
    <x v="26"/>
    <x v="1"/>
    <s v="Travel_Frequently"/>
    <n v="117"/>
    <x v="1"/>
    <n v="22"/>
    <n v="3"/>
    <s v="Medical"/>
    <n v="1"/>
    <n v="1900"/>
    <n v="4"/>
    <x v="0"/>
    <n v="58"/>
    <n v="3"/>
    <n v="4"/>
    <x v="5"/>
    <n v="4"/>
    <s v="Divorced"/>
    <n v="17174"/>
    <n v="2437"/>
    <n v="3"/>
    <s v="Y"/>
    <x v="1"/>
    <n v="11"/>
    <n v="3"/>
    <n v="2"/>
    <n v="80"/>
    <n v="1"/>
    <n v="24"/>
    <n v="3"/>
    <n v="3"/>
    <n v="22"/>
    <n v="17"/>
    <n v="4"/>
    <n v="7"/>
    <x v="3"/>
    <x v="2"/>
    <n v="0"/>
  </r>
  <r>
    <x v="20"/>
    <x v="1"/>
    <s v="Travel_Rarely"/>
    <n v="170"/>
    <x v="1"/>
    <n v="1"/>
    <n v="4"/>
    <s v="Life Sciences"/>
    <n v="1"/>
    <n v="1903"/>
    <n v="2"/>
    <x v="1"/>
    <n v="78"/>
    <n v="4"/>
    <n v="2"/>
    <x v="4"/>
    <n v="1"/>
    <s v="Married"/>
    <n v="5033"/>
    <n v="9364"/>
    <n v="2"/>
    <s v="Y"/>
    <x v="1"/>
    <n v="15"/>
    <n v="3"/>
    <n v="4"/>
    <n v="80"/>
    <n v="1"/>
    <n v="10"/>
    <n v="5"/>
    <n v="3"/>
    <n v="2"/>
    <n v="0"/>
    <n v="2"/>
    <n v="2"/>
    <x v="1"/>
    <x v="1"/>
    <n v="0"/>
  </r>
  <r>
    <x v="13"/>
    <x v="0"/>
    <s v="Non-Travel"/>
    <n v="967"/>
    <x v="1"/>
    <n v="16"/>
    <n v="4"/>
    <s v="Technical Degree"/>
    <n v="1"/>
    <n v="1905"/>
    <n v="4"/>
    <x v="1"/>
    <n v="85"/>
    <n v="1"/>
    <n v="1"/>
    <x v="1"/>
    <n v="1"/>
    <s v="Married"/>
    <n v="2307"/>
    <n v="14460"/>
    <n v="1"/>
    <s v="Y"/>
    <x v="0"/>
    <n v="23"/>
    <n v="4"/>
    <n v="2"/>
    <n v="80"/>
    <n v="1"/>
    <n v="5"/>
    <n v="2"/>
    <n v="3"/>
    <n v="5"/>
    <n v="2"/>
    <n v="3"/>
    <n v="0"/>
    <x v="2"/>
    <x v="2"/>
    <n v="1"/>
  </r>
  <r>
    <x v="29"/>
    <x v="0"/>
    <s v="Travel_Rarely"/>
    <n v="1162"/>
    <x v="1"/>
    <n v="24"/>
    <n v="2"/>
    <s v="Life Sciences"/>
    <n v="1"/>
    <n v="1907"/>
    <n v="1"/>
    <x v="1"/>
    <n v="97"/>
    <n v="3"/>
    <n v="1"/>
    <x v="2"/>
    <n v="4"/>
    <s v="Single"/>
    <n v="2587"/>
    <n v="10261"/>
    <n v="1"/>
    <s v="Y"/>
    <x v="1"/>
    <n v="16"/>
    <n v="3"/>
    <n v="4"/>
    <n v="80"/>
    <n v="0"/>
    <n v="5"/>
    <n v="3"/>
    <n v="3"/>
    <n v="4"/>
    <n v="2"/>
    <n v="1"/>
    <n v="0"/>
    <x v="2"/>
    <x v="1"/>
    <n v="1"/>
  </r>
  <r>
    <x v="9"/>
    <x v="1"/>
    <s v="Travel_Rarely"/>
    <n v="335"/>
    <x v="0"/>
    <n v="17"/>
    <n v="2"/>
    <s v="Marketing"/>
    <n v="1"/>
    <n v="1908"/>
    <n v="3"/>
    <x v="1"/>
    <n v="33"/>
    <n v="2"/>
    <n v="2"/>
    <x v="0"/>
    <n v="2"/>
    <s v="Married"/>
    <n v="5507"/>
    <n v="16822"/>
    <n v="2"/>
    <s v="Y"/>
    <x v="1"/>
    <n v="16"/>
    <n v="3"/>
    <n v="3"/>
    <n v="80"/>
    <n v="2"/>
    <n v="12"/>
    <n v="1"/>
    <n v="1"/>
    <n v="4"/>
    <n v="2"/>
    <n v="1"/>
    <n v="3"/>
    <x v="2"/>
    <x v="1"/>
    <n v="0"/>
  </r>
  <r>
    <x v="0"/>
    <x v="1"/>
    <s v="Travel_Rarely"/>
    <n v="337"/>
    <x v="0"/>
    <n v="8"/>
    <n v="3"/>
    <s v="Marketing"/>
    <n v="1"/>
    <n v="1909"/>
    <n v="3"/>
    <x v="0"/>
    <n v="54"/>
    <n v="3"/>
    <n v="2"/>
    <x v="0"/>
    <n v="2"/>
    <s v="Married"/>
    <n v="4393"/>
    <n v="26841"/>
    <n v="5"/>
    <s v="Y"/>
    <x v="1"/>
    <n v="21"/>
    <n v="4"/>
    <n v="3"/>
    <n v="80"/>
    <n v="1"/>
    <n v="14"/>
    <n v="3"/>
    <n v="3"/>
    <n v="5"/>
    <n v="4"/>
    <n v="1"/>
    <n v="4"/>
    <x v="2"/>
    <x v="1"/>
    <n v="0"/>
  </r>
  <r>
    <x v="19"/>
    <x v="1"/>
    <s v="Travel_Rarely"/>
    <n v="1396"/>
    <x v="1"/>
    <n v="6"/>
    <n v="3"/>
    <s v="Medical"/>
    <n v="1"/>
    <n v="1911"/>
    <n v="3"/>
    <x v="1"/>
    <n v="83"/>
    <n v="3"/>
    <n v="3"/>
    <x v="7"/>
    <n v="1"/>
    <s v="Married"/>
    <n v="13348"/>
    <n v="14842"/>
    <n v="9"/>
    <s v="Y"/>
    <x v="1"/>
    <n v="13"/>
    <n v="3"/>
    <n v="2"/>
    <n v="80"/>
    <n v="1"/>
    <n v="18"/>
    <n v="3"/>
    <n v="4"/>
    <n v="13"/>
    <n v="7"/>
    <n v="5"/>
    <n v="7"/>
    <x v="4"/>
    <x v="2"/>
    <n v="0"/>
  </r>
  <r>
    <x v="12"/>
    <x v="1"/>
    <s v="Travel_Rarely"/>
    <n v="1079"/>
    <x v="0"/>
    <n v="10"/>
    <n v="2"/>
    <s v="Medical"/>
    <n v="1"/>
    <n v="1912"/>
    <n v="3"/>
    <x v="0"/>
    <n v="86"/>
    <n v="3"/>
    <n v="2"/>
    <x v="0"/>
    <n v="4"/>
    <s v="Divorced"/>
    <n v="6583"/>
    <n v="20115"/>
    <n v="2"/>
    <s v="Y"/>
    <x v="0"/>
    <n v="11"/>
    <n v="3"/>
    <n v="4"/>
    <n v="80"/>
    <n v="1"/>
    <n v="8"/>
    <n v="2"/>
    <n v="3"/>
    <n v="5"/>
    <n v="2"/>
    <n v="1"/>
    <n v="4"/>
    <x v="2"/>
    <x v="1"/>
    <n v="0"/>
  </r>
  <r>
    <x v="13"/>
    <x v="1"/>
    <s v="Travel_Rarely"/>
    <n v="735"/>
    <x v="0"/>
    <n v="3"/>
    <n v="1"/>
    <s v="Medical"/>
    <n v="1"/>
    <n v="1915"/>
    <n v="4"/>
    <x v="0"/>
    <n v="75"/>
    <n v="2"/>
    <n v="2"/>
    <x v="0"/>
    <n v="4"/>
    <s v="Married"/>
    <n v="8103"/>
    <n v="16495"/>
    <n v="3"/>
    <s v="Y"/>
    <x v="0"/>
    <n v="12"/>
    <n v="3"/>
    <n v="3"/>
    <n v="80"/>
    <n v="0"/>
    <n v="9"/>
    <n v="3"/>
    <n v="2"/>
    <n v="4"/>
    <n v="2"/>
    <n v="0"/>
    <n v="1"/>
    <x v="2"/>
    <x v="0"/>
    <n v="0"/>
  </r>
  <r>
    <x v="12"/>
    <x v="1"/>
    <s v="Travel_Rarely"/>
    <n v="471"/>
    <x v="1"/>
    <n v="4"/>
    <n v="3"/>
    <s v="Medical"/>
    <n v="1"/>
    <n v="1916"/>
    <n v="1"/>
    <x v="0"/>
    <n v="62"/>
    <n v="4"/>
    <n v="1"/>
    <x v="2"/>
    <n v="3"/>
    <s v="Divorced"/>
    <n v="3978"/>
    <n v="16031"/>
    <n v="8"/>
    <s v="Y"/>
    <x v="1"/>
    <n v="12"/>
    <n v="3"/>
    <n v="2"/>
    <n v="80"/>
    <n v="1"/>
    <n v="4"/>
    <n v="0"/>
    <n v="2"/>
    <n v="2"/>
    <n v="2"/>
    <n v="2"/>
    <n v="2"/>
    <x v="1"/>
    <x v="1"/>
    <n v="0"/>
  </r>
  <r>
    <x v="25"/>
    <x v="1"/>
    <s v="Travel_Frequently"/>
    <n v="1096"/>
    <x v="1"/>
    <n v="6"/>
    <n v="3"/>
    <s v="Other"/>
    <n v="1"/>
    <n v="1918"/>
    <n v="3"/>
    <x v="1"/>
    <n v="61"/>
    <n v="4"/>
    <n v="1"/>
    <x v="2"/>
    <n v="4"/>
    <s v="Married"/>
    <n v="2544"/>
    <n v="7102"/>
    <n v="0"/>
    <s v="Y"/>
    <x v="1"/>
    <n v="18"/>
    <n v="3"/>
    <n v="1"/>
    <n v="80"/>
    <n v="1"/>
    <n v="8"/>
    <n v="3"/>
    <n v="3"/>
    <n v="7"/>
    <n v="7"/>
    <n v="7"/>
    <n v="7"/>
    <x v="0"/>
    <x v="3"/>
    <n v="0"/>
  </r>
  <r>
    <x v="28"/>
    <x v="1"/>
    <s v="Travel_Frequently"/>
    <n v="1297"/>
    <x v="1"/>
    <n v="1"/>
    <n v="4"/>
    <s v="Medical"/>
    <n v="1"/>
    <n v="1922"/>
    <n v="2"/>
    <x v="1"/>
    <n v="44"/>
    <n v="3"/>
    <n v="2"/>
    <x v="4"/>
    <n v="3"/>
    <s v="Single"/>
    <n v="5399"/>
    <n v="14511"/>
    <n v="4"/>
    <s v="Y"/>
    <x v="1"/>
    <n v="12"/>
    <n v="3"/>
    <n v="3"/>
    <n v="80"/>
    <n v="0"/>
    <n v="12"/>
    <n v="3"/>
    <n v="3"/>
    <n v="4"/>
    <n v="2"/>
    <n v="0"/>
    <n v="3"/>
    <x v="2"/>
    <x v="0"/>
    <n v="0"/>
  </r>
  <r>
    <x v="3"/>
    <x v="1"/>
    <s v="Travel_Rarely"/>
    <n v="217"/>
    <x v="0"/>
    <n v="10"/>
    <n v="4"/>
    <s v="Marketing"/>
    <n v="1"/>
    <n v="1924"/>
    <n v="2"/>
    <x v="1"/>
    <n v="43"/>
    <n v="3"/>
    <n v="2"/>
    <x v="0"/>
    <n v="3"/>
    <s v="Single"/>
    <n v="5487"/>
    <n v="10410"/>
    <n v="1"/>
    <s v="Y"/>
    <x v="1"/>
    <n v="14"/>
    <n v="3"/>
    <n v="2"/>
    <n v="80"/>
    <n v="0"/>
    <n v="10"/>
    <n v="2"/>
    <n v="2"/>
    <n v="10"/>
    <n v="4"/>
    <n v="0"/>
    <n v="9"/>
    <x v="0"/>
    <x v="0"/>
    <n v="0"/>
  </r>
  <r>
    <x v="14"/>
    <x v="1"/>
    <s v="Travel_Frequently"/>
    <n v="783"/>
    <x v="0"/>
    <n v="1"/>
    <n v="2"/>
    <s v="Life Sciences"/>
    <n v="1"/>
    <n v="1927"/>
    <n v="3"/>
    <x v="1"/>
    <n v="42"/>
    <n v="2"/>
    <n v="2"/>
    <x v="0"/>
    <n v="4"/>
    <s v="Married"/>
    <n v="6834"/>
    <n v="19255"/>
    <n v="1"/>
    <s v="Y"/>
    <x v="0"/>
    <n v="12"/>
    <n v="3"/>
    <n v="3"/>
    <n v="80"/>
    <n v="1"/>
    <n v="7"/>
    <n v="2"/>
    <n v="3"/>
    <n v="7"/>
    <n v="7"/>
    <n v="0"/>
    <n v="7"/>
    <x v="0"/>
    <x v="0"/>
    <n v="0"/>
  </r>
  <r>
    <x v="11"/>
    <x v="0"/>
    <s v="Travel_Frequently"/>
    <n v="746"/>
    <x v="0"/>
    <n v="24"/>
    <n v="3"/>
    <s v="Technical Degree"/>
    <n v="1"/>
    <n v="1928"/>
    <n v="3"/>
    <x v="1"/>
    <n v="45"/>
    <n v="4"/>
    <n v="1"/>
    <x v="6"/>
    <n v="1"/>
    <s v="Single"/>
    <n v="1091"/>
    <n v="10642"/>
    <n v="1"/>
    <s v="Y"/>
    <x v="1"/>
    <n v="17"/>
    <n v="3"/>
    <n v="4"/>
    <n v="80"/>
    <n v="0"/>
    <n v="1"/>
    <n v="3"/>
    <n v="3"/>
    <n v="1"/>
    <n v="0"/>
    <n v="0"/>
    <n v="0"/>
    <x v="1"/>
    <x v="0"/>
    <n v="1"/>
  </r>
  <r>
    <x v="22"/>
    <x v="1"/>
    <s v="Non-Travel"/>
    <n v="1251"/>
    <x v="0"/>
    <n v="21"/>
    <n v="4"/>
    <s v="Life Sciences"/>
    <n v="1"/>
    <n v="1929"/>
    <n v="1"/>
    <x v="0"/>
    <n v="32"/>
    <n v="1"/>
    <n v="2"/>
    <x v="0"/>
    <n v="3"/>
    <s v="Married"/>
    <n v="5736"/>
    <n v="3987"/>
    <n v="6"/>
    <s v="Y"/>
    <x v="1"/>
    <n v="19"/>
    <n v="3"/>
    <n v="3"/>
    <n v="80"/>
    <n v="1"/>
    <n v="10"/>
    <n v="1"/>
    <n v="3"/>
    <n v="3"/>
    <n v="2"/>
    <n v="1"/>
    <n v="2"/>
    <x v="2"/>
    <x v="1"/>
    <n v="0"/>
  </r>
  <r>
    <x v="4"/>
    <x v="1"/>
    <s v="Travel_Rarely"/>
    <n v="1354"/>
    <x v="1"/>
    <n v="2"/>
    <n v="4"/>
    <s v="Technical Degree"/>
    <n v="1"/>
    <n v="1931"/>
    <n v="2"/>
    <x v="1"/>
    <n v="41"/>
    <n v="3"/>
    <n v="1"/>
    <x v="1"/>
    <n v="2"/>
    <s v="Married"/>
    <n v="2226"/>
    <n v="6073"/>
    <n v="1"/>
    <s v="Y"/>
    <x v="1"/>
    <n v="11"/>
    <n v="3"/>
    <n v="3"/>
    <n v="80"/>
    <n v="1"/>
    <n v="6"/>
    <n v="3"/>
    <n v="2"/>
    <n v="5"/>
    <n v="3"/>
    <n v="1"/>
    <n v="2"/>
    <x v="2"/>
    <x v="1"/>
    <n v="0"/>
  </r>
  <r>
    <x v="13"/>
    <x v="1"/>
    <s v="Travel_Frequently"/>
    <n v="735"/>
    <x v="1"/>
    <n v="22"/>
    <n v="4"/>
    <s v="Other"/>
    <n v="1"/>
    <n v="1932"/>
    <n v="3"/>
    <x v="1"/>
    <n v="86"/>
    <n v="2"/>
    <n v="2"/>
    <x v="1"/>
    <n v="4"/>
    <s v="Married"/>
    <n v="5747"/>
    <n v="26496"/>
    <n v="1"/>
    <s v="Y"/>
    <x v="0"/>
    <n v="15"/>
    <n v="3"/>
    <n v="2"/>
    <n v="80"/>
    <n v="0"/>
    <n v="16"/>
    <n v="3"/>
    <n v="3"/>
    <n v="15"/>
    <n v="10"/>
    <n v="6"/>
    <n v="11"/>
    <x v="4"/>
    <x v="3"/>
    <n v="0"/>
  </r>
  <r>
    <x v="14"/>
    <x v="0"/>
    <s v="Travel_Rarely"/>
    <n v="1475"/>
    <x v="0"/>
    <n v="13"/>
    <n v="2"/>
    <s v="Marketing"/>
    <n v="1"/>
    <n v="1933"/>
    <n v="4"/>
    <x v="0"/>
    <n v="84"/>
    <n v="3"/>
    <n v="2"/>
    <x v="0"/>
    <n v="3"/>
    <s v="Single"/>
    <n v="9854"/>
    <n v="23352"/>
    <n v="3"/>
    <s v="Y"/>
    <x v="0"/>
    <n v="11"/>
    <n v="3"/>
    <n v="4"/>
    <n v="80"/>
    <n v="0"/>
    <n v="6"/>
    <n v="0"/>
    <n v="3"/>
    <n v="2"/>
    <n v="0"/>
    <n v="2"/>
    <n v="2"/>
    <x v="1"/>
    <x v="1"/>
    <n v="1"/>
  </r>
  <r>
    <x v="40"/>
    <x v="1"/>
    <s v="Non-Travel"/>
    <n v="1169"/>
    <x v="1"/>
    <n v="14"/>
    <n v="4"/>
    <s v="Technical Degree"/>
    <n v="1"/>
    <n v="1934"/>
    <n v="3"/>
    <x v="1"/>
    <n v="64"/>
    <n v="3"/>
    <n v="2"/>
    <x v="1"/>
    <n v="2"/>
    <s v="Married"/>
    <n v="5467"/>
    <n v="2125"/>
    <n v="8"/>
    <s v="Y"/>
    <x v="1"/>
    <n v="18"/>
    <n v="3"/>
    <n v="3"/>
    <n v="80"/>
    <n v="1"/>
    <n v="16"/>
    <n v="4"/>
    <n v="4"/>
    <n v="8"/>
    <n v="7"/>
    <n v="1"/>
    <n v="7"/>
    <x v="0"/>
    <x v="1"/>
    <n v="0"/>
  </r>
  <r>
    <x v="29"/>
    <x v="1"/>
    <s v="Travel_Rarely"/>
    <n v="1443"/>
    <x v="0"/>
    <n v="11"/>
    <n v="5"/>
    <s v="Marketing"/>
    <n v="1"/>
    <n v="1935"/>
    <n v="4"/>
    <x v="0"/>
    <n v="89"/>
    <n v="2"/>
    <n v="2"/>
    <x v="0"/>
    <n v="1"/>
    <s v="Married"/>
    <n v="5380"/>
    <n v="20328"/>
    <n v="4"/>
    <s v="Y"/>
    <x v="1"/>
    <n v="16"/>
    <n v="3"/>
    <n v="3"/>
    <n v="80"/>
    <n v="1"/>
    <n v="6"/>
    <n v="3"/>
    <n v="3"/>
    <n v="0"/>
    <n v="0"/>
    <n v="0"/>
    <n v="0"/>
    <x v="1"/>
    <x v="0"/>
    <n v="0"/>
  </r>
  <r>
    <x v="22"/>
    <x v="1"/>
    <s v="Travel_Rarely"/>
    <n v="867"/>
    <x v="1"/>
    <n v="9"/>
    <n v="2"/>
    <s v="Medical"/>
    <n v="1"/>
    <n v="1936"/>
    <n v="1"/>
    <x v="1"/>
    <n v="87"/>
    <n v="3"/>
    <n v="2"/>
    <x v="3"/>
    <n v="1"/>
    <s v="Married"/>
    <n v="5151"/>
    <n v="12315"/>
    <n v="1"/>
    <s v="Y"/>
    <x v="1"/>
    <n v="25"/>
    <n v="4"/>
    <n v="4"/>
    <n v="80"/>
    <n v="1"/>
    <n v="10"/>
    <n v="3"/>
    <n v="3"/>
    <n v="10"/>
    <n v="0"/>
    <n v="7"/>
    <n v="9"/>
    <x v="0"/>
    <x v="3"/>
    <n v="0"/>
  </r>
  <r>
    <x v="8"/>
    <x v="1"/>
    <s v="Travel_Frequently"/>
    <n v="1394"/>
    <x v="1"/>
    <n v="8"/>
    <n v="3"/>
    <s v="Medical"/>
    <n v="1"/>
    <n v="1937"/>
    <n v="4"/>
    <x v="0"/>
    <n v="58"/>
    <n v="2"/>
    <n v="2"/>
    <x v="1"/>
    <n v="2"/>
    <s v="Divorced"/>
    <n v="2133"/>
    <n v="18115"/>
    <n v="1"/>
    <s v="Y"/>
    <x v="0"/>
    <n v="16"/>
    <n v="3"/>
    <n v="3"/>
    <n v="80"/>
    <n v="1"/>
    <n v="20"/>
    <n v="3"/>
    <n v="3"/>
    <n v="20"/>
    <n v="11"/>
    <n v="0"/>
    <n v="7"/>
    <x v="5"/>
    <x v="0"/>
    <n v="0"/>
  </r>
  <r>
    <x v="34"/>
    <x v="1"/>
    <s v="Travel_Rarely"/>
    <n v="605"/>
    <x v="0"/>
    <n v="21"/>
    <n v="3"/>
    <s v="Life Sciences"/>
    <n v="1"/>
    <n v="1938"/>
    <n v="4"/>
    <x v="0"/>
    <n v="72"/>
    <n v="3"/>
    <n v="4"/>
    <x v="5"/>
    <n v="4"/>
    <s v="Married"/>
    <n v="17875"/>
    <n v="11761"/>
    <n v="4"/>
    <s v="Y"/>
    <x v="0"/>
    <n v="13"/>
    <n v="3"/>
    <n v="3"/>
    <n v="80"/>
    <n v="1"/>
    <n v="29"/>
    <n v="2"/>
    <n v="2"/>
    <n v="1"/>
    <n v="0"/>
    <n v="0"/>
    <n v="0"/>
    <x v="1"/>
    <x v="0"/>
    <n v="0"/>
  </r>
  <r>
    <x v="5"/>
    <x v="0"/>
    <s v="Travel_Frequently"/>
    <n v="238"/>
    <x v="1"/>
    <n v="5"/>
    <n v="2"/>
    <s v="Life Sciences"/>
    <n v="1"/>
    <n v="1939"/>
    <n v="1"/>
    <x v="0"/>
    <n v="47"/>
    <n v="4"/>
    <n v="1"/>
    <x v="1"/>
    <n v="3"/>
    <s v="Single"/>
    <n v="2432"/>
    <n v="15318"/>
    <n v="3"/>
    <s v="Y"/>
    <x v="0"/>
    <n v="14"/>
    <n v="3"/>
    <n v="1"/>
    <n v="80"/>
    <n v="0"/>
    <n v="8"/>
    <n v="2"/>
    <n v="3"/>
    <n v="4"/>
    <n v="1"/>
    <n v="0"/>
    <n v="3"/>
    <x v="2"/>
    <x v="0"/>
    <n v="1"/>
  </r>
  <r>
    <x v="8"/>
    <x v="1"/>
    <s v="Travel_Rarely"/>
    <n v="1206"/>
    <x v="1"/>
    <n v="9"/>
    <n v="2"/>
    <s v="Life Sciences"/>
    <n v="1"/>
    <n v="1940"/>
    <n v="2"/>
    <x v="1"/>
    <n v="71"/>
    <n v="3"/>
    <n v="1"/>
    <x v="1"/>
    <n v="4"/>
    <s v="Divorced"/>
    <n v="4771"/>
    <n v="14293"/>
    <n v="2"/>
    <s v="Y"/>
    <x v="1"/>
    <n v="19"/>
    <n v="3"/>
    <n v="4"/>
    <n v="80"/>
    <n v="2"/>
    <n v="10"/>
    <n v="0"/>
    <n v="4"/>
    <n v="5"/>
    <n v="2"/>
    <n v="0"/>
    <n v="3"/>
    <x v="2"/>
    <x v="0"/>
    <n v="0"/>
  </r>
  <r>
    <x v="1"/>
    <x v="1"/>
    <s v="Travel_Frequently"/>
    <n v="1064"/>
    <x v="1"/>
    <n v="2"/>
    <n v="1"/>
    <s v="Life Sciences"/>
    <n v="1"/>
    <n v="1941"/>
    <n v="2"/>
    <x v="1"/>
    <n v="42"/>
    <n v="3"/>
    <n v="5"/>
    <x v="7"/>
    <n v="4"/>
    <s v="Married"/>
    <n v="19161"/>
    <n v="13738"/>
    <n v="3"/>
    <s v="Y"/>
    <x v="1"/>
    <n v="15"/>
    <n v="3"/>
    <n v="4"/>
    <n v="80"/>
    <n v="0"/>
    <n v="28"/>
    <n v="3"/>
    <n v="3"/>
    <n v="5"/>
    <n v="4"/>
    <n v="4"/>
    <n v="3"/>
    <x v="2"/>
    <x v="2"/>
    <n v="0"/>
  </r>
  <r>
    <x v="19"/>
    <x v="1"/>
    <s v="Travel_Rarely"/>
    <n v="419"/>
    <x v="0"/>
    <n v="12"/>
    <n v="4"/>
    <s v="Marketing"/>
    <n v="1"/>
    <n v="1943"/>
    <n v="2"/>
    <x v="1"/>
    <n v="77"/>
    <n v="3"/>
    <n v="2"/>
    <x v="0"/>
    <n v="4"/>
    <s v="Divorced"/>
    <n v="5087"/>
    <n v="2900"/>
    <n v="3"/>
    <s v="Y"/>
    <x v="0"/>
    <n v="12"/>
    <n v="3"/>
    <n v="3"/>
    <n v="80"/>
    <n v="2"/>
    <n v="14"/>
    <n v="4"/>
    <n v="3"/>
    <n v="0"/>
    <n v="0"/>
    <n v="0"/>
    <n v="0"/>
    <x v="1"/>
    <x v="0"/>
    <n v="0"/>
  </r>
  <r>
    <x v="4"/>
    <x v="0"/>
    <s v="Travel_Frequently"/>
    <n v="1337"/>
    <x v="2"/>
    <n v="22"/>
    <n v="3"/>
    <s v="Human Resources"/>
    <n v="1"/>
    <n v="1944"/>
    <n v="1"/>
    <x v="0"/>
    <n v="58"/>
    <n v="2"/>
    <n v="1"/>
    <x v="8"/>
    <n v="2"/>
    <s v="Married"/>
    <n v="2863"/>
    <n v="19555"/>
    <n v="1"/>
    <s v="Y"/>
    <x v="1"/>
    <n v="12"/>
    <n v="3"/>
    <n v="1"/>
    <n v="80"/>
    <n v="0"/>
    <n v="1"/>
    <n v="2"/>
    <n v="3"/>
    <n v="1"/>
    <n v="0"/>
    <n v="0"/>
    <n v="0"/>
    <x v="1"/>
    <x v="0"/>
    <n v="1"/>
  </r>
  <r>
    <x v="10"/>
    <x v="1"/>
    <s v="Travel_Rarely"/>
    <n v="682"/>
    <x v="0"/>
    <n v="18"/>
    <n v="4"/>
    <s v="Medical"/>
    <n v="1"/>
    <n v="1945"/>
    <n v="2"/>
    <x v="1"/>
    <n v="71"/>
    <n v="3"/>
    <n v="2"/>
    <x v="0"/>
    <n v="1"/>
    <s v="Married"/>
    <n v="5561"/>
    <n v="15975"/>
    <n v="0"/>
    <s v="Y"/>
    <x v="1"/>
    <n v="16"/>
    <n v="3"/>
    <n v="4"/>
    <n v="80"/>
    <n v="1"/>
    <n v="6"/>
    <n v="2"/>
    <n v="1"/>
    <n v="5"/>
    <n v="3"/>
    <n v="0"/>
    <n v="4"/>
    <x v="2"/>
    <x v="0"/>
    <n v="0"/>
  </r>
  <r>
    <x v="14"/>
    <x v="1"/>
    <s v="Non-Travel"/>
    <n v="1103"/>
    <x v="1"/>
    <n v="16"/>
    <n v="3"/>
    <s v="Medical"/>
    <n v="1"/>
    <n v="1947"/>
    <n v="3"/>
    <x v="1"/>
    <n v="49"/>
    <n v="3"/>
    <n v="1"/>
    <x v="1"/>
    <n v="3"/>
    <s v="Single"/>
    <n v="2144"/>
    <n v="2122"/>
    <n v="1"/>
    <s v="Y"/>
    <x v="1"/>
    <n v="14"/>
    <n v="3"/>
    <n v="3"/>
    <n v="80"/>
    <n v="0"/>
    <n v="5"/>
    <n v="3"/>
    <n v="2"/>
    <n v="5"/>
    <n v="3"/>
    <n v="1"/>
    <n v="4"/>
    <x v="2"/>
    <x v="1"/>
    <n v="0"/>
  </r>
  <r>
    <x v="12"/>
    <x v="1"/>
    <s v="Non-Travel"/>
    <n v="976"/>
    <x v="1"/>
    <n v="3"/>
    <n v="2"/>
    <s v="Medical"/>
    <n v="1"/>
    <n v="1948"/>
    <n v="3"/>
    <x v="1"/>
    <n v="48"/>
    <n v="3"/>
    <n v="1"/>
    <x v="1"/>
    <n v="1"/>
    <s v="Divorced"/>
    <n v="3065"/>
    <n v="3995"/>
    <n v="1"/>
    <s v="Y"/>
    <x v="0"/>
    <n v="13"/>
    <n v="3"/>
    <n v="4"/>
    <n v="80"/>
    <n v="1"/>
    <n v="4"/>
    <n v="3"/>
    <n v="4"/>
    <n v="4"/>
    <n v="2"/>
    <n v="2"/>
    <n v="3"/>
    <x v="2"/>
    <x v="1"/>
    <n v="0"/>
  </r>
  <r>
    <x v="9"/>
    <x v="1"/>
    <s v="Non-Travel"/>
    <n v="1351"/>
    <x v="1"/>
    <n v="9"/>
    <n v="4"/>
    <s v="Life Sciences"/>
    <n v="1"/>
    <n v="1949"/>
    <n v="1"/>
    <x v="1"/>
    <n v="66"/>
    <n v="4"/>
    <n v="1"/>
    <x v="2"/>
    <n v="2"/>
    <s v="Married"/>
    <n v="2810"/>
    <n v="9238"/>
    <n v="1"/>
    <s v="Y"/>
    <x v="1"/>
    <n v="22"/>
    <n v="4"/>
    <n v="2"/>
    <n v="80"/>
    <n v="0"/>
    <n v="5"/>
    <n v="3"/>
    <n v="3"/>
    <n v="5"/>
    <n v="4"/>
    <n v="0"/>
    <n v="2"/>
    <x v="2"/>
    <x v="0"/>
    <n v="0"/>
  </r>
  <r>
    <x v="13"/>
    <x v="1"/>
    <s v="Travel_Rarely"/>
    <n v="937"/>
    <x v="0"/>
    <n v="1"/>
    <n v="3"/>
    <s v="Marketing"/>
    <n v="1"/>
    <n v="1950"/>
    <n v="1"/>
    <x v="1"/>
    <n v="32"/>
    <n v="3"/>
    <n v="3"/>
    <x v="0"/>
    <n v="4"/>
    <s v="Single"/>
    <n v="9888"/>
    <n v="6770"/>
    <n v="1"/>
    <s v="Y"/>
    <x v="1"/>
    <n v="21"/>
    <n v="4"/>
    <n v="1"/>
    <n v="80"/>
    <n v="0"/>
    <n v="14"/>
    <n v="3"/>
    <n v="2"/>
    <n v="14"/>
    <n v="8"/>
    <n v="2"/>
    <n v="1"/>
    <x v="4"/>
    <x v="1"/>
    <n v="0"/>
  </r>
  <r>
    <x v="13"/>
    <x v="1"/>
    <s v="Travel_Rarely"/>
    <n v="1239"/>
    <x v="0"/>
    <n v="13"/>
    <n v="4"/>
    <s v="Medical"/>
    <n v="1"/>
    <n v="1951"/>
    <n v="4"/>
    <x v="1"/>
    <n v="39"/>
    <n v="3"/>
    <n v="3"/>
    <x v="0"/>
    <n v="3"/>
    <s v="Divorced"/>
    <n v="8628"/>
    <n v="22914"/>
    <n v="1"/>
    <s v="Y"/>
    <x v="1"/>
    <n v="18"/>
    <n v="3"/>
    <n v="3"/>
    <n v="80"/>
    <n v="1"/>
    <n v="9"/>
    <n v="2"/>
    <n v="2"/>
    <n v="8"/>
    <n v="7"/>
    <n v="1"/>
    <n v="1"/>
    <x v="0"/>
    <x v="1"/>
    <n v="0"/>
  </r>
  <r>
    <x v="25"/>
    <x v="1"/>
    <s v="Travel_Rarely"/>
    <n v="157"/>
    <x v="1"/>
    <n v="1"/>
    <n v="3"/>
    <s v="Medical"/>
    <n v="1"/>
    <n v="1952"/>
    <n v="3"/>
    <x v="1"/>
    <n v="95"/>
    <n v="3"/>
    <n v="1"/>
    <x v="2"/>
    <n v="1"/>
    <s v="Single"/>
    <n v="2867"/>
    <n v="20006"/>
    <n v="0"/>
    <s v="Y"/>
    <x v="1"/>
    <n v="13"/>
    <n v="3"/>
    <n v="4"/>
    <n v="80"/>
    <n v="0"/>
    <n v="8"/>
    <n v="6"/>
    <n v="2"/>
    <n v="7"/>
    <n v="7"/>
    <n v="7"/>
    <n v="6"/>
    <x v="0"/>
    <x v="3"/>
    <n v="0"/>
  </r>
  <r>
    <x v="11"/>
    <x v="1"/>
    <s v="Travel_Rarely"/>
    <n v="136"/>
    <x v="1"/>
    <n v="1"/>
    <n v="3"/>
    <s v="Life Sciences"/>
    <n v="1"/>
    <n v="1954"/>
    <n v="1"/>
    <x v="1"/>
    <n v="89"/>
    <n v="3"/>
    <n v="2"/>
    <x v="4"/>
    <n v="1"/>
    <s v="Married"/>
    <n v="5373"/>
    <n v="6225"/>
    <n v="0"/>
    <s v="Y"/>
    <x v="1"/>
    <n v="12"/>
    <n v="3"/>
    <n v="1"/>
    <n v="80"/>
    <n v="1"/>
    <n v="6"/>
    <n v="5"/>
    <n v="2"/>
    <n v="5"/>
    <n v="3"/>
    <n v="0"/>
    <n v="2"/>
    <x v="2"/>
    <x v="0"/>
    <n v="0"/>
  </r>
  <r>
    <x v="5"/>
    <x v="1"/>
    <s v="Non-Travel"/>
    <n v="1146"/>
    <x v="1"/>
    <n v="15"/>
    <n v="4"/>
    <s v="Medical"/>
    <n v="1"/>
    <n v="1955"/>
    <n v="3"/>
    <x v="0"/>
    <n v="34"/>
    <n v="3"/>
    <n v="2"/>
    <x v="4"/>
    <n v="4"/>
    <s v="Divorced"/>
    <n v="6667"/>
    <n v="16542"/>
    <n v="5"/>
    <s v="Y"/>
    <x v="1"/>
    <n v="18"/>
    <n v="3"/>
    <n v="2"/>
    <n v="80"/>
    <n v="1"/>
    <n v="9"/>
    <n v="6"/>
    <n v="3"/>
    <n v="5"/>
    <n v="1"/>
    <n v="1"/>
    <n v="2"/>
    <x v="2"/>
    <x v="1"/>
    <n v="0"/>
  </r>
  <r>
    <x v="12"/>
    <x v="1"/>
    <s v="Travel_Frequently"/>
    <n v="1125"/>
    <x v="1"/>
    <n v="1"/>
    <n v="3"/>
    <s v="Life Sciences"/>
    <n v="1"/>
    <n v="1956"/>
    <n v="4"/>
    <x v="1"/>
    <n v="48"/>
    <n v="1"/>
    <n v="2"/>
    <x v="1"/>
    <n v="1"/>
    <s v="Married"/>
    <n v="5003"/>
    <n v="5771"/>
    <n v="1"/>
    <s v="Y"/>
    <x v="1"/>
    <n v="21"/>
    <n v="4"/>
    <n v="2"/>
    <n v="80"/>
    <n v="0"/>
    <n v="10"/>
    <n v="6"/>
    <n v="3"/>
    <n v="10"/>
    <n v="8"/>
    <n v="8"/>
    <n v="7"/>
    <x v="0"/>
    <x v="3"/>
    <n v="0"/>
  </r>
  <r>
    <x v="14"/>
    <x v="0"/>
    <s v="Travel_Rarely"/>
    <n v="1404"/>
    <x v="1"/>
    <n v="17"/>
    <n v="3"/>
    <s v="Technical Degree"/>
    <n v="1"/>
    <n v="1960"/>
    <n v="3"/>
    <x v="1"/>
    <n v="32"/>
    <n v="2"/>
    <n v="1"/>
    <x v="2"/>
    <n v="4"/>
    <s v="Divorced"/>
    <n v="2367"/>
    <n v="18779"/>
    <n v="5"/>
    <s v="Y"/>
    <x v="1"/>
    <n v="12"/>
    <n v="3"/>
    <n v="1"/>
    <n v="80"/>
    <n v="1"/>
    <n v="6"/>
    <n v="2"/>
    <n v="2"/>
    <n v="4"/>
    <n v="1"/>
    <n v="0"/>
    <n v="3"/>
    <x v="2"/>
    <x v="0"/>
    <n v="1"/>
  </r>
  <r>
    <x v="8"/>
    <x v="1"/>
    <s v="Travel_Rarely"/>
    <n v="1404"/>
    <x v="0"/>
    <n v="1"/>
    <n v="3"/>
    <s v="Life Sciences"/>
    <n v="1"/>
    <n v="1961"/>
    <n v="1"/>
    <x v="1"/>
    <n v="59"/>
    <n v="2"/>
    <n v="1"/>
    <x v="6"/>
    <n v="1"/>
    <s v="Single"/>
    <n v="2858"/>
    <n v="11473"/>
    <n v="4"/>
    <s v="Y"/>
    <x v="1"/>
    <n v="14"/>
    <n v="3"/>
    <n v="1"/>
    <n v="80"/>
    <n v="0"/>
    <n v="20"/>
    <n v="3"/>
    <n v="2"/>
    <n v="1"/>
    <n v="0"/>
    <n v="0"/>
    <n v="0"/>
    <x v="1"/>
    <x v="0"/>
    <n v="0"/>
  </r>
  <r>
    <x v="10"/>
    <x v="1"/>
    <s v="Travel_Rarely"/>
    <n v="1224"/>
    <x v="0"/>
    <n v="7"/>
    <n v="4"/>
    <s v="Life Sciences"/>
    <n v="1"/>
    <n v="1962"/>
    <n v="3"/>
    <x v="0"/>
    <n v="55"/>
    <n v="3"/>
    <n v="2"/>
    <x v="0"/>
    <n v="4"/>
    <s v="Married"/>
    <n v="5204"/>
    <n v="13586"/>
    <n v="1"/>
    <s v="Y"/>
    <x v="0"/>
    <n v="11"/>
    <n v="3"/>
    <n v="4"/>
    <n v="80"/>
    <n v="0"/>
    <n v="10"/>
    <n v="2"/>
    <n v="3"/>
    <n v="10"/>
    <n v="8"/>
    <n v="0"/>
    <n v="9"/>
    <x v="0"/>
    <x v="0"/>
    <n v="0"/>
  </r>
  <r>
    <x v="4"/>
    <x v="1"/>
    <s v="Travel_Rarely"/>
    <n v="954"/>
    <x v="0"/>
    <n v="9"/>
    <n v="3"/>
    <s v="Marketing"/>
    <n v="1"/>
    <n v="1965"/>
    <n v="4"/>
    <x v="1"/>
    <n v="44"/>
    <n v="3"/>
    <n v="2"/>
    <x v="0"/>
    <n v="4"/>
    <s v="Single"/>
    <n v="4105"/>
    <n v="5099"/>
    <n v="1"/>
    <s v="Y"/>
    <x v="1"/>
    <n v="14"/>
    <n v="3"/>
    <n v="1"/>
    <n v="80"/>
    <n v="0"/>
    <n v="7"/>
    <n v="5"/>
    <n v="3"/>
    <n v="7"/>
    <n v="7"/>
    <n v="0"/>
    <n v="7"/>
    <x v="0"/>
    <x v="0"/>
    <n v="0"/>
  </r>
  <r>
    <x v="5"/>
    <x v="1"/>
    <s v="Travel_Rarely"/>
    <n v="1373"/>
    <x v="1"/>
    <n v="5"/>
    <n v="4"/>
    <s v="Life Sciences"/>
    <n v="1"/>
    <n v="1966"/>
    <n v="4"/>
    <x v="1"/>
    <n v="56"/>
    <n v="2"/>
    <n v="2"/>
    <x v="3"/>
    <n v="4"/>
    <s v="Single"/>
    <n v="9679"/>
    <n v="10138"/>
    <n v="8"/>
    <s v="Y"/>
    <x v="1"/>
    <n v="24"/>
    <n v="4"/>
    <n v="2"/>
    <n v="80"/>
    <n v="0"/>
    <n v="8"/>
    <n v="1"/>
    <n v="3"/>
    <n v="1"/>
    <n v="0"/>
    <n v="0"/>
    <n v="0"/>
    <x v="1"/>
    <x v="0"/>
    <n v="0"/>
  </r>
  <r>
    <x v="12"/>
    <x v="0"/>
    <s v="Travel_Frequently"/>
    <n v="754"/>
    <x v="0"/>
    <n v="26"/>
    <n v="4"/>
    <s v="Marketing"/>
    <n v="1"/>
    <n v="1967"/>
    <n v="1"/>
    <x v="1"/>
    <n v="63"/>
    <n v="3"/>
    <n v="2"/>
    <x v="0"/>
    <n v="4"/>
    <s v="Married"/>
    <n v="5617"/>
    <n v="21075"/>
    <n v="1"/>
    <s v="Y"/>
    <x v="0"/>
    <n v="11"/>
    <n v="3"/>
    <n v="3"/>
    <n v="80"/>
    <n v="0"/>
    <n v="10"/>
    <n v="4"/>
    <n v="3"/>
    <n v="10"/>
    <n v="7"/>
    <n v="0"/>
    <n v="8"/>
    <x v="0"/>
    <x v="0"/>
    <n v="1"/>
  </r>
  <r>
    <x v="16"/>
    <x v="0"/>
    <s v="Travel_Rarely"/>
    <n v="1168"/>
    <x v="0"/>
    <n v="24"/>
    <n v="4"/>
    <s v="Life Sciences"/>
    <n v="1"/>
    <n v="1968"/>
    <n v="1"/>
    <x v="1"/>
    <n v="66"/>
    <n v="3"/>
    <n v="3"/>
    <x v="0"/>
    <n v="1"/>
    <s v="Single"/>
    <n v="10448"/>
    <n v="5843"/>
    <n v="6"/>
    <s v="Y"/>
    <x v="0"/>
    <n v="13"/>
    <n v="3"/>
    <n v="2"/>
    <n v="80"/>
    <n v="0"/>
    <n v="15"/>
    <n v="2"/>
    <n v="2"/>
    <n v="2"/>
    <n v="2"/>
    <n v="2"/>
    <n v="2"/>
    <x v="1"/>
    <x v="1"/>
    <n v="1"/>
  </r>
  <r>
    <x v="33"/>
    <x v="1"/>
    <s v="Travel_Rarely"/>
    <n v="155"/>
    <x v="1"/>
    <n v="9"/>
    <n v="2"/>
    <s v="Life Sciences"/>
    <n v="1"/>
    <n v="1969"/>
    <n v="1"/>
    <x v="0"/>
    <n v="67"/>
    <n v="3"/>
    <n v="2"/>
    <x v="1"/>
    <n v="3"/>
    <s v="Married"/>
    <n v="2897"/>
    <n v="22474"/>
    <n v="3"/>
    <s v="Y"/>
    <x v="1"/>
    <n v="11"/>
    <n v="3"/>
    <n v="3"/>
    <n v="80"/>
    <n v="2"/>
    <n v="9"/>
    <n v="6"/>
    <n v="2"/>
    <n v="4"/>
    <n v="3"/>
    <n v="2"/>
    <n v="3"/>
    <x v="2"/>
    <x v="1"/>
    <n v="0"/>
  </r>
  <r>
    <x v="3"/>
    <x v="1"/>
    <s v="Travel_Frequently"/>
    <n v="1303"/>
    <x v="1"/>
    <n v="7"/>
    <n v="2"/>
    <s v="Life Sciences"/>
    <n v="1"/>
    <n v="1970"/>
    <n v="4"/>
    <x v="1"/>
    <n v="36"/>
    <n v="3"/>
    <n v="2"/>
    <x v="4"/>
    <n v="3"/>
    <s v="Divorced"/>
    <n v="5968"/>
    <n v="18079"/>
    <n v="1"/>
    <s v="Y"/>
    <x v="1"/>
    <n v="20"/>
    <n v="4"/>
    <n v="3"/>
    <n v="80"/>
    <n v="3"/>
    <n v="9"/>
    <n v="2"/>
    <n v="3"/>
    <n v="9"/>
    <n v="7"/>
    <n v="2"/>
    <n v="8"/>
    <x v="0"/>
    <x v="1"/>
    <n v="0"/>
  </r>
  <r>
    <x v="23"/>
    <x v="1"/>
    <s v="Travel_Rarely"/>
    <n v="574"/>
    <x v="1"/>
    <n v="11"/>
    <n v="3"/>
    <s v="Life Sciences"/>
    <n v="1"/>
    <n v="1971"/>
    <n v="1"/>
    <x v="1"/>
    <n v="30"/>
    <n v="3"/>
    <n v="3"/>
    <x v="4"/>
    <n v="3"/>
    <s v="Married"/>
    <n v="7510"/>
    <n v="16873"/>
    <n v="1"/>
    <s v="Y"/>
    <x v="1"/>
    <n v="17"/>
    <n v="3"/>
    <n v="2"/>
    <n v="80"/>
    <n v="1"/>
    <n v="10"/>
    <n v="1"/>
    <n v="3"/>
    <n v="10"/>
    <n v="9"/>
    <n v="0"/>
    <n v="9"/>
    <x v="0"/>
    <x v="0"/>
    <n v="0"/>
  </r>
  <r>
    <x v="8"/>
    <x v="1"/>
    <s v="Travel_Frequently"/>
    <n v="1444"/>
    <x v="2"/>
    <n v="1"/>
    <n v="4"/>
    <s v="Other"/>
    <n v="1"/>
    <n v="1972"/>
    <n v="4"/>
    <x v="1"/>
    <n v="88"/>
    <n v="3"/>
    <n v="1"/>
    <x v="8"/>
    <n v="2"/>
    <s v="Married"/>
    <n v="2991"/>
    <n v="5224"/>
    <n v="0"/>
    <s v="Y"/>
    <x v="0"/>
    <n v="11"/>
    <n v="3"/>
    <n v="2"/>
    <n v="80"/>
    <n v="1"/>
    <n v="7"/>
    <n v="2"/>
    <n v="3"/>
    <n v="6"/>
    <n v="2"/>
    <n v="1"/>
    <n v="2"/>
    <x v="0"/>
    <x v="1"/>
    <n v="0"/>
  </r>
  <r>
    <x v="27"/>
    <x v="1"/>
    <s v="Travel_Rarely"/>
    <n v="189"/>
    <x v="2"/>
    <n v="26"/>
    <n v="4"/>
    <s v="Human Resources"/>
    <n v="1"/>
    <n v="1973"/>
    <n v="3"/>
    <x v="1"/>
    <n v="71"/>
    <n v="4"/>
    <n v="5"/>
    <x v="5"/>
    <n v="2"/>
    <s v="Married"/>
    <n v="19636"/>
    <n v="25811"/>
    <n v="4"/>
    <s v="Y"/>
    <x v="0"/>
    <n v="18"/>
    <n v="3"/>
    <n v="1"/>
    <n v="80"/>
    <n v="1"/>
    <n v="35"/>
    <n v="0"/>
    <n v="3"/>
    <n v="10"/>
    <n v="9"/>
    <n v="1"/>
    <n v="4"/>
    <x v="0"/>
    <x v="1"/>
    <n v="0"/>
  </r>
  <r>
    <x v="12"/>
    <x v="1"/>
    <s v="Travel_Rarely"/>
    <n v="1276"/>
    <x v="1"/>
    <n v="2"/>
    <n v="1"/>
    <s v="Medical"/>
    <n v="1"/>
    <n v="1974"/>
    <n v="4"/>
    <x v="0"/>
    <n v="59"/>
    <n v="1"/>
    <n v="1"/>
    <x v="2"/>
    <n v="4"/>
    <s v="Divorced"/>
    <n v="1129"/>
    <n v="17536"/>
    <n v="1"/>
    <s v="Y"/>
    <x v="0"/>
    <n v="11"/>
    <n v="3"/>
    <n v="3"/>
    <n v="80"/>
    <n v="3"/>
    <n v="1"/>
    <n v="4"/>
    <n v="3"/>
    <n v="1"/>
    <n v="0"/>
    <n v="0"/>
    <n v="0"/>
    <x v="1"/>
    <x v="0"/>
    <n v="0"/>
  </r>
  <r>
    <x v="22"/>
    <x v="1"/>
    <s v="Travel_Rarely"/>
    <n v="119"/>
    <x v="0"/>
    <n v="15"/>
    <n v="4"/>
    <s v="Marketing"/>
    <n v="1"/>
    <n v="1975"/>
    <n v="2"/>
    <x v="1"/>
    <n v="77"/>
    <n v="3"/>
    <n v="4"/>
    <x v="0"/>
    <n v="1"/>
    <s v="Single"/>
    <n v="13341"/>
    <n v="25098"/>
    <n v="0"/>
    <s v="Y"/>
    <x v="1"/>
    <n v="12"/>
    <n v="3"/>
    <n v="1"/>
    <n v="80"/>
    <n v="0"/>
    <n v="21"/>
    <n v="3"/>
    <n v="3"/>
    <n v="20"/>
    <n v="8"/>
    <n v="11"/>
    <n v="10"/>
    <x v="5"/>
    <x v="4"/>
    <n v="0"/>
  </r>
  <r>
    <x v="19"/>
    <x v="1"/>
    <s v="Non-Travel"/>
    <n v="335"/>
    <x v="1"/>
    <n v="23"/>
    <n v="2"/>
    <s v="Life Sciences"/>
    <n v="1"/>
    <n v="1976"/>
    <n v="4"/>
    <x v="1"/>
    <n v="37"/>
    <n v="2"/>
    <n v="2"/>
    <x v="1"/>
    <n v="3"/>
    <s v="Single"/>
    <n v="4332"/>
    <n v="14811"/>
    <n v="1"/>
    <s v="Y"/>
    <x v="1"/>
    <n v="12"/>
    <n v="3"/>
    <n v="4"/>
    <n v="80"/>
    <n v="0"/>
    <n v="20"/>
    <n v="2"/>
    <n v="3"/>
    <n v="20"/>
    <n v="9"/>
    <n v="3"/>
    <n v="7"/>
    <x v="5"/>
    <x v="2"/>
    <n v="0"/>
  </r>
  <r>
    <x v="12"/>
    <x v="1"/>
    <s v="Non-Travel"/>
    <n v="697"/>
    <x v="1"/>
    <n v="10"/>
    <n v="3"/>
    <s v="Medical"/>
    <n v="1"/>
    <n v="1979"/>
    <n v="3"/>
    <x v="0"/>
    <n v="40"/>
    <n v="3"/>
    <n v="3"/>
    <x v="7"/>
    <n v="3"/>
    <s v="Married"/>
    <n v="11031"/>
    <n v="26862"/>
    <n v="4"/>
    <s v="Y"/>
    <x v="1"/>
    <n v="20"/>
    <n v="4"/>
    <n v="3"/>
    <n v="80"/>
    <n v="1"/>
    <n v="13"/>
    <n v="2"/>
    <n v="4"/>
    <n v="11"/>
    <n v="7"/>
    <n v="4"/>
    <n v="8"/>
    <x v="4"/>
    <x v="2"/>
    <n v="0"/>
  </r>
  <r>
    <x v="33"/>
    <x v="1"/>
    <s v="Travel_Rarely"/>
    <n v="157"/>
    <x v="1"/>
    <n v="10"/>
    <n v="3"/>
    <s v="Medical"/>
    <n v="1"/>
    <n v="1980"/>
    <n v="3"/>
    <x v="0"/>
    <n v="77"/>
    <n v="3"/>
    <n v="2"/>
    <x v="3"/>
    <n v="1"/>
    <s v="Single"/>
    <n v="4440"/>
    <n v="25198"/>
    <n v="6"/>
    <s v="Y"/>
    <x v="0"/>
    <n v="19"/>
    <n v="3"/>
    <n v="4"/>
    <n v="80"/>
    <n v="0"/>
    <n v="9"/>
    <n v="3"/>
    <n v="3"/>
    <n v="5"/>
    <n v="2"/>
    <n v="1"/>
    <n v="4"/>
    <x v="2"/>
    <x v="1"/>
    <n v="0"/>
  </r>
  <r>
    <x v="17"/>
    <x v="1"/>
    <s v="Travel_Rarely"/>
    <n v="771"/>
    <x v="1"/>
    <n v="1"/>
    <n v="2"/>
    <s v="Life Sciences"/>
    <n v="1"/>
    <n v="1981"/>
    <n v="2"/>
    <x v="1"/>
    <n v="45"/>
    <n v="2"/>
    <n v="2"/>
    <x v="4"/>
    <n v="3"/>
    <s v="Single"/>
    <n v="4617"/>
    <n v="14120"/>
    <n v="1"/>
    <s v="Y"/>
    <x v="1"/>
    <n v="12"/>
    <n v="3"/>
    <n v="2"/>
    <n v="80"/>
    <n v="0"/>
    <n v="4"/>
    <n v="2"/>
    <n v="2"/>
    <n v="4"/>
    <n v="3"/>
    <n v="1"/>
    <n v="2"/>
    <x v="2"/>
    <x v="1"/>
    <n v="0"/>
  </r>
  <r>
    <x v="30"/>
    <x v="1"/>
    <s v="Travel_Rarely"/>
    <n v="571"/>
    <x v="1"/>
    <n v="12"/>
    <n v="2"/>
    <s v="Other"/>
    <n v="1"/>
    <n v="1982"/>
    <n v="4"/>
    <x v="1"/>
    <n v="78"/>
    <n v="3"/>
    <n v="1"/>
    <x v="2"/>
    <n v="4"/>
    <s v="Single"/>
    <n v="2647"/>
    <n v="13672"/>
    <n v="1"/>
    <s v="Y"/>
    <x v="1"/>
    <n v="13"/>
    <n v="3"/>
    <n v="3"/>
    <n v="80"/>
    <n v="0"/>
    <n v="5"/>
    <n v="6"/>
    <n v="4"/>
    <n v="5"/>
    <n v="2"/>
    <n v="1"/>
    <n v="4"/>
    <x v="2"/>
    <x v="1"/>
    <n v="0"/>
  </r>
  <r>
    <x v="32"/>
    <x v="1"/>
    <s v="Travel_Frequently"/>
    <n v="692"/>
    <x v="1"/>
    <n v="11"/>
    <n v="3"/>
    <s v="Technical Degree"/>
    <n v="1"/>
    <n v="1985"/>
    <n v="4"/>
    <x v="0"/>
    <n v="73"/>
    <n v="3"/>
    <n v="2"/>
    <x v="2"/>
    <n v="3"/>
    <s v="Married"/>
    <n v="6323"/>
    <n v="26849"/>
    <n v="1"/>
    <s v="Y"/>
    <x v="1"/>
    <n v="11"/>
    <n v="3"/>
    <n v="1"/>
    <n v="80"/>
    <n v="1"/>
    <n v="10"/>
    <n v="2"/>
    <n v="4"/>
    <n v="10"/>
    <n v="9"/>
    <n v="9"/>
    <n v="4"/>
    <x v="0"/>
    <x v="3"/>
    <n v="0"/>
  </r>
  <r>
    <x v="32"/>
    <x v="1"/>
    <s v="Travel_Rarely"/>
    <n v="444"/>
    <x v="0"/>
    <n v="2"/>
    <n v="2"/>
    <s v="Marketing"/>
    <n v="1"/>
    <n v="1986"/>
    <n v="2"/>
    <x v="0"/>
    <n v="92"/>
    <n v="3"/>
    <n v="2"/>
    <x v="0"/>
    <n v="2"/>
    <s v="Married"/>
    <n v="5677"/>
    <n v="4258"/>
    <n v="3"/>
    <s v="Y"/>
    <x v="1"/>
    <n v="14"/>
    <n v="3"/>
    <n v="3"/>
    <n v="80"/>
    <n v="1"/>
    <n v="15"/>
    <n v="4"/>
    <n v="3"/>
    <n v="11"/>
    <n v="8"/>
    <n v="5"/>
    <n v="10"/>
    <x v="4"/>
    <x v="2"/>
    <n v="0"/>
  </r>
  <r>
    <x v="36"/>
    <x v="1"/>
    <s v="Travel_Rarely"/>
    <n v="309"/>
    <x v="2"/>
    <n v="2"/>
    <n v="3"/>
    <s v="Human Resources"/>
    <n v="1"/>
    <n v="1987"/>
    <n v="3"/>
    <x v="0"/>
    <n v="82"/>
    <n v="3"/>
    <n v="1"/>
    <x v="8"/>
    <n v="2"/>
    <s v="Married"/>
    <n v="2187"/>
    <n v="19655"/>
    <n v="4"/>
    <s v="Y"/>
    <x v="1"/>
    <n v="14"/>
    <n v="3"/>
    <n v="3"/>
    <n v="80"/>
    <n v="0"/>
    <n v="6"/>
    <n v="3"/>
    <n v="3"/>
    <n v="2"/>
    <n v="0"/>
    <n v="1"/>
    <n v="2"/>
    <x v="1"/>
    <x v="1"/>
    <n v="0"/>
  </r>
  <r>
    <x v="7"/>
    <x v="1"/>
    <s v="Travel_Rarely"/>
    <n v="911"/>
    <x v="1"/>
    <n v="1"/>
    <n v="2"/>
    <s v="Medical"/>
    <n v="1"/>
    <n v="1989"/>
    <n v="4"/>
    <x v="1"/>
    <n v="76"/>
    <n v="3"/>
    <n v="1"/>
    <x v="2"/>
    <n v="2"/>
    <s v="Married"/>
    <n v="3748"/>
    <n v="4077"/>
    <n v="1"/>
    <s v="Y"/>
    <x v="1"/>
    <n v="13"/>
    <n v="3"/>
    <n v="3"/>
    <n v="80"/>
    <n v="0"/>
    <n v="12"/>
    <n v="6"/>
    <n v="2"/>
    <n v="12"/>
    <n v="8"/>
    <n v="1"/>
    <n v="7"/>
    <x v="4"/>
    <x v="1"/>
    <n v="0"/>
  </r>
  <r>
    <x v="36"/>
    <x v="1"/>
    <s v="Travel_Rarely"/>
    <n v="977"/>
    <x v="1"/>
    <n v="2"/>
    <n v="1"/>
    <s v="Other"/>
    <n v="1"/>
    <n v="1992"/>
    <n v="4"/>
    <x v="1"/>
    <n v="57"/>
    <n v="3"/>
    <n v="1"/>
    <x v="2"/>
    <n v="3"/>
    <s v="Divorced"/>
    <n v="3977"/>
    <n v="7298"/>
    <n v="6"/>
    <s v="Y"/>
    <x v="0"/>
    <n v="19"/>
    <n v="3"/>
    <n v="3"/>
    <n v="80"/>
    <n v="1"/>
    <n v="7"/>
    <n v="2"/>
    <n v="2"/>
    <n v="2"/>
    <n v="2"/>
    <n v="0"/>
    <n v="2"/>
    <x v="1"/>
    <x v="0"/>
    <n v="0"/>
  </r>
  <r>
    <x v="40"/>
    <x v="1"/>
    <s v="Travel_Rarely"/>
    <n v="1180"/>
    <x v="1"/>
    <n v="25"/>
    <n v="3"/>
    <s v="Medical"/>
    <n v="1"/>
    <n v="1993"/>
    <n v="1"/>
    <x v="1"/>
    <n v="84"/>
    <n v="3"/>
    <n v="3"/>
    <x v="4"/>
    <n v="3"/>
    <s v="Single"/>
    <n v="8633"/>
    <n v="13084"/>
    <n v="2"/>
    <s v="Y"/>
    <x v="1"/>
    <n v="23"/>
    <n v="4"/>
    <n v="2"/>
    <n v="80"/>
    <n v="0"/>
    <n v="25"/>
    <n v="3"/>
    <n v="3"/>
    <n v="17"/>
    <n v="14"/>
    <n v="12"/>
    <n v="11"/>
    <x v="5"/>
    <x v="4"/>
    <n v="0"/>
  </r>
  <r>
    <x v="3"/>
    <x v="1"/>
    <s v="Non-Travel"/>
    <n v="1313"/>
    <x v="1"/>
    <n v="1"/>
    <n v="2"/>
    <s v="Medical"/>
    <n v="1"/>
    <n v="1994"/>
    <n v="2"/>
    <x v="1"/>
    <n v="59"/>
    <n v="2"/>
    <n v="1"/>
    <x v="2"/>
    <n v="3"/>
    <s v="Divorced"/>
    <n v="2008"/>
    <n v="20439"/>
    <n v="1"/>
    <s v="Y"/>
    <x v="1"/>
    <n v="12"/>
    <n v="3"/>
    <n v="3"/>
    <n v="80"/>
    <n v="3"/>
    <n v="1"/>
    <n v="2"/>
    <n v="2"/>
    <n v="1"/>
    <n v="1"/>
    <n v="0"/>
    <n v="0"/>
    <x v="1"/>
    <x v="0"/>
    <n v="0"/>
  </r>
  <r>
    <x v="8"/>
    <x v="1"/>
    <s v="Travel_Rarely"/>
    <n v="1321"/>
    <x v="0"/>
    <n v="1"/>
    <n v="4"/>
    <s v="Life Sciences"/>
    <n v="1"/>
    <n v="1995"/>
    <n v="4"/>
    <x v="1"/>
    <n v="86"/>
    <n v="3"/>
    <n v="2"/>
    <x v="0"/>
    <n v="2"/>
    <s v="Married"/>
    <n v="4440"/>
    <n v="7636"/>
    <n v="0"/>
    <s v="Y"/>
    <x v="1"/>
    <n v="15"/>
    <n v="3"/>
    <n v="1"/>
    <n v="80"/>
    <n v="2"/>
    <n v="16"/>
    <n v="3"/>
    <n v="3"/>
    <n v="15"/>
    <n v="13"/>
    <n v="5"/>
    <n v="8"/>
    <x v="4"/>
    <x v="2"/>
    <n v="0"/>
  </r>
  <r>
    <x v="12"/>
    <x v="1"/>
    <s v="Travel_Rarely"/>
    <n v="1154"/>
    <x v="0"/>
    <n v="2"/>
    <n v="2"/>
    <s v="Life Sciences"/>
    <n v="1"/>
    <n v="1996"/>
    <n v="1"/>
    <x v="1"/>
    <n v="54"/>
    <n v="3"/>
    <n v="1"/>
    <x v="6"/>
    <n v="3"/>
    <s v="Married"/>
    <n v="3067"/>
    <n v="6393"/>
    <n v="0"/>
    <s v="Y"/>
    <x v="1"/>
    <n v="19"/>
    <n v="3"/>
    <n v="3"/>
    <n v="80"/>
    <n v="1"/>
    <n v="3"/>
    <n v="1"/>
    <n v="3"/>
    <n v="2"/>
    <n v="2"/>
    <n v="1"/>
    <n v="2"/>
    <x v="1"/>
    <x v="1"/>
    <n v="0"/>
  </r>
  <r>
    <x v="8"/>
    <x v="1"/>
    <s v="Travel_Frequently"/>
    <n v="508"/>
    <x v="1"/>
    <n v="6"/>
    <n v="4"/>
    <s v="Life Sciences"/>
    <n v="1"/>
    <n v="1997"/>
    <n v="1"/>
    <x v="1"/>
    <n v="72"/>
    <n v="2"/>
    <n v="2"/>
    <x v="3"/>
    <n v="3"/>
    <s v="Married"/>
    <n v="5321"/>
    <n v="14284"/>
    <n v="2"/>
    <s v="Y"/>
    <x v="1"/>
    <n v="11"/>
    <n v="3"/>
    <n v="4"/>
    <n v="80"/>
    <n v="1"/>
    <n v="10"/>
    <n v="1"/>
    <n v="3"/>
    <n v="8"/>
    <n v="3"/>
    <n v="7"/>
    <n v="7"/>
    <x v="0"/>
    <x v="3"/>
    <n v="0"/>
  </r>
  <r>
    <x v="19"/>
    <x v="1"/>
    <s v="Travel_Rarely"/>
    <n v="557"/>
    <x v="1"/>
    <n v="18"/>
    <n v="4"/>
    <s v="Life Sciences"/>
    <n v="1"/>
    <n v="1998"/>
    <n v="4"/>
    <x v="1"/>
    <n v="35"/>
    <n v="3"/>
    <n v="2"/>
    <x v="1"/>
    <n v="1"/>
    <s v="Divorced"/>
    <n v="5410"/>
    <n v="11189"/>
    <n v="6"/>
    <s v="Y"/>
    <x v="0"/>
    <n v="17"/>
    <n v="3"/>
    <n v="3"/>
    <n v="80"/>
    <n v="1"/>
    <n v="9"/>
    <n v="3"/>
    <n v="2"/>
    <n v="4"/>
    <n v="3"/>
    <n v="1"/>
    <n v="2"/>
    <x v="2"/>
    <x v="1"/>
    <n v="0"/>
  </r>
  <r>
    <x v="0"/>
    <x v="1"/>
    <s v="Travel_Rarely"/>
    <n v="642"/>
    <x v="1"/>
    <n v="1"/>
    <n v="3"/>
    <s v="Life Sciences"/>
    <n v="1"/>
    <n v="1999"/>
    <n v="4"/>
    <x v="1"/>
    <n v="76"/>
    <n v="3"/>
    <n v="1"/>
    <x v="1"/>
    <n v="4"/>
    <s v="Married"/>
    <n v="2782"/>
    <n v="21412"/>
    <n v="3"/>
    <s v="Y"/>
    <x v="1"/>
    <n v="22"/>
    <n v="4"/>
    <n v="1"/>
    <n v="80"/>
    <n v="1"/>
    <n v="12"/>
    <n v="3"/>
    <n v="3"/>
    <n v="5"/>
    <n v="3"/>
    <n v="1"/>
    <n v="0"/>
    <x v="2"/>
    <x v="1"/>
    <n v="0"/>
  </r>
  <r>
    <x v="40"/>
    <x v="1"/>
    <s v="Non-Travel"/>
    <n v="1162"/>
    <x v="1"/>
    <n v="1"/>
    <n v="1"/>
    <s v="Medical"/>
    <n v="1"/>
    <n v="2000"/>
    <n v="3"/>
    <x v="0"/>
    <n v="98"/>
    <n v="3"/>
    <n v="3"/>
    <x v="7"/>
    <n v="2"/>
    <s v="Married"/>
    <n v="11957"/>
    <n v="17231"/>
    <n v="0"/>
    <s v="Y"/>
    <x v="1"/>
    <n v="18"/>
    <n v="3"/>
    <n v="1"/>
    <n v="80"/>
    <n v="2"/>
    <n v="14"/>
    <n v="3"/>
    <n v="1"/>
    <n v="13"/>
    <n v="8"/>
    <n v="5"/>
    <n v="12"/>
    <x v="4"/>
    <x v="2"/>
    <n v="0"/>
  </r>
  <r>
    <x v="10"/>
    <x v="1"/>
    <s v="Travel_Rarely"/>
    <n v="1490"/>
    <x v="1"/>
    <n v="11"/>
    <n v="4"/>
    <s v="Medical"/>
    <n v="1"/>
    <n v="2003"/>
    <n v="4"/>
    <x v="1"/>
    <n v="43"/>
    <n v="3"/>
    <n v="1"/>
    <x v="2"/>
    <n v="3"/>
    <s v="Married"/>
    <n v="2660"/>
    <n v="20232"/>
    <n v="7"/>
    <s v="Y"/>
    <x v="0"/>
    <n v="11"/>
    <n v="3"/>
    <n v="3"/>
    <n v="80"/>
    <n v="1"/>
    <n v="5"/>
    <n v="3"/>
    <n v="3"/>
    <n v="2"/>
    <n v="2"/>
    <n v="2"/>
    <n v="2"/>
    <x v="1"/>
    <x v="1"/>
    <n v="0"/>
  </r>
  <r>
    <x v="15"/>
    <x v="1"/>
    <s v="Travel_Rarely"/>
    <n v="581"/>
    <x v="1"/>
    <n v="1"/>
    <n v="2"/>
    <s v="Life Sciences"/>
    <n v="1"/>
    <n v="2007"/>
    <n v="4"/>
    <x v="1"/>
    <n v="63"/>
    <n v="3"/>
    <n v="1"/>
    <x v="1"/>
    <n v="3"/>
    <s v="Single"/>
    <n v="3375"/>
    <n v="17624"/>
    <n v="0"/>
    <s v="Y"/>
    <x v="1"/>
    <n v="12"/>
    <n v="3"/>
    <n v="4"/>
    <n v="80"/>
    <n v="0"/>
    <n v="4"/>
    <n v="2"/>
    <n v="4"/>
    <n v="3"/>
    <n v="2"/>
    <n v="1"/>
    <n v="2"/>
    <x v="2"/>
    <x v="1"/>
    <n v="0"/>
  </r>
  <r>
    <x v="10"/>
    <x v="1"/>
    <s v="Travel_Rarely"/>
    <n v="1395"/>
    <x v="1"/>
    <n v="9"/>
    <n v="4"/>
    <s v="Medical"/>
    <n v="1"/>
    <n v="2008"/>
    <n v="2"/>
    <x v="1"/>
    <n v="48"/>
    <n v="3"/>
    <n v="2"/>
    <x v="1"/>
    <n v="3"/>
    <s v="Single"/>
    <n v="5098"/>
    <n v="18698"/>
    <n v="1"/>
    <s v="Y"/>
    <x v="1"/>
    <n v="19"/>
    <n v="3"/>
    <n v="2"/>
    <n v="80"/>
    <n v="0"/>
    <n v="10"/>
    <n v="5"/>
    <n v="3"/>
    <n v="10"/>
    <n v="7"/>
    <n v="0"/>
    <n v="8"/>
    <x v="0"/>
    <x v="0"/>
    <n v="0"/>
  </r>
  <r>
    <x v="3"/>
    <x v="1"/>
    <s v="Travel_Rarely"/>
    <n v="501"/>
    <x v="1"/>
    <n v="15"/>
    <n v="2"/>
    <s v="Medical"/>
    <n v="1"/>
    <n v="2009"/>
    <n v="2"/>
    <x v="0"/>
    <n v="95"/>
    <n v="3"/>
    <n v="2"/>
    <x v="4"/>
    <n v="4"/>
    <s v="Married"/>
    <n v="4878"/>
    <n v="21653"/>
    <n v="0"/>
    <s v="Y"/>
    <x v="0"/>
    <n v="13"/>
    <n v="3"/>
    <n v="1"/>
    <n v="80"/>
    <n v="1"/>
    <n v="10"/>
    <n v="6"/>
    <n v="3"/>
    <n v="9"/>
    <n v="7"/>
    <n v="8"/>
    <n v="1"/>
    <x v="0"/>
    <x v="3"/>
    <n v="0"/>
  </r>
  <r>
    <x v="5"/>
    <x v="1"/>
    <s v="Travel_Rarely"/>
    <n v="267"/>
    <x v="1"/>
    <n v="29"/>
    <n v="4"/>
    <s v="Life Sciences"/>
    <n v="1"/>
    <n v="2010"/>
    <n v="3"/>
    <x v="0"/>
    <n v="49"/>
    <n v="2"/>
    <n v="1"/>
    <x v="2"/>
    <n v="2"/>
    <s v="Single"/>
    <n v="2837"/>
    <n v="15919"/>
    <n v="1"/>
    <s v="Y"/>
    <x v="1"/>
    <n v="13"/>
    <n v="3"/>
    <n v="3"/>
    <n v="80"/>
    <n v="0"/>
    <n v="6"/>
    <n v="3"/>
    <n v="3"/>
    <n v="6"/>
    <n v="2"/>
    <n v="4"/>
    <n v="1"/>
    <x v="0"/>
    <x v="2"/>
    <n v="0"/>
  </r>
  <r>
    <x v="32"/>
    <x v="1"/>
    <s v="Travel_Rarely"/>
    <n v="543"/>
    <x v="1"/>
    <n v="1"/>
    <n v="4"/>
    <s v="Life Sciences"/>
    <n v="1"/>
    <n v="2012"/>
    <n v="1"/>
    <x v="1"/>
    <n v="83"/>
    <n v="3"/>
    <n v="1"/>
    <x v="2"/>
    <n v="4"/>
    <s v="Married"/>
    <n v="2406"/>
    <n v="4060"/>
    <n v="8"/>
    <s v="Y"/>
    <x v="1"/>
    <n v="19"/>
    <n v="3"/>
    <n v="3"/>
    <n v="80"/>
    <n v="2"/>
    <n v="8"/>
    <n v="3"/>
    <n v="2"/>
    <n v="1"/>
    <n v="0"/>
    <n v="0"/>
    <n v="0"/>
    <x v="1"/>
    <x v="0"/>
    <n v="0"/>
  </r>
  <r>
    <x v="5"/>
    <x v="1"/>
    <s v="Travel_Rarely"/>
    <n v="234"/>
    <x v="0"/>
    <n v="1"/>
    <n v="4"/>
    <s v="Medical"/>
    <n v="1"/>
    <n v="2013"/>
    <n v="2"/>
    <x v="1"/>
    <n v="68"/>
    <n v="2"/>
    <n v="1"/>
    <x v="6"/>
    <n v="2"/>
    <s v="Married"/>
    <n v="2269"/>
    <n v="18024"/>
    <n v="0"/>
    <s v="Y"/>
    <x v="1"/>
    <n v="14"/>
    <n v="3"/>
    <n v="2"/>
    <n v="80"/>
    <n v="1"/>
    <n v="3"/>
    <n v="2"/>
    <n v="3"/>
    <n v="2"/>
    <n v="2"/>
    <n v="2"/>
    <n v="2"/>
    <x v="1"/>
    <x v="1"/>
    <n v="0"/>
  </r>
  <r>
    <x v="22"/>
    <x v="1"/>
    <s v="Travel_Rarely"/>
    <n v="116"/>
    <x v="1"/>
    <n v="24"/>
    <n v="1"/>
    <s v="Life Sciences"/>
    <n v="1"/>
    <n v="2014"/>
    <n v="1"/>
    <x v="1"/>
    <n v="52"/>
    <n v="3"/>
    <n v="2"/>
    <x v="1"/>
    <n v="4"/>
    <s v="Single"/>
    <n v="4108"/>
    <n v="5340"/>
    <n v="7"/>
    <s v="Y"/>
    <x v="1"/>
    <n v="13"/>
    <n v="3"/>
    <n v="1"/>
    <n v="80"/>
    <n v="0"/>
    <n v="18"/>
    <n v="2"/>
    <n v="3"/>
    <n v="7"/>
    <n v="7"/>
    <n v="1"/>
    <n v="7"/>
    <x v="0"/>
    <x v="1"/>
    <n v="0"/>
  </r>
  <r>
    <x v="8"/>
    <x v="1"/>
    <s v="Travel_Rarely"/>
    <n v="201"/>
    <x v="1"/>
    <n v="10"/>
    <n v="3"/>
    <s v="Medical"/>
    <n v="1"/>
    <n v="2015"/>
    <n v="2"/>
    <x v="0"/>
    <n v="99"/>
    <n v="1"/>
    <n v="3"/>
    <x v="7"/>
    <n v="3"/>
    <s v="Married"/>
    <n v="13206"/>
    <n v="3376"/>
    <n v="3"/>
    <s v="Y"/>
    <x v="1"/>
    <n v="12"/>
    <n v="3"/>
    <n v="1"/>
    <n v="80"/>
    <n v="1"/>
    <n v="20"/>
    <n v="3"/>
    <n v="3"/>
    <n v="18"/>
    <n v="16"/>
    <n v="1"/>
    <n v="11"/>
    <x v="5"/>
    <x v="1"/>
    <n v="0"/>
  </r>
  <r>
    <x v="5"/>
    <x v="1"/>
    <s v="Travel_Rarely"/>
    <n v="801"/>
    <x v="0"/>
    <n v="1"/>
    <n v="4"/>
    <s v="Marketing"/>
    <n v="1"/>
    <n v="2016"/>
    <n v="3"/>
    <x v="0"/>
    <n v="48"/>
    <n v="3"/>
    <n v="3"/>
    <x v="0"/>
    <n v="4"/>
    <s v="Married"/>
    <n v="10422"/>
    <n v="24032"/>
    <n v="1"/>
    <s v="Y"/>
    <x v="1"/>
    <n v="19"/>
    <n v="3"/>
    <n v="3"/>
    <n v="80"/>
    <n v="2"/>
    <n v="14"/>
    <n v="3"/>
    <n v="3"/>
    <n v="14"/>
    <n v="10"/>
    <n v="5"/>
    <n v="7"/>
    <x v="4"/>
    <x v="2"/>
    <n v="0"/>
  </r>
  <r>
    <x v="2"/>
    <x v="1"/>
    <s v="Travel_Rarely"/>
    <n v="161"/>
    <x v="1"/>
    <n v="10"/>
    <n v="3"/>
    <s v="Life Sciences"/>
    <n v="1"/>
    <n v="2017"/>
    <n v="3"/>
    <x v="0"/>
    <n v="42"/>
    <n v="4"/>
    <n v="3"/>
    <x v="7"/>
    <n v="4"/>
    <s v="Married"/>
    <n v="13744"/>
    <n v="15471"/>
    <n v="1"/>
    <s v="Y"/>
    <x v="0"/>
    <n v="25"/>
    <n v="4"/>
    <n v="1"/>
    <n v="80"/>
    <n v="1"/>
    <n v="16"/>
    <n v="2"/>
    <n v="3"/>
    <n v="16"/>
    <n v="11"/>
    <n v="6"/>
    <n v="8"/>
    <x v="5"/>
    <x v="3"/>
    <n v="0"/>
  </r>
  <r>
    <x v="36"/>
    <x v="1"/>
    <s v="Travel_Rarely"/>
    <n v="1382"/>
    <x v="0"/>
    <n v="8"/>
    <n v="2"/>
    <s v="Other"/>
    <n v="1"/>
    <n v="2018"/>
    <n v="1"/>
    <x v="0"/>
    <n v="85"/>
    <n v="3"/>
    <n v="2"/>
    <x v="0"/>
    <n v="3"/>
    <s v="Divorced"/>
    <n v="4907"/>
    <n v="13684"/>
    <n v="0"/>
    <s v="Y"/>
    <x v="0"/>
    <n v="22"/>
    <n v="4"/>
    <n v="2"/>
    <n v="80"/>
    <n v="1"/>
    <n v="6"/>
    <n v="3"/>
    <n v="2"/>
    <n v="5"/>
    <n v="3"/>
    <n v="0"/>
    <n v="4"/>
    <x v="2"/>
    <x v="0"/>
    <n v="0"/>
  </r>
  <r>
    <x v="39"/>
    <x v="1"/>
    <s v="Non-Travel"/>
    <n v="585"/>
    <x v="0"/>
    <n v="29"/>
    <n v="4"/>
    <s v="Life Sciences"/>
    <n v="1"/>
    <n v="2019"/>
    <n v="1"/>
    <x v="1"/>
    <n v="40"/>
    <n v="3"/>
    <n v="1"/>
    <x v="6"/>
    <n v="4"/>
    <s v="Divorced"/>
    <n v="3482"/>
    <n v="19788"/>
    <n v="2"/>
    <s v="Y"/>
    <x v="1"/>
    <n v="15"/>
    <n v="3"/>
    <n v="2"/>
    <n v="80"/>
    <n v="2"/>
    <n v="16"/>
    <n v="3"/>
    <n v="2"/>
    <n v="9"/>
    <n v="8"/>
    <n v="0"/>
    <n v="0"/>
    <x v="0"/>
    <x v="0"/>
    <n v="0"/>
  </r>
  <r>
    <x v="20"/>
    <x v="1"/>
    <s v="Travel_Rarely"/>
    <n v="1037"/>
    <x v="1"/>
    <n v="1"/>
    <n v="3"/>
    <s v="Medical"/>
    <n v="1"/>
    <n v="2020"/>
    <n v="2"/>
    <x v="1"/>
    <n v="42"/>
    <n v="3"/>
    <n v="1"/>
    <x v="1"/>
    <n v="4"/>
    <s v="Single"/>
    <n v="2436"/>
    <n v="13422"/>
    <n v="6"/>
    <s v="Y"/>
    <x v="0"/>
    <n v="12"/>
    <n v="3"/>
    <n v="3"/>
    <n v="80"/>
    <n v="0"/>
    <n v="6"/>
    <n v="2"/>
    <n v="3"/>
    <n v="4"/>
    <n v="3"/>
    <n v="1"/>
    <n v="2"/>
    <x v="2"/>
    <x v="1"/>
    <n v="0"/>
  </r>
  <r>
    <x v="18"/>
    <x v="1"/>
    <s v="Travel_Rarely"/>
    <n v="501"/>
    <x v="0"/>
    <n v="5"/>
    <n v="1"/>
    <s v="Medical"/>
    <n v="1"/>
    <n v="2021"/>
    <n v="3"/>
    <x v="1"/>
    <n v="58"/>
    <n v="3"/>
    <n v="1"/>
    <x v="6"/>
    <n v="1"/>
    <s v="Single"/>
    <n v="2380"/>
    <n v="25479"/>
    <n v="1"/>
    <s v="Y"/>
    <x v="0"/>
    <n v="11"/>
    <n v="3"/>
    <n v="4"/>
    <n v="80"/>
    <n v="0"/>
    <n v="2"/>
    <n v="6"/>
    <n v="3"/>
    <n v="2"/>
    <n v="2"/>
    <n v="1"/>
    <n v="2"/>
    <x v="1"/>
    <x v="1"/>
    <n v="0"/>
  </r>
  <r>
    <x v="22"/>
    <x v="1"/>
    <s v="Non-Travel"/>
    <n v="105"/>
    <x v="1"/>
    <n v="9"/>
    <n v="3"/>
    <s v="Life Sciences"/>
    <n v="1"/>
    <n v="2022"/>
    <n v="4"/>
    <x v="1"/>
    <n v="87"/>
    <n v="3"/>
    <n v="5"/>
    <x v="5"/>
    <n v="4"/>
    <s v="Single"/>
    <n v="19431"/>
    <n v="15302"/>
    <n v="2"/>
    <s v="Y"/>
    <x v="1"/>
    <n v="13"/>
    <n v="3"/>
    <n v="3"/>
    <n v="80"/>
    <n v="0"/>
    <n v="21"/>
    <n v="3"/>
    <n v="2"/>
    <n v="6"/>
    <n v="0"/>
    <n v="1"/>
    <n v="3"/>
    <x v="0"/>
    <x v="1"/>
    <n v="0"/>
  </r>
  <r>
    <x v="30"/>
    <x v="0"/>
    <s v="Travel_Frequently"/>
    <n v="638"/>
    <x v="0"/>
    <n v="9"/>
    <n v="3"/>
    <s v="Marketing"/>
    <n v="1"/>
    <n v="2023"/>
    <n v="4"/>
    <x v="1"/>
    <n v="33"/>
    <n v="3"/>
    <n v="1"/>
    <x v="6"/>
    <n v="1"/>
    <s v="Married"/>
    <n v="1790"/>
    <n v="26956"/>
    <n v="1"/>
    <s v="Y"/>
    <x v="1"/>
    <n v="19"/>
    <n v="3"/>
    <n v="1"/>
    <n v="80"/>
    <n v="1"/>
    <n v="1"/>
    <n v="3"/>
    <n v="2"/>
    <n v="1"/>
    <n v="0"/>
    <n v="1"/>
    <n v="0"/>
    <x v="1"/>
    <x v="1"/>
    <n v="1"/>
  </r>
  <r>
    <x v="9"/>
    <x v="1"/>
    <s v="Travel_Rarely"/>
    <n v="557"/>
    <x v="0"/>
    <n v="3"/>
    <n v="3"/>
    <s v="Medical"/>
    <n v="1"/>
    <n v="2024"/>
    <n v="1"/>
    <x v="0"/>
    <n v="94"/>
    <n v="2"/>
    <n v="3"/>
    <x v="0"/>
    <n v="4"/>
    <s v="Married"/>
    <n v="7644"/>
    <n v="12695"/>
    <n v="0"/>
    <s v="Y"/>
    <x v="1"/>
    <n v="19"/>
    <n v="3"/>
    <n v="3"/>
    <n v="80"/>
    <n v="2"/>
    <n v="10"/>
    <n v="2"/>
    <n v="3"/>
    <n v="9"/>
    <n v="7"/>
    <n v="3"/>
    <n v="4"/>
    <x v="0"/>
    <x v="2"/>
    <n v="0"/>
  </r>
  <r>
    <x v="9"/>
    <x v="1"/>
    <s v="Travel_Frequently"/>
    <n v="688"/>
    <x v="1"/>
    <n v="4"/>
    <n v="2"/>
    <s v="Life Sciences"/>
    <n v="1"/>
    <n v="2025"/>
    <n v="4"/>
    <x v="0"/>
    <n v="97"/>
    <n v="3"/>
    <n v="2"/>
    <x v="3"/>
    <n v="2"/>
    <s v="Divorced"/>
    <n v="5131"/>
    <n v="9192"/>
    <n v="7"/>
    <s v="Y"/>
    <x v="1"/>
    <n v="13"/>
    <n v="3"/>
    <n v="2"/>
    <n v="80"/>
    <n v="3"/>
    <n v="18"/>
    <n v="3"/>
    <n v="3"/>
    <n v="4"/>
    <n v="2"/>
    <n v="0"/>
    <n v="2"/>
    <x v="2"/>
    <x v="0"/>
    <n v="0"/>
  </r>
  <r>
    <x v="29"/>
    <x v="1"/>
    <s v="Non-Travel"/>
    <n v="667"/>
    <x v="1"/>
    <n v="1"/>
    <n v="4"/>
    <s v="Life Sciences"/>
    <n v="1"/>
    <n v="2026"/>
    <n v="3"/>
    <x v="1"/>
    <n v="57"/>
    <n v="3"/>
    <n v="2"/>
    <x v="4"/>
    <n v="3"/>
    <s v="Divorced"/>
    <n v="6306"/>
    <n v="26236"/>
    <n v="1"/>
    <s v="Y"/>
    <x v="1"/>
    <n v="21"/>
    <n v="4"/>
    <n v="1"/>
    <n v="80"/>
    <n v="1"/>
    <n v="13"/>
    <n v="2"/>
    <n v="2"/>
    <n v="13"/>
    <n v="12"/>
    <n v="1"/>
    <n v="9"/>
    <x v="4"/>
    <x v="1"/>
    <n v="0"/>
  </r>
  <r>
    <x v="11"/>
    <x v="0"/>
    <s v="Travel_Rarely"/>
    <n v="1092"/>
    <x v="1"/>
    <n v="1"/>
    <n v="4"/>
    <s v="Medical"/>
    <n v="1"/>
    <n v="2027"/>
    <n v="1"/>
    <x v="1"/>
    <n v="36"/>
    <n v="3"/>
    <n v="1"/>
    <x v="1"/>
    <n v="4"/>
    <s v="Married"/>
    <n v="4787"/>
    <n v="26124"/>
    <n v="9"/>
    <s v="Y"/>
    <x v="0"/>
    <n v="14"/>
    <n v="3"/>
    <n v="2"/>
    <n v="80"/>
    <n v="3"/>
    <n v="4"/>
    <n v="3"/>
    <n v="4"/>
    <n v="2"/>
    <n v="2"/>
    <n v="2"/>
    <n v="2"/>
    <x v="1"/>
    <x v="1"/>
    <n v="1"/>
  </r>
  <r>
    <x v="19"/>
    <x v="1"/>
    <s v="Travel_Rarely"/>
    <n v="300"/>
    <x v="1"/>
    <n v="2"/>
    <n v="3"/>
    <s v="Life Sciences"/>
    <n v="1"/>
    <n v="2031"/>
    <n v="1"/>
    <x v="1"/>
    <n v="56"/>
    <n v="3"/>
    <n v="5"/>
    <x v="5"/>
    <n v="3"/>
    <s v="Married"/>
    <n v="18880"/>
    <n v="17312"/>
    <n v="5"/>
    <s v="Y"/>
    <x v="1"/>
    <n v="11"/>
    <n v="3"/>
    <n v="1"/>
    <n v="80"/>
    <n v="0"/>
    <n v="24"/>
    <n v="2"/>
    <n v="2"/>
    <n v="22"/>
    <n v="6"/>
    <n v="4"/>
    <n v="14"/>
    <x v="3"/>
    <x v="2"/>
    <n v="0"/>
  </r>
  <r>
    <x v="29"/>
    <x v="0"/>
    <s v="Travel_Rarely"/>
    <n v="310"/>
    <x v="1"/>
    <n v="7"/>
    <n v="2"/>
    <s v="Technical Degree"/>
    <n v="1"/>
    <n v="2032"/>
    <n v="4"/>
    <x v="1"/>
    <n v="72"/>
    <n v="3"/>
    <n v="1"/>
    <x v="2"/>
    <n v="3"/>
    <s v="Married"/>
    <n v="2339"/>
    <n v="3666"/>
    <n v="8"/>
    <s v="Y"/>
    <x v="1"/>
    <n v="11"/>
    <n v="3"/>
    <n v="4"/>
    <n v="80"/>
    <n v="1"/>
    <n v="14"/>
    <n v="4"/>
    <n v="1"/>
    <n v="10"/>
    <n v="9"/>
    <n v="9"/>
    <n v="8"/>
    <x v="0"/>
    <x v="3"/>
    <n v="1"/>
  </r>
  <r>
    <x v="0"/>
    <x v="1"/>
    <s v="Travel_Rarely"/>
    <n v="582"/>
    <x v="1"/>
    <n v="28"/>
    <n v="4"/>
    <s v="Life Sciences"/>
    <n v="1"/>
    <n v="2034"/>
    <n v="1"/>
    <x v="0"/>
    <n v="60"/>
    <n v="2"/>
    <n v="4"/>
    <x v="3"/>
    <n v="2"/>
    <s v="Married"/>
    <n v="13570"/>
    <n v="5640"/>
    <n v="0"/>
    <s v="Y"/>
    <x v="1"/>
    <n v="23"/>
    <n v="4"/>
    <n v="3"/>
    <n v="80"/>
    <n v="1"/>
    <n v="21"/>
    <n v="3"/>
    <n v="3"/>
    <n v="20"/>
    <n v="7"/>
    <n v="0"/>
    <n v="10"/>
    <x v="5"/>
    <x v="0"/>
    <n v="0"/>
  </r>
  <r>
    <x v="13"/>
    <x v="1"/>
    <s v="Travel_Rarely"/>
    <n v="704"/>
    <x v="0"/>
    <n v="28"/>
    <n v="3"/>
    <s v="Marketing"/>
    <n v="1"/>
    <n v="2035"/>
    <n v="4"/>
    <x v="0"/>
    <n v="95"/>
    <n v="2"/>
    <n v="2"/>
    <x v="0"/>
    <n v="3"/>
    <s v="Married"/>
    <n v="6712"/>
    <n v="8978"/>
    <n v="1"/>
    <s v="Y"/>
    <x v="1"/>
    <n v="21"/>
    <n v="4"/>
    <n v="4"/>
    <n v="80"/>
    <n v="2"/>
    <n v="8"/>
    <n v="2"/>
    <n v="3"/>
    <n v="8"/>
    <n v="7"/>
    <n v="1"/>
    <n v="7"/>
    <x v="0"/>
    <x v="1"/>
    <n v="0"/>
  </r>
  <r>
    <x v="9"/>
    <x v="1"/>
    <s v="Non-Travel"/>
    <n v="301"/>
    <x v="0"/>
    <n v="15"/>
    <n v="4"/>
    <s v="Marketing"/>
    <n v="1"/>
    <n v="2036"/>
    <n v="4"/>
    <x v="1"/>
    <n v="88"/>
    <n v="1"/>
    <n v="2"/>
    <x v="0"/>
    <n v="4"/>
    <s v="Divorced"/>
    <n v="5406"/>
    <n v="10436"/>
    <n v="1"/>
    <s v="Y"/>
    <x v="1"/>
    <n v="24"/>
    <n v="4"/>
    <n v="1"/>
    <n v="80"/>
    <n v="1"/>
    <n v="15"/>
    <n v="4"/>
    <n v="2"/>
    <n v="15"/>
    <n v="12"/>
    <n v="11"/>
    <n v="11"/>
    <x v="4"/>
    <x v="4"/>
    <n v="0"/>
  </r>
  <r>
    <x v="0"/>
    <x v="1"/>
    <s v="Travel_Rarely"/>
    <n v="930"/>
    <x v="0"/>
    <n v="3"/>
    <n v="3"/>
    <s v="Life Sciences"/>
    <n v="1"/>
    <n v="2037"/>
    <n v="3"/>
    <x v="1"/>
    <n v="57"/>
    <n v="2"/>
    <n v="2"/>
    <x v="0"/>
    <n v="2"/>
    <s v="Divorced"/>
    <n v="8938"/>
    <n v="12227"/>
    <n v="2"/>
    <s v="Y"/>
    <x v="1"/>
    <n v="11"/>
    <n v="3"/>
    <n v="3"/>
    <n v="80"/>
    <n v="1"/>
    <n v="14"/>
    <n v="5"/>
    <n v="3"/>
    <n v="5"/>
    <n v="4"/>
    <n v="0"/>
    <n v="4"/>
    <x v="2"/>
    <x v="0"/>
    <n v="0"/>
  </r>
  <r>
    <x v="5"/>
    <x v="1"/>
    <s v="Travel_Rarely"/>
    <n v="529"/>
    <x v="1"/>
    <n v="2"/>
    <n v="3"/>
    <s v="Technical Degree"/>
    <n v="1"/>
    <n v="2038"/>
    <n v="4"/>
    <x v="1"/>
    <n v="78"/>
    <n v="3"/>
    <n v="1"/>
    <x v="1"/>
    <n v="1"/>
    <s v="Single"/>
    <n v="2439"/>
    <n v="11288"/>
    <n v="1"/>
    <s v="Y"/>
    <x v="1"/>
    <n v="14"/>
    <n v="3"/>
    <n v="4"/>
    <n v="80"/>
    <n v="0"/>
    <n v="4"/>
    <n v="4"/>
    <n v="3"/>
    <n v="4"/>
    <n v="2"/>
    <n v="1"/>
    <n v="2"/>
    <x v="2"/>
    <x v="1"/>
    <n v="0"/>
  </r>
  <r>
    <x v="10"/>
    <x v="1"/>
    <s v="Travel_Rarely"/>
    <n v="1146"/>
    <x v="2"/>
    <n v="26"/>
    <n v="4"/>
    <s v="Life Sciences"/>
    <n v="1"/>
    <n v="2040"/>
    <n v="3"/>
    <x v="0"/>
    <n v="31"/>
    <n v="3"/>
    <n v="3"/>
    <x v="8"/>
    <n v="4"/>
    <s v="Single"/>
    <n v="8837"/>
    <n v="16642"/>
    <n v="1"/>
    <s v="Y"/>
    <x v="0"/>
    <n v="16"/>
    <n v="3"/>
    <n v="3"/>
    <n v="80"/>
    <n v="0"/>
    <n v="9"/>
    <n v="2"/>
    <n v="3"/>
    <n v="9"/>
    <n v="0"/>
    <n v="1"/>
    <n v="7"/>
    <x v="0"/>
    <x v="1"/>
    <n v="0"/>
  </r>
  <r>
    <x v="8"/>
    <x v="1"/>
    <s v="Travel_Rarely"/>
    <n v="345"/>
    <x v="0"/>
    <n v="10"/>
    <n v="2"/>
    <s v="Life Sciences"/>
    <n v="1"/>
    <n v="2041"/>
    <n v="1"/>
    <x v="0"/>
    <n v="100"/>
    <n v="3"/>
    <n v="2"/>
    <x v="0"/>
    <n v="4"/>
    <s v="Married"/>
    <n v="5343"/>
    <n v="5982"/>
    <n v="1"/>
    <s v="Y"/>
    <x v="1"/>
    <n v="11"/>
    <n v="3"/>
    <n v="3"/>
    <n v="80"/>
    <n v="1"/>
    <n v="10"/>
    <n v="1"/>
    <n v="3"/>
    <n v="10"/>
    <n v="7"/>
    <n v="1"/>
    <n v="9"/>
    <x v="0"/>
    <x v="1"/>
    <n v="0"/>
  </r>
  <r>
    <x v="24"/>
    <x v="0"/>
    <s v="Travel_Frequently"/>
    <n v="878"/>
    <x v="0"/>
    <n v="1"/>
    <n v="4"/>
    <s v="Life Sciences"/>
    <n v="1"/>
    <n v="2044"/>
    <n v="2"/>
    <x v="1"/>
    <n v="94"/>
    <n v="3"/>
    <n v="2"/>
    <x v="0"/>
    <n v="3"/>
    <s v="Divorced"/>
    <n v="6728"/>
    <n v="14255"/>
    <n v="7"/>
    <s v="Y"/>
    <x v="1"/>
    <n v="12"/>
    <n v="3"/>
    <n v="4"/>
    <n v="80"/>
    <n v="2"/>
    <n v="12"/>
    <n v="3"/>
    <n v="3"/>
    <n v="6"/>
    <n v="3"/>
    <n v="0"/>
    <n v="1"/>
    <x v="0"/>
    <x v="0"/>
    <n v="1"/>
  </r>
  <r>
    <x v="9"/>
    <x v="1"/>
    <s v="Travel_Rarely"/>
    <n v="1120"/>
    <x v="0"/>
    <n v="11"/>
    <n v="4"/>
    <s v="Marketing"/>
    <n v="1"/>
    <n v="2045"/>
    <n v="2"/>
    <x v="0"/>
    <n v="100"/>
    <n v="2"/>
    <n v="2"/>
    <x v="0"/>
    <n v="4"/>
    <s v="Married"/>
    <n v="6652"/>
    <n v="14369"/>
    <n v="4"/>
    <s v="Y"/>
    <x v="1"/>
    <n v="13"/>
    <n v="3"/>
    <n v="1"/>
    <n v="80"/>
    <n v="1"/>
    <n v="8"/>
    <n v="2"/>
    <n v="2"/>
    <n v="6"/>
    <n v="3"/>
    <n v="0"/>
    <n v="0"/>
    <x v="0"/>
    <x v="0"/>
    <n v="0"/>
  </r>
  <r>
    <x v="28"/>
    <x v="1"/>
    <s v="Travel_Rarely"/>
    <n v="374"/>
    <x v="0"/>
    <n v="20"/>
    <n v="3"/>
    <s v="Life Sciences"/>
    <n v="1"/>
    <n v="2046"/>
    <n v="4"/>
    <x v="0"/>
    <n v="50"/>
    <n v="3"/>
    <n v="2"/>
    <x v="0"/>
    <n v="3"/>
    <s v="Single"/>
    <n v="4850"/>
    <n v="23333"/>
    <n v="8"/>
    <s v="Y"/>
    <x v="1"/>
    <n v="15"/>
    <n v="3"/>
    <n v="3"/>
    <n v="80"/>
    <n v="0"/>
    <n v="8"/>
    <n v="3"/>
    <n v="3"/>
    <n v="5"/>
    <n v="3"/>
    <n v="0"/>
    <n v="1"/>
    <x v="2"/>
    <x v="0"/>
    <n v="0"/>
  </r>
  <r>
    <x v="32"/>
    <x v="1"/>
    <s v="Travel_Rarely"/>
    <n v="1322"/>
    <x v="1"/>
    <n v="2"/>
    <n v="4"/>
    <s v="Life Sciences"/>
    <n v="1"/>
    <n v="2048"/>
    <n v="3"/>
    <x v="1"/>
    <n v="52"/>
    <n v="2"/>
    <n v="1"/>
    <x v="1"/>
    <n v="3"/>
    <s v="Single"/>
    <n v="2809"/>
    <n v="2725"/>
    <n v="2"/>
    <s v="Y"/>
    <x v="1"/>
    <n v="14"/>
    <n v="3"/>
    <n v="4"/>
    <n v="80"/>
    <n v="0"/>
    <n v="8"/>
    <n v="2"/>
    <n v="3"/>
    <n v="2"/>
    <n v="2"/>
    <n v="2"/>
    <n v="2"/>
    <x v="1"/>
    <x v="1"/>
    <n v="0"/>
  </r>
  <r>
    <x v="10"/>
    <x v="1"/>
    <s v="Travel_Frequently"/>
    <n v="1199"/>
    <x v="1"/>
    <n v="18"/>
    <n v="4"/>
    <s v="Life Sciences"/>
    <n v="1"/>
    <n v="2049"/>
    <n v="3"/>
    <x v="1"/>
    <n v="80"/>
    <n v="3"/>
    <n v="2"/>
    <x v="4"/>
    <n v="3"/>
    <s v="Married"/>
    <n v="5689"/>
    <n v="24594"/>
    <n v="1"/>
    <s v="Y"/>
    <x v="0"/>
    <n v="14"/>
    <n v="3"/>
    <n v="4"/>
    <n v="80"/>
    <n v="2"/>
    <n v="10"/>
    <n v="2"/>
    <n v="4"/>
    <n v="10"/>
    <n v="2"/>
    <n v="0"/>
    <n v="2"/>
    <x v="0"/>
    <x v="0"/>
    <n v="0"/>
  </r>
  <r>
    <x v="32"/>
    <x v="1"/>
    <s v="Travel_Rarely"/>
    <n v="1194"/>
    <x v="1"/>
    <n v="2"/>
    <n v="4"/>
    <s v="Medical"/>
    <n v="1"/>
    <n v="2051"/>
    <n v="3"/>
    <x v="0"/>
    <n v="98"/>
    <n v="3"/>
    <n v="1"/>
    <x v="1"/>
    <n v="3"/>
    <s v="Married"/>
    <n v="2001"/>
    <n v="12549"/>
    <n v="2"/>
    <s v="Y"/>
    <x v="1"/>
    <n v="14"/>
    <n v="3"/>
    <n v="2"/>
    <n v="80"/>
    <n v="3"/>
    <n v="20"/>
    <n v="2"/>
    <n v="3"/>
    <n v="5"/>
    <n v="3"/>
    <n v="0"/>
    <n v="2"/>
    <x v="2"/>
    <x v="0"/>
    <n v="0"/>
  </r>
  <r>
    <x v="10"/>
    <x v="1"/>
    <s v="Travel_Rarely"/>
    <n v="287"/>
    <x v="1"/>
    <n v="1"/>
    <n v="4"/>
    <s v="Life Sciences"/>
    <n v="1"/>
    <n v="2052"/>
    <n v="3"/>
    <x v="0"/>
    <n v="62"/>
    <n v="1"/>
    <n v="1"/>
    <x v="1"/>
    <n v="4"/>
    <s v="Married"/>
    <n v="2977"/>
    <n v="8952"/>
    <n v="1"/>
    <s v="Y"/>
    <x v="1"/>
    <n v="12"/>
    <n v="3"/>
    <n v="4"/>
    <n v="80"/>
    <n v="1"/>
    <n v="4"/>
    <n v="5"/>
    <n v="3"/>
    <n v="4"/>
    <n v="3"/>
    <n v="1"/>
    <n v="1"/>
    <x v="2"/>
    <x v="1"/>
    <n v="0"/>
  </r>
  <r>
    <x v="11"/>
    <x v="1"/>
    <s v="Travel_Rarely"/>
    <n v="1378"/>
    <x v="1"/>
    <n v="13"/>
    <n v="2"/>
    <s v="Other"/>
    <n v="1"/>
    <n v="2053"/>
    <n v="4"/>
    <x v="1"/>
    <n v="46"/>
    <n v="2"/>
    <n v="2"/>
    <x v="2"/>
    <n v="2"/>
    <s v="Married"/>
    <n v="4025"/>
    <n v="23679"/>
    <n v="4"/>
    <s v="Y"/>
    <x v="0"/>
    <n v="13"/>
    <n v="3"/>
    <n v="1"/>
    <n v="80"/>
    <n v="1"/>
    <n v="10"/>
    <n v="2"/>
    <n v="3"/>
    <n v="4"/>
    <n v="3"/>
    <n v="0"/>
    <n v="3"/>
    <x v="2"/>
    <x v="0"/>
    <n v="0"/>
  </r>
  <r>
    <x v="11"/>
    <x v="1"/>
    <s v="Travel_Rarely"/>
    <n v="468"/>
    <x v="1"/>
    <n v="28"/>
    <n v="4"/>
    <s v="Medical"/>
    <n v="1"/>
    <n v="2054"/>
    <n v="4"/>
    <x v="0"/>
    <n v="73"/>
    <n v="2"/>
    <n v="1"/>
    <x v="1"/>
    <n v="1"/>
    <s v="Single"/>
    <n v="3785"/>
    <n v="8489"/>
    <n v="1"/>
    <s v="Y"/>
    <x v="1"/>
    <n v="14"/>
    <n v="3"/>
    <n v="2"/>
    <n v="80"/>
    <n v="0"/>
    <n v="5"/>
    <n v="3"/>
    <n v="1"/>
    <n v="5"/>
    <n v="4"/>
    <n v="0"/>
    <n v="4"/>
    <x v="2"/>
    <x v="0"/>
    <n v="0"/>
  </r>
  <r>
    <x v="24"/>
    <x v="0"/>
    <s v="Travel_Rarely"/>
    <n v="410"/>
    <x v="0"/>
    <n v="28"/>
    <n v="3"/>
    <s v="Marketing"/>
    <n v="1"/>
    <n v="2055"/>
    <n v="4"/>
    <x v="1"/>
    <n v="39"/>
    <n v="2"/>
    <n v="3"/>
    <x v="0"/>
    <n v="1"/>
    <s v="Divorced"/>
    <n v="10854"/>
    <n v="16586"/>
    <n v="4"/>
    <s v="Y"/>
    <x v="0"/>
    <n v="13"/>
    <n v="3"/>
    <n v="2"/>
    <n v="80"/>
    <n v="1"/>
    <n v="20"/>
    <n v="3"/>
    <n v="3"/>
    <n v="3"/>
    <n v="2"/>
    <n v="2"/>
    <n v="0"/>
    <x v="2"/>
    <x v="1"/>
    <n v="1"/>
  </r>
  <r>
    <x v="22"/>
    <x v="1"/>
    <s v="Travel_Rarely"/>
    <n v="722"/>
    <x v="0"/>
    <n v="24"/>
    <n v="1"/>
    <s v="Marketing"/>
    <n v="1"/>
    <n v="2056"/>
    <n v="2"/>
    <x v="0"/>
    <n v="60"/>
    <n v="2"/>
    <n v="4"/>
    <x v="0"/>
    <n v="4"/>
    <s v="Married"/>
    <n v="12031"/>
    <n v="8828"/>
    <n v="0"/>
    <s v="Y"/>
    <x v="1"/>
    <n v="11"/>
    <n v="3"/>
    <n v="1"/>
    <n v="80"/>
    <n v="1"/>
    <n v="21"/>
    <n v="2"/>
    <n v="2"/>
    <n v="20"/>
    <n v="9"/>
    <n v="9"/>
    <n v="6"/>
    <x v="5"/>
    <x v="3"/>
    <n v="0"/>
  </r>
  <r>
    <x v="12"/>
    <x v="1"/>
    <s v="Non-Travel"/>
    <n v="325"/>
    <x v="1"/>
    <n v="5"/>
    <n v="3"/>
    <s v="Medical"/>
    <n v="1"/>
    <n v="2057"/>
    <n v="2"/>
    <x v="1"/>
    <n v="74"/>
    <n v="3"/>
    <n v="2"/>
    <x v="3"/>
    <n v="1"/>
    <s v="Single"/>
    <n v="9936"/>
    <n v="3787"/>
    <n v="0"/>
    <s v="Y"/>
    <x v="1"/>
    <n v="19"/>
    <n v="3"/>
    <n v="2"/>
    <n v="80"/>
    <n v="0"/>
    <n v="10"/>
    <n v="2"/>
    <n v="3"/>
    <n v="9"/>
    <n v="4"/>
    <n v="1"/>
    <n v="7"/>
    <x v="0"/>
    <x v="1"/>
    <n v="0"/>
  </r>
  <r>
    <x v="25"/>
    <x v="1"/>
    <s v="Travel_Rarely"/>
    <n v="1167"/>
    <x v="0"/>
    <n v="5"/>
    <n v="3"/>
    <s v="Other"/>
    <n v="1"/>
    <n v="2060"/>
    <n v="4"/>
    <x v="0"/>
    <n v="30"/>
    <n v="2"/>
    <n v="1"/>
    <x v="6"/>
    <n v="3"/>
    <s v="Single"/>
    <n v="2966"/>
    <n v="21378"/>
    <n v="0"/>
    <s v="Y"/>
    <x v="1"/>
    <n v="18"/>
    <n v="3"/>
    <n v="4"/>
    <n v="80"/>
    <n v="0"/>
    <n v="5"/>
    <n v="2"/>
    <n v="3"/>
    <n v="4"/>
    <n v="2"/>
    <n v="0"/>
    <n v="0"/>
    <x v="2"/>
    <x v="0"/>
    <n v="0"/>
  </r>
  <r>
    <x v="9"/>
    <x v="1"/>
    <s v="Travel_Frequently"/>
    <n v="884"/>
    <x v="1"/>
    <n v="23"/>
    <n v="2"/>
    <s v="Medical"/>
    <n v="1"/>
    <n v="2061"/>
    <n v="3"/>
    <x v="1"/>
    <n v="41"/>
    <n v="4"/>
    <n v="2"/>
    <x v="2"/>
    <n v="4"/>
    <s v="Married"/>
    <n v="2571"/>
    <n v="12290"/>
    <n v="4"/>
    <s v="Y"/>
    <x v="1"/>
    <n v="17"/>
    <n v="3"/>
    <n v="3"/>
    <n v="80"/>
    <n v="1"/>
    <n v="17"/>
    <n v="3"/>
    <n v="3"/>
    <n v="5"/>
    <n v="2"/>
    <n v="0"/>
    <n v="3"/>
    <x v="2"/>
    <x v="0"/>
    <n v="0"/>
  </r>
  <r>
    <x v="22"/>
    <x v="1"/>
    <s v="Travel_Rarely"/>
    <n v="613"/>
    <x v="1"/>
    <n v="6"/>
    <n v="1"/>
    <s v="Medical"/>
    <n v="1"/>
    <n v="2062"/>
    <n v="4"/>
    <x v="1"/>
    <n v="42"/>
    <n v="2"/>
    <n v="3"/>
    <x v="4"/>
    <n v="1"/>
    <s v="Married"/>
    <n v="9991"/>
    <n v="21457"/>
    <n v="4"/>
    <s v="Y"/>
    <x v="1"/>
    <n v="15"/>
    <n v="3"/>
    <n v="1"/>
    <n v="80"/>
    <n v="1"/>
    <n v="9"/>
    <n v="5"/>
    <n v="3"/>
    <n v="7"/>
    <n v="7"/>
    <n v="1"/>
    <n v="7"/>
    <x v="0"/>
    <x v="1"/>
    <n v="0"/>
  </r>
  <r>
    <x v="4"/>
    <x v="1"/>
    <s v="Travel_Rarely"/>
    <n v="155"/>
    <x v="1"/>
    <n v="4"/>
    <n v="3"/>
    <s v="Life Sciences"/>
    <n v="1"/>
    <n v="2064"/>
    <n v="2"/>
    <x v="1"/>
    <n v="87"/>
    <n v="4"/>
    <n v="2"/>
    <x v="3"/>
    <n v="2"/>
    <s v="Married"/>
    <n v="6142"/>
    <n v="5174"/>
    <n v="1"/>
    <s v="Y"/>
    <x v="0"/>
    <n v="20"/>
    <n v="4"/>
    <n v="2"/>
    <n v="80"/>
    <n v="1"/>
    <n v="6"/>
    <n v="0"/>
    <n v="3"/>
    <n v="6"/>
    <n v="2"/>
    <n v="0"/>
    <n v="3"/>
    <x v="0"/>
    <x v="0"/>
    <n v="0"/>
  </r>
  <r>
    <x v="1"/>
    <x v="1"/>
    <s v="Travel_Frequently"/>
    <n v="1023"/>
    <x v="0"/>
    <n v="2"/>
    <n v="3"/>
    <s v="Medical"/>
    <n v="1"/>
    <n v="2065"/>
    <n v="4"/>
    <x v="1"/>
    <n v="63"/>
    <n v="2"/>
    <n v="2"/>
    <x v="0"/>
    <n v="2"/>
    <s v="Married"/>
    <n v="5390"/>
    <n v="13243"/>
    <n v="2"/>
    <s v="Y"/>
    <x v="1"/>
    <n v="14"/>
    <n v="3"/>
    <n v="4"/>
    <n v="80"/>
    <n v="0"/>
    <n v="17"/>
    <n v="3"/>
    <n v="2"/>
    <n v="9"/>
    <n v="6"/>
    <n v="0"/>
    <n v="8"/>
    <x v="0"/>
    <x v="0"/>
    <n v="0"/>
  </r>
  <r>
    <x v="13"/>
    <x v="1"/>
    <s v="Travel_Rarely"/>
    <n v="628"/>
    <x v="1"/>
    <n v="8"/>
    <n v="3"/>
    <s v="Medical"/>
    <n v="1"/>
    <n v="2068"/>
    <n v="2"/>
    <x v="1"/>
    <n v="82"/>
    <n v="4"/>
    <n v="2"/>
    <x v="2"/>
    <n v="3"/>
    <s v="Married"/>
    <n v="4404"/>
    <n v="10228"/>
    <n v="2"/>
    <s v="Y"/>
    <x v="1"/>
    <n v="12"/>
    <n v="3"/>
    <n v="1"/>
    <n v="80"/>
    <n v="0"/>
    <n v="6"/>
    <n v="3"/>
    <n v="4"/>
    <n v="4"/>
    <n v="3"/>
    <n v="1"/>
    <n v="2"/>
    <x v="2"/>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43A664-C007-4FD4-83CB-D321F74CA596}" name="PivotTable29"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D10" firstHeaderRow="1" firstDataRow="2" firstDataCol="1"/>
  <pivotFields count="3">
    <pivotField axis="axisCol" allDrilled="1" showAll="0" dataSourceSort="1" defaultAttributeDrillState="1">
      <items count="3">
        <item x="0"/>
        <item x="1"/>
        <item t="default"/>
      </items>
    </pivotField>
    <pivotField axis="axisRow" allDrilled="1" subtotalTop="0" showAll="0" defaultSubtotal="0" defaultAttributeDrillState="1">
      <items count="5">
        <item x="0"/>
        <item x="2"/>
        <item x="3"/>
        <item x="4"/>
        <item x="1"/>
      </items>
    </pivotField>
    <pivotField dataField="1" subtotalTop="0" showAll="0" defaultSubtotal="0"/>
  </pivotFields>
  <rowFields count="1">
    <field x="1"/>
  </rowFields>
  <rowItems count="6">
    <i>
      <x/>
    </i>
    <i>
      <x v="1"/>
    </i>
    <i>
      <x v="2"/>
    </i>
    <i>
      <x v="3"/>
    </i>
    <i>
      <x v="4"/>
    </i>
    <i t="grand">
      <x/>
    </i>
  </rowItems>
  <colFields count="1">
    <field x="0"/>
  </colFields>
  <colItems count="3">
    <i>
      <x/>
    </i>
    <i>
      <x v="1"/>
    </i>
    <i t="grand">
      <x/>
    </i>
  </colItems>
  <dataFields count="1">
    <dataField name="Count of EmployeeNumber" fld="2" subtotal="count" baseField="1"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Number"/>
    <pivotHierarchy dragToData="1"/>
    <pivotHierarchy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WA_Fn_UseC__HR_Employee_Attrition">
        <x15:activeTabTopLevelEntity name="[WA_Fn_UseC__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21E33A-E110-4702-804A-9295CA828349}" name="PivotTable18" cacheId="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G17:J23" firstHeaderRow="1" firstDataRow="2" firstDataCol="1"/>
  <pivotFields count="4">
    <pivotField allDrilled="1" subtotalTop="0" showAll="0" sortType="ascending" defaultSubtotal="0" defaultAttributeDrillState="1">
      <items count="7">
        <item x="0"/>
        <item x="3"/>
        <item x="4"/>
        <item x="5"/>
        <item x="6"/>
        <item x="1"/>
        <item x="2"/>
      </items>
    </pivotField>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2"/>
  </rowFields>
  <rowItems count="5">
    <i>
      <x/>
    </i>
    <i>
      <x v="1"/>
    </i>
    <i>
      <x v="2"/>
    </i>
    <i>
      <x v="3"/>
    </i>
    <i t="grand">
      <x/>
    </i>
  </rowItems>
  <colFields count="1">
    <field x="1"/>
  </colFields>
  <colItems count="3">
    <i>
      <x/>
    </i>
    <i>
      <x v="1"/>
    </i>
    <i t="grand">
      <x/>
    </i>
  </colItems>
  <dataFields count="1">
    <dataField name="Count of EmployeeCount" fld="3" subtotal="count" baseField="2"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JobSatisfaction"/>
    <pivotHierarchy dragToData="1"/>
    <pivotHierarchy dragToData="1" caption="Count of EmployeeC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WA_Fn_UseC__HR_Employee_Attrition">
        <x15:activeTabTopLevelEntity name="[WA_Fn_UseC__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2D39E6-1A32-4368-B310-A7519158D55A}" name="PivotTable17" cacheId="4"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G4:J15" firstHeaderRow="1" firstDataRow="2" firstDataCol="1"/>
  <pivotFields count="4">
    <pivotField allDrilled="1" subtotalTop="0" showAll="0" sortType="ascending" defaultSubtotal="0" defaultAttributeDrillState="1">
      <items count="7">
        <item x="0"/>
        <item x="3"/>
        <item x="4"/>
        <item x="5"/>
        <item x="6"/>
        <item x="1"/>
        <item x="2"/>
      </items>
    </pivotField>
    <pivotField axis="axisRow" allDrilled="1" subtotalTop="0" showAll="0" dataSourceSort="1" defaultSubtotal="0" defaultAttributeDrillState="1">
      <items count="9">
        <item x="0"/>
        <item x="1"/>
        <item x="2"/>
        <item x="3"/>
        <item x="4"/>
        <item x="5"/>
        <item x="6"/>
        <item x="7"/>
        <item x="8"/>
      </items>
    </pivotField>
    <pivotField axis="axisCol" allDrilled="1" subtotalTop="0" showAll="0" dataSourceSort="1" defaultSubtotal="0" defaultAttributeDrillState="1">
      <items count="2">
        <item x="0"/>
        <item x="1"/>
      </items>
    </pivotField>
    <pivotField dataField="1" subtotalTop="0" showAll="0" defaultSubtotal="0"/>
  </pivotFields>
  <rowFields count="1">
    <field x="1"/>
  </rowFields>
  <rowItems count="10">
    <i>
      <x/>
    </i>
    <i>
      <x v="1"/>
    </i>
    <i>
      <x v="2"/>
    </i>
    <i>
      <x v="3"/>
    </i>
    <i>
      <x v="4"/>
    </i>
    <i>
      <x v="5"/>
    </i>
    <i>
      <x v="6"/>
    </i>
    <i>
      <x v="7"/>
    </i>
    <i>
      <x v="8"/>
    </i>
    <i t="grand">
      <x/>
    </i>
  </rowItems>
  <colFields count="1">
    <field x="2"/>
  </colFields>
  <colItems count="3">
    <i>
      <x/>
    </i>
    <i>
      <x v="1"/>
    </i>
    <i t="grand">
      <x/>
    </i>
  </colItems>
  <dataFields count="1">
    <dataField name="Average of MonthlyIncome" fld="3" subtotal="average" baseField="1"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MonthlyInco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WA_Fn_UseC__HR_Employee_Attrition">
        <x15:activeTabTopLevelEntity name="[WA_Fn_UseC__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BE6B2E-28F0-45BC-9BF0-46868D4AD54B}" name="PivotTable16" cacheId="1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5">
  <location ref="A3:B11" firstHeaderRow="1" firstDataRow="1" firstDataCol="1" rowPageCount="1" colPageCount="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s>
  <rowFields count="1">
    <field x="0"/>
  </rowFields>
  <rowItems count="8">
    <i>
      <x/>
    </i>
    <i>
      <x v="4"/>
    </i>
    <i>
      <x v="5"/>
    </i>
    <i>
      <x v="6"/>
    </i>
    <i>
      <x v="3"/>
    </i>
    <i>
      <x v="2"/>
    </i>
    <i>
      <x v="1"/>
    </i>
    <i t="grand">
      <x/>
    </i>
  </rowItems>
  <colItems count="1">
    <i/>
  </colItems>
  <pageFields count="1">
    <pageField fld="1" hier="1" name="[WA_Fn_UseC__HR_Employee_Attrition].[Attrition].[All]" cap="All"/>
  </pageFields>
  <dataFields count="1">
    <dataField name="Average of AttritionFlag" fld="2" subtotal="average" baseField="0" baseItem="0" numFmtId="9"/>
  </dataFields>
  <chartFormats count="2">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Number"/>
    <pivotHierarchy dragToData="1"/>
    <pivotHierarchy dragToData="1" caption="Average of AttritionFlag"/>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WA_Fn_UseC__HR_Employee_Attrition">
        <x15:activeTabTopLevelEntity name="[WA_Fn_UseC__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C9A352-4BD8-4CA3-855F-88FA62E73EAF}" name="PivotTable20" cacheId="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B13:E31" firstHeaderRow="1" firstDataRow="2" firstDataCol="1"/>
  <pivotFields count="4">
    <pivotField allDrilled="1" subtotalTop="0" showAll="0" sortType="ascending" defaultSubtotal="0" defaultAttributeDrillState="1">
      <items count="7">
        <item x="0"/>
        <item x="3"/>
        <item x="4"/>
        <item x="5"/>
        <item x="6"/>
        <item x="1"/>
        <item x="2"/>
      </items>
    </pivotField>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s>
  <rowFields count="1">
    <field x="2"/>
  </rowFields>
  <rowItems count="17">
    <i>
      <x/>
    </i>
    <i>
      <x v="1"/>
    </i>
    <i>
      <x v="2"/>
    </i>
    <i>
      <x v="3"/>
    </i>
    <i>
      <x v="4"/>
    </i>
    <i>
      <x v="5"/>
    </i>
    <i>
      <x v="6"/>
    </i>
    <i>
      <x v="7"/>
    </i>
    <i>
      <x v="8"/>
    </i>
    <i>
      <x v="9"/>
    </i>
    <i>
      <x v="10"/>
    </i>
    <i>
      <x v="11"/>
    </i>
    <i>
      <x v="12"/>
    </i>
    <i>
      <x v="13"/>
    </i>
    <i>
      <x v="14"/>
    </i>
    <i>
      <x v="15"/>
    </i>
    <i t="grand">
      <x/>
    </i>
  </rowItems>
  <colFields count="1">
    <field x="1"/>
  </colFields>
  <colItems count="3">
    <i>
      <x/>
    </i>
    <i>
      <x v="1"/>
    </i>
    <i t="grand">
      <x/>
    </i>
  </colItems>
  <dataFields count="1">
    <dataField name="Count of EmployeeCount" fld="3" subtotal="count" baseField="2"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JobSatisfaction"/>
    <pivotHierarchy dragToData="1"/>
    <pivotHierarchy dragToData="1" caption="Count of EmployeeC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WA_Fn_UseC__HR_Employee_Attrition">
        <x15:activeTabTopLevelEntity name="[WA_Fn_UseC__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16ED91-310F-42B3-A329-90A4C916BC1E}" name="PivotTable19" cacheId="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G26:J32" firstHeaderRow="1" firstDataRow="2" firstDataCol="1"/>
  <pivotFields count="4">
    <pivotField allDrilled="1" subtotalTop="0" showAll="0" sortType="ascending" defaultSubtotal="0" defaultAttributeDrillState="1">
      <items count="7">
        <item x="0"/>
        <item x="3"/>
        <item x="4"/>
        <item x="5"/>
        <item x="6"/>
        <item x="1"/>
        <item x="2"/>
      </items>
    </pivotField>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5">
    <i>
      <x/>
    </i>
    <i>
      <x v="1"/>
    </i>
    <i>
      <x v="2"/>
    </i>
    <i>
      <x v="3"/>
    </i>
    <i t="grand">
      <x/>
    </i>
  </rowItems>
  <colFields count="1">
    <field x="1"/>
  </colFields>
  <colItems count="3">
    <i>
      <x/>
    </i>
    <i>
      <x v="1"/>
    </i>
    <i t="grand">
      <x/>
    </i>
  </colItems>
  <dataFields count="1">
    <dataField name="Count of EmployeeCount"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JobSatisfaction"/>
    <pivotHierarchy dragToData="1"/>
    <pivotHierarchy dragToData="1" caption="Count of EmployeeC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WA_Fn_UseC__HR_Employee_Attrition">
        <x15:activeTabTopLevelEntity name="[WA_Fn_UseC__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F9A9E0-ABF6-4265-A9FC-6F02CBC374B3}" name="PivotTable19" cacheId="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T39:W45" firstHeaderRow="1" firstDataRow="2" firstDataCol="1"/>
  <pivotFields count="4">
    <pivotField allDrilled="1" subtotalTop="0" showAll="0" sortType="ascending" defaultSubtotal="0" defaultAttributeDrillState="1">
      <items count="7">
        <item x="0"/>
        <item x="3"/>
        <item x="4"/>
        <item x="5"/>
        <item x="6"/>
        <item x="1"/>
        <item x="2"/>
      </items>
    </pivotField>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5">
    <i>
      <x/>
    </i>
    <i>
      <x v="1"/>
    </i>
    <i>
      <x v="2"/>
    </i>
    <i>
      <x v="3"/>
    </i>
    <i t="grand">
      <x/>
    </i>
  </rowItems>
  <colFields count="1">
    <field x="1"/>
  </colFields>
  <colItems count="3">
    <i>
      <x/>
    </i>
    <i>
      <x v="1"/>
    </i>
    <i t="grand">
      <x/>
    </i>
  </colItems>
  <dataFields count="1">
    <dataField name="Count of EmployeeCount"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JobSatisfaction"/>
    <pivotHierarchy dragToData="1"/>
    <pivotHierarchy dragToData="1" caption="Count of EmployeeC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WA_Fn_UseC__HR_Employee_Attrition">
        <x15:activeTabTopLevelEntity name="[WA_Fn_UseC__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016781-CAFC-41C7-8810-198C8BE42F9F}" name="PivotTable20" cacheId="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Y6:AB24" firstHeaderRow="1" firstDataRow="2" firstDataCol="1"/>
  <pivotFields count="4">
    <pivotField allDrilled="1" subtotalTop="0" showAll="0" sortType="ascending" defaultSubtotal="0" defaultAttributeDrillState="1">
      <items count="7">
        <item x="0"/>
        <item x="3"/>
        <item x="4"/>
        <item x="5"/>
        <item x="6"/>
        <item x="1"/>
        <item x="2"/>
      </items>
    </pivotField>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s>
  <rowFields count="1">
    <field x="3"/>
  </rowFields>
  <rowItems count="17">
    <i>
      <x/>
    </i>
    <i>
      <x v="1"/>
    </i>
    <i>
      <x v="2"/>
    </i>
    <i>
      <x v="3"/>
    </i>
    <i>
      <x v="4"/>
    </i>
    <i>
      <x v="5"/>
    </i>
    <i>
      <x v="6"/>
    </i>
    <i>
      <x v="7"/>
    </i>
    <i>
      <x v="8"/>
    </i>
    <i>
      <x v="9"/>
    </i>
    <i>
      <x v="10"/>
    </i>
    <i>
      <x v="11"/>
    </i>
    <i>
      <x v="12"/>
    </i>
    <i>
      <x v="13"/>
    </i>
    <i>
      <x v="14"/>
    </i>
    <i>
      <x v="15"/>
    </i>
    <i t="grand">
      <x/>
    </i>
  </rowItems>
  <colFields count="1">
    <field x="1"/>
  </colFields>
  <colItems count="3">
    <i>
      <x/>
    </i>
    <i>
      <x v="1"/>
    </i>
    <i t="grand">
      <x/>
    </i>
  </colItems>
  <dataFields count="1">
    <dataField name="Sum of EmployeeCount" fld="2"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JobSatisfaction"/>
    <pivotHierarchy dragToData="1"/>
    <pivotHierarchy dragToData="1" caption="Count of EmployeeC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WA_Fn_UseC__HR_Employee_Attrition">
        <x15:activeTabTopLevelEntity name="[WA_Fn_UseC__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C4BE7D-F279-434E-9794-2919B4C6E31A}" name="PivotTable23" cacheId="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T8:V12" firstHeaderRow="0" firstDataRow="1" firstDataCol="1" rowPageCount="1" colPageCount="1"/>
  <pivotFields count="38">
    <pivotField showAll="0"/>
    <pivotField axis="axisPage" showAll="0">
      <items count="3">
        <item x="1"/>
        <item x="0"/>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1"/>
        <item x="4"/>
        <item x="5"/>
        <item x="3"/>
        <item x="6"/>
        <item x="2"/>
        <item x="0"/>
        <item t="default"/>
      </items>
    </pivotField>
    <pivotField showAll="0">
      <items count="6">
        <item x="0"/>
        <item x="2"/>
        <item x="3"/>
        <item x="4"/>
        <item x="1"/>
        <item t="default"/>
      </items>
    </pivotField>
    <pivotField showAll="0"/>
  </pivotFields>
  <rowFields count="1">
    <field x="4"/>
  </rowFields>
  <rowItems count="4">
    <i>
      <x v="2"/>
    </i>
    <i>
      <x/>
    </i>
    <i>
      <x v="1"/>
    </i>
    <i t="grand">
      <x/>
    </i>
  </rowItems>
  <colFields count="1">
    <field x="-2"/>
  </colFields>
  <colItems count="2">
    <i>
      <x/>
    </i>
    <i i="1">
      <x v="1"/>
    </i>
  </colItems>
  <pageFields count="1">
    <pageField fld="1" item="1" hier="-1"/>
  </pageFields>
  <dataFields count="2">
    <dataField name="Count of EmployeeCount" fld="8" subtotal="count" baseField="4" baseItem="2"/>
    <dataField name="Average of MonthlyIncome" fld="18" subtotal="average" baseField="4"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E87715-5597-4185-95AA-9BA424DD5732}" name="PivotTable17" cacheId="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T15:W26" firstHeaderRow="1" firstDataRow="2" firstDataCol="1"/>
  <pivotFields count="4">
    <pivotField allDrilled="1" subtotalTop="0" showAll="0" sortType="ascending" defaultSubtotal="0" defaultAttributeDrillState="1">
      <items count="7">
        <item x="0"/>
        <item x="3"/>
        <item x="4"/>
        <item x="5"/>
        <item x="6"/>
        <item x="1"/>
        <item x="2"/>
      </items>
    </pivotField>
    <pivotField axis="axisRow" allDrilled="1" subtotalTop="0" showAll="0" dataSourceSort="1" defaultSubtotal="0" defaultAttributeDrillState="1">
      <items count="9">
        <item x="0"/>
        <item x="1"/>
        <item x="2"/>
        <item x="3"/>
        <item x="4"/>
        <item x="5"/>
        <item x="6"/>
        <item x="7"/>
        <item x="8"/>
      </items>
    </pivotField>
    <pivotField axis="axisCol" allDrilled="1" subtotalTop="0" showAll="0" dataSourceSort="1" defaultSubtotal="0" defaultAttributeDrillState="1">
      <items count="2">
        <item x="0"/>
        <item x="1"/>
      </items>
    </pivotField>
    <pivotField dataField="1" subtotalTop="0" showAll="0" defaultSubtotal="0"/>
  </pivotFields>
  <rowFields count="1">
    <field x="1"/>
  </rowFields>
  <rowItems count="10">
    <i>
      <x/>
    </i>
    <i>
      <x v="1"/>
    </i>
    <i>
      <x v="2"/>
    </i>
    <i>
      <x v="3"/>
    </i>
    <i>
      <x v="4"/>
    </i>
    <i>
      <x v="5"/>
    </i>
    <i>
      <x v="6"/>
    </i>
    <i>
      <x v="7"/>
    </i>
    <i>
      <x v="8"/>
    </i>
    <i t="grand">
      <x/>
    </i>
  </rowItems>
  <colFields count="1">
    <field x="2"/>
  </colFields>
  <colItems count="3">
    <i>
      <x/>
    </i>
    <i>
      <x v="1"/>
    </i>
    <i t="grand">
      <x/>
    </i>
  </colItems>
  <dataFields count="1">
    <dataField name="Average of MonthlyIncome" fld="3" subtotal="average" baseField="1"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MonthlyInco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WA_Fn_UseC__HR_Employee_Attrition">
        <x15:activeTabTopLevelEntity name="[WA_Fn_UseC__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7E2E99-495B-4C3F-A3B8-BD3625368870}" name="PivotTable18" cacheId="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T31:W37" firstHeaderRow="1" firstDataRow="2" firstDataCol="1"/>
  <pivotFields count="4">
    <pivotField allDrilled="1" subtotalTop="0" showAll="0" sortType="ascending" defaultSubtotal="0" defaultAttributeDrillState="1">
      <items count="7">
        <item x="0"/>
        <item x="3"/>
        <item x="4"/>
        <item x="5"/>
        <item x="6"/>
        <item x="1"/>
        <item x="2"/>
      </items>
    </pivotField>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2"/>
  </rowFields>
  <rowItems count="5">
    <i>
      <x/>
    </i>
    <i>
      <x v="1"/>
    </i>
    <i>
      <x v="2"/>
    </i>
    <i>
      <x v="3"/>
    </i>
    <i t="grand">
      <x/>
    </i>
  </rowItems>
  <colFields count="1">
    <field x="1"/>
  </colFields>
  <colItems count="3">
    <i>
      <x/>
    </i>
    <i>
      <x v="1"/>
    </i>
    <i t="grand">
      <x/>
    </i>
  </colItems>
  <dataFields count="1">
    <dataField name="Count of EmployeeCount" fld="3" subtotal="count" baseField="2"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JobSatisfaction"/>
    <pivotHierarchy dragToData="1"/>
    <pivotHierarchy dragToData="1" caption="Count of EmployeeC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WA_Fn_UseC__HR_Employee_Attrition">
        <x15:activeTabTopLevelEntity name="[WA_Fn_UseC__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2950401-4739-4269-808D-A2409E7932A0}" name="PivotTable4" cacheId="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E16:AF22" firstHeaderRow="1" firstDataRow="1" firstDataCol="1"/>
  <pivotFields count="38">
    <pivotField axis="axisRow" showAll="0" measureFilter="1">
      <items count="44">
        <item x="42"/>
        <item x="6"/>
        <item x="34"/>
        <item x="38"/>
        <item x="29"/>
        <item x="27"/>
        <item x="33"/>
        <item x="16"/>
        <item x="39"/>
        <item x="31"/>
        <item x="24"/>
        <item x="1"/>
        <item x="26"/>
        <item x="40"/>
        <item x="21"/>
        <item x="28"/>
        <item x="20"/>
        <item x="23"/>
        <item x="19"/>
        <item x="0"/>
        <item x="32"/>
        <item x="22"/>
        <item x="8"/>
        <item x="2"/>
        <item x="9"/>
        <item x="10"/>
        <item x="13"/>
        <item x="3"/>
        <item x="5"/>
        <item x="12"/>
        <item x="7"/>
        <item x="11"/>
        <item x="14"/>
        <item x="4"/>
        <item x="25"/>
        <item x="36"/>
        <item x="17"/>
        <item x="30"/>
        <item x="15"/>
        <item x="18"/>
        <item x="35"/>
        <item x="37"/>
        <item x="41"/>
        <item t="default"/>
      </items>
    </pivotField>
    <pivotField showAll="0"/>
    <pivotField showAll="0"/>
    <pivotField showAll="0"/>
    <pivotField showAll="0">
      <items count="4">
        <item x="0"/>
        <item x="2"/>
        <item x="1"/>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1"/>
        <item x="4"/>
        <item x="5"/>
        <item x="3"/>
        <item x="6"/>
        <item x="2"/>
        <item x="0"/>
        <item t="default"/>
      </items>
    </pivotField>
    <pivotField showAll="0">
      <items count="6">
        <item x="0"/>
        <item x="2"/>
        <item x="3"/>
        <item x="4"/>
        <item x="1"/>
        <item t="default"/>
      </items>
    </pivotField>
    <pivotField showAll="0"/>
  </pivotFields>
  <rowFields count="1">
    <field x="0"/>
  </rowFields>
  <rowItems count="6">
    <i>
      <x v="24"/>
    </i>
    <i>
      <x v="25"/>
    </i>
    <i>
      <x v="26"/>
    </i>
    <i>
      <x v="29"/>
    </i>
    <i>
      <x v="31"/>
    </i>
    <i t="grand">
      <x/>
    </i>
  </rowItems>
  <colItems count="1">
    <i/>
  </colItems>
  <dataFields count="1">
    <dataField name="Sum of EmployeeCount" fld="8" baseField="0" baseItem="0"/>
  </dataField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8232407-8F5E-4F1E-B23F-79BF9CA9EF20}" name="PivotTable12" cacheId="9" dataPosition="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location ref="J5:K8" firstHeaderRow="1" firstDataRow="1" firstDataCol="1" rowPageCount="1" colPageCount="1"/>
  <pivotFields count="38">
    <pivotField showAll="0"/>
    <pivotField axis="axisPage" showAll="0">
      <items count="3">
        <item x="1"/>
        <item x="0"/>
        <item t="default"/>
      </items>
    </pivotField>
    <pivotField showAll="0"/>
    <pivotField showAll="0"/>
    <pivotField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1"/>
        <item x="4"/>
        <item x="5"/>
        <item x="3"/>
        <item x="6"/>
        <item x="2"/>
        <item x="0"/>
        <item t="default"/>
      </items>
    </pivotField>
    <pivotField showAll="0">
      <items count="6">
        <item x="0"/>
        <item x="2"/>
        <item x="3"/>
        <item x="4"/>
        <item x="1"/>
        <item t="default"/>
      </items>
    </pivotField>
    <pivotField dataField="1" showAll="0"/>
  </pivotFields>
  <rowFields count="1">
    <field x="22"/>
  </rowFields>
  <rowItems count="3">
    <i>
      <x v="1"/>
    </i>
    <i>
      <x/>
    </i>
    <i t="grand">
      <x/>
    </i>
  </rowItems>
  <colItems count="1">
    <i/>
  </colItems>
  <pageFields count="1">
    <pageField fld="1" hier="-1"/>
  </pageFields>
  <dataFields count="1">
    <dataField name="Average of AttritionFlag" fld="37" subtotal="average" baseField="22" baseItem="0" numFmtId="9"/>
  </dataFields>
  <chartFormats count="3">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22" count="1" selected="0">
            <x v="1"/>
          </reference>
        </references>
      </pivotArea>
    </chartFormat>
    <chartFormat chart="1" format="7">
      <pivotArea type="data" outline="0" fieldPosition="0">
        <references count="2">
          <reference field="4294967294"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8B75E2E-27C2-4305-B229-9A86A504B8DF}"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1:I35" firstHeaderRow="1" firstDataRow="2" firstDataCol="1"/>
  <pivotFields count="38">
    <pivotField showAll="0"/>
    <pivotField axis="axisCol" showAll="0">
      <items count="3">
        <item x="1"/>
        <item x="0"/>
        <item t="default"/>
      </items>
    </pivotField>
    <pivotField showAll="0"/>
    <pivotField showAll="0"/>
    <pivotField showAll="0">
      <items count="4">
        <item x="0"/>
        <item x="2"/>
        <item x="1"/>
        <item t="default"/>
      </items>
    </pivotField>
    <pivotField showAll="0"/>
    <pivotField showAll="0"/>
    <pivotField showAll="0"/>
    <pivotField dataField="1" showAll="0"/>
    <pivotField showAll="0"/>
    <pivotField showAll="0"/>
    <pivotField axis="axisRow" showAll="0" sortType="a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1"/>
        <item x="4"/>
        <item x="5"/>
        <item x="3"/>
        <item x="6"/>
        <item x="2"/>
        <item x="0"/>
        <item t="default"/>
      </items>
    </pivotField>
    <pivotField showAll="0">
      <items count="6">
        <item x="0"/>
        <item x="2"/>
        <item x="3"/>
        <item x="4"/>
        <item x="1"/>
        <item t="default"/>
      </items>
    </pivotField>
    <pivotField showAll="0"/>
  </pivotFields>
  <rowFields count="1">
    <field x="11"/>
  </rowFields>
  <rowItems count="3">
    <i>
      <x/>
    </i>
    <i>
      <x v="1"/>
    </i>
    <i t="grand">
      <x/>
    </i>
  </rowItems>
  <colFields count="1">
    <field x="1"/>
  </colFields>
  <colItems count="3">
    <i>
      <x/>
    </i>
    <i>
      <x v="1"/>
    </i>
    <i t="grand">
      <x/>
    </i>
  </colItem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061E9F9-1B57-4EE3-82F1-FA44AE619291}" name="PivotTable2"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location ref="F19:G29" firstHeaderRow="1" firstDataRow="1" firstDataCol="1" rowPageCount="1" colPageCount="1"/>
  <pivotFields count="38">
    <pivotField showAll="0"/>
    <pivotField axis="axisPage" showAll="0" sortType="ascending">
      <items count="3">
        <item x="1"/>
        <item x="0"/>
        <item t="default"/>
      </items>
    </pivotField>
    <pivotField showAll="0"/>
    <pivotField showAll="0"/>
    <pivotField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sortType="ascending">
      <items count="10">
        <item x="5"/>
        <item x="4"/>
        <item x="8"/>
        <item x="2"/>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1"/>
        <item x="4"/>
        <item x="5"/>
        <item x="3"/>
        <item x="6"/>
        <item x="2"/>
        <item x="0"/>
        <item t="default"/>
      </items>
    </pivotField>
    <pivotField showAll="0">
      <items count="6">
        <item x="0"/>
        <item x="2"/>
        <item x="3"/>
        <item x="4"/>
        <item x="1"/>
        <item t="default"/>
      </items>
    </pivotField>
    <pivotField dataField="1" showAll="0"/>
  </pivotFields>
  <rowFields count="1">
    <field x="15"/>
  </rowFields>
  <rowItems count="10">
    <i>
      <x v="5"/>
    </i>
    <i>
      <x/>
    </i>
    <i>
      <x v="1"/>
    </i>
    <i>
      <x v="4"/>
    </i>
    <i>
      <x v="6"/>
    </i>
    <i>
      <x v="7"/>
    </i>
    <i>
      <x v="2"/>
    </i>
    <i>
      <x v="3"/>
    </i>
    <i>
      <x v="8"/>
    </i>
    <i t="grand">
      <x/>
    </i>
  </rowItems>
  <colItems count="1">
    <i/>
  </colItems>
  <pageFields count="1">
    <pageField fld="1" hier="-1"/>
  </pageFields>
  <dataFields count="1">
    <dataField name="Average of AttritionFlag" fld="37" subtotal="average" baseField="15" baseItem="0" numFmtId="9"/>
  </dataFields>
  <formats count="2">
    <format dxfId="3">
      <pivotArea collapsedLevelsAreSubtotals="1" fieldPosition="0">
        <references count="2">
          <reference field="4294967294" count="1" selected="0">
            <x v="0"/>
          </reference>
          <reference field="15" count="1">
            <x v="0"/>
          </reference>
        </references>
      </pivotArea>
    </format>
    <format dxfId="2">
      <pivotArea outline="0" fieldPosition="0">
        <references count="1">
          <reference field="4294967294" count="1">
            <x v="0"/>
          </reference>
        </references>
      </pivotArea>
    </format>
  </formats>
  <chartFormats count="3">
    <chartFormat chart="3" format="6"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FDDC202-2E33-4E95-94F8-38DB00B6E384}" name="PivotTable3"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location ref="F11:G15" firstHeaderRow="1" firstDataRow="1" firstDataCol="1" rowPageCount="1" colPageCount="1"/>
  <pivotFields count="38">
    <pivotField showAll="0"/>
    <pivotField axis="axisPage" showAll="0">
      <items count="3">
        <item x="1"/>
        <item x="0"/>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1"/>
        <item x="4"/>
        <item x="5"/>
        <item x="3"/>
        <item x="6"/>
        <item x="2"/>
        <item x="0"/>
        <item t="default"/>
      </items>
    </pivotField>
    <pivotField showAll="0">
      <items count="6">
        <item x="0"/>
        <item x="2"/>
        <item x="3"/>
        <item x="4"/>
        <item x="1"/>
        <item t="default"/>
      </items>
    </pivotField>
    <pivotField dataField="1" showAll="0"/>
  </pivotFields>
  <rowFields count="1">
    <field x="4"/>
  </rowFields>
  <rowItems count="4">
    <i>
      <x/>
    </i>
    <i>
      <x v="1"/>
    </i>
    <i>
      <x v="2"/>
    </i>
    <i t="grand">
      <x/>
    </i>
  </rowItems>
  <colItems count="1">
    <i/>
  </colItems>
  <pageFields count="1">
    <pageField fld="1" hier="-1"/>
  </pageFields>
  <dataFields count="1">
    <dataField name="Average of AttritionFlag" fld="37" subtotal="average" baseField="4" baseItem="1" numFmtId="9"/>
  </dataFields>
  <chartFormats count="6">
    <chartFormat chart="2" format="7" series="1">
      <pivotArea type="data" outline="0" fieldPosition="0">
        <references count="2">
          <reference field="4294967294" count="1" selected="0">
            <x v="0"/>
          </reference>
          <reference field="1" count="1" selected="0">
            <x v="1"/>
          </reference>
        </references>
      </pivotArea>
    </chartFormat>
    <chartFormat chart="2" format="9" series="1">
      <pivotArea type="data" outline="0" fieldPosition="0">
        <references count="2">
          <reference field="4294967294" count="1" selected="0">
            <x v="0"/>
          </reference>
          <reference field="1"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4" count="1" selected="0">
            <x v="0"/>
          </reference>
        </references>
      </pivotArea>
    </chartFormat>
    <chartFormat chart="2" format="12">
      <pivotArea type="data" outline="0" fieldPosition="0">
        <references count="2">
          <reference field="4294967294" count="1" selected="0">
            <x v="0"/>
          </reference>
          <reference field="4" count="1" selected="0">
            <x v="1"/>
          </reference>
        </references>
      </pivotArea>
    </chartFormat>
    <chartFormat chart="2" format="1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52BEED2-17E5-4BE5-BC19-2C3BE14A49F6}" name="PivotTable1" cacheId="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3:H7" firstHeaderRow="0" firstDataRow="1" firstDataCol="1" rowPageCount="1" colPageCount="1"/>
  <pivotFields count="38">
    <pivotField showAll="0"/>
    <pivotField axis="axisPage" showAll="0">
      <items count="3">
        <item x="1"/>
        <item x="0"/>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1"/>
        <item x="4"/>
        <item x="5"/>
        <item x="3"/>
        <item x="6"/>
        <item x="2"/>
        <item x="0"/>
        <item t="default"/>
      </items>
    </pivotField>
    <pivotField showAll="0">
      <items count="6">
        <item x="0"/>
        <item x="2"/>
        <item x="3"/>
        <item x="4"/>
        <item x="1"/>
        <item t="default"/>
      </items>
    </pivotField>
    <pivotField showAll="0"/>
  </pivotFields>
  <rowFields count="1">
    <field x="4"/>
  </rowFields>
  <rowItems count="4">
    <i>
      <x v="2"/>
    </i>
    <i>
      <x/>
    </i>
    <i>
      <x v="1"/>
    </i>
    <i t="grand">
      <x/>
    </i>
  </rowItems>
  <colFields count="1">
    <field x="-2"/>
  </colFields>
  <colItems count="2">
    <i>
      <x/>
    </i>
    <i i="1">
      <x v="1"/>
    </i>
  </colItems>
  <pageFields count="1">
    <pageField fld="1" item="1" hier="-1"/>
  </pageFields>
  <dataFields count="2">
    <dataField name="Count of EmployeeCount" fld="8" subtotal="count" baseField="4" baseItem="2"/>
    <dataField name="Average of MonthlyIncome" fld="18" subtotal="average" baseField="4"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795A5F8-DAE2-4C1A-BF82-C2F3C826A2F2}" autoFormatId="16" applyNumberFormats="0" applyBorderFormats="0" applyFontFormats="0" applyPatternFormats="0" applyAlignmentFormats="0" applyWidthHeightFormats="0">
  <queryTableRefresh nextId="40" unboundColumnsRight="3">
    <queryTableFields count="38">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dataBound="0" tableColumnId="36"/>
      <queryTableField id="38" dataBound="0" tableColumnId="38"/>
      <queryTableField id="39" dataBound="0" tableColumnId="3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B2EBD69-800A-42EC-8D36-670EA16BA623}" sourceName="Department">
  <pivotTables>
    <pivotTable tabId="1" name="PivotTable12"/>
    <pivotTable tabId="1" name="PivotTable1"/>
    <pivotTable tabId="1" name="PivotTable2"/>
    <pivotTable tabId="1" name="PivotTable3"/>
    <pivotTable tabId="1" name="PivotTable4"/>
    <pivotTable tabId="1" name="PivotTable7"/>
    <pivotTable tabId="6" name="PivotTable23"/>
  </pivotTables>
  <data>
    <tabular pivotCacheId="8193595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C1A806C6-EEC9-4B12-A679-4CBB7A631515}" sourceName="OverTime">
  <pivotTables>
    <pivotTable tabId="1" name="PivotTable12"/>
    <pivotTable tabId="1" name="PivotTable1"/>
    <pivotTable tabId="1" name="PivotTable2"/>
    <pivotTable tabId="1" name="PivotTable3"/>
    <pivotTable tabId="1" name="PivotTable4"/>
    <pivotTable tabId="1" name="PivotTable7"/>
    <pivotTable tabId="6" name="PivotTable23"/>
  </pivotTables>
  <data>
    <tabular pivotCacheId="8193595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E452026-A93E-4CCF-AF3E-4E20666725BA}" sourceName="Gender">
  <pivotTables>
    <pivotTable tabId="1" name="PivotTable12"/>
    <pivotTable tabId="1" name="PivotTable1"/>
    <pivotTable tabId="1" name="PivotTable2"/>
    <pivotTable tabId="1" name="PivotTable3"/>
    <pivotTable tabId="1" name="PivotTable4"/>
    <pivotTable tabId="1" name="PivotTable7"/>
    <pivotTable tabId="6" name="PivotTable23"/>
  </pivotTables>
  <data>
    <tabular pivotCacheId="8193595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Year" xr10:uid="{B707C4E8-434F-46B8-AD05-50D1DC2C96BB}" sourceName="TenureYear">
  <pivotTables>
    <pivotTable tabId="1" name="PivotTable12"/>
    <pivotTable tabId="1" name="PivotTable1"/>
    <pivotTable tabId="1" name="PivotTable2"/>
    <pivotTable tabId="1" name="PivotTable3"/>
    <pivotTable tabId="1" name="PivotTable4"/>
    <pivotTable tabId="1" name="PivotTable7"/>
    <pivotTable tabId="6" name="PivotTable23"/>
  </pivotTables>
  <data>
    <tabular pivotCacheId="81935958">
      <items count="7">
        <i x="1" s="1"/>
        <i x="4" s="1"/>
        <i x="5" s="1"/>
        <i x="3" s="1"/>
        <i x="6"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Band" xr10:uid="{7861C1A2-A51A-4384-BA6D-B9E96F06665C}" sourceName="PromotionBand">
  <pivotTables>
    <pivotTable tabId="1" name="PivotTable12"/>
    <pivotTable tabId="1" name="PivotTable1"/>
    <pivotTable tabId="1" name="PivotTable2"/>
    <pivotTable tabId="1" name="PivotTable3"/>
    <pivotTable tabId="1" name="PivotTable4"/>
    <pivotTable tabId="1" name="PivotTable7"/>
    <pivotTable tabId="6" name="PivotTable23"/>
  </pivotTables>
  <data>
    <tabular pivotCacheId="81935958">
      <items count="5">
        <i x="0" s="1"/>
        <i x="2" s="1"/>
        <i x="3"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CAECE21-D0B5-4521-8B22-9CE77D255E74}" cache="Slicer_Department" caption="Department" style="Slicer Style 4" rowHeight="249238"/>
  <slicer name="OverTime" xr10:uid="{BE2CA861-125F-4364-9960-CAB595B85B75}" cache="Slicer_OverTime" caption="OverTime" style="Slicer Style 4" rowHeight="249238"/>
  <slicer name="Gender" xr10:uid="{8DFE0D8B-3DD9-4603-9C8A-D5BA19B503A1}" cache="Slicer_Gender" caption="Gender" style="Slicer Style 4" rowHeight="249238"/>
  <slicer name="TenureYear" xr10:uid="{DBD3FB00-583D-4018-BE34-A65941887FA6}" cache="Slicer_TenureYear" caption="TenureYear" style="Slicer Style 4" rowHeight="249238"/>
  <slicer name="PromotionBand" xr10:uid="{1B17F999-6131-493E-858B-73EDB652ABEE}" cache="Slicer_PromotionBand" caption="PromotionBand" style="Slicer Style 4"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E45F05-85CB-40A7-9B53-F298E1E71848}" name="WA_Fn_UseC__HR_Employee_Attrition" displayName="WA_Fn_UseC__HR_Employee_Attrition" ref="A1:AL1471" tableType="queryTable" totalsRowShown="0">
  <autoFilter ref="A1:AL1471" xr:uid="{03E45F05-85CB-40A7-9B53-F298E1E71848}"/>
  <tableColumns count="38">
    <tableColumn id="1" xr3:uid="{6BFDFA12-EF38-43D9-98AA-2AEBD8918AEE}" uniqueName="1" name="Age" queryTableFieldId="1"/>
    <tableColumn id="2" xr3:uid="{8349D6B7-1F6F-465E-AA3D-D1251C6B1859}" uniqueName="2" name="Attrition" queryTableFieldId="2" dataDxfId="15"/>
    <tableColumn id="3" xr3:uid="{1449CA45-11AE-4C8A-BEEA-69A871A184BA}" uniqueName="3" name="BusinessTravel" queryTableFieldId="3" dataDxfId="14"/>
    <tableColumn id="4" xr3:uid="{3F6CBE6A-3E82-4123-B2E5-3D672F0C4D41}" uniqueName="4" name="DailyRate" queryTableFieldId="4"/>
    <tableColumn id="5" xr3:uid="{57F66AC7-8948-46A1-B7CF-A263DFEF05CC}" uniqueName="5" name="Department" queryTableFieldId="5" dataDxfId="13"/>
    <tableColumn id="6" xr3:uid="{2CBC556C-16F2-4D31-AB2D-D5D4E9C6AF92}" uniqueName="6" name="DistanceFromHome" queryTableFieldId="6"/>
    <tableColumn id="7" xr3:uid="{94F5BF0F-AE80-4B25-B0EA-FA3CE2CF7401}" uniqueName="7" name="Education" queryTableFieldId="7"/>
    <tableColumn id="8" xr3:uid="{C12AF0FC-CE8E-49D2-873A-A6FC2F206B45}" uniqueName="8" name="EducationField" queryTableFieldId="8" dataDxfId="12"/>
    <tableColumn id="9" xr3:uid="{33B34D3B-24AD-410B-9076-BEFF161DFF22}" uniqueName="9" name="EmployeeCount" queryTableFieldId="9"/>
    <tableColumn id="10" xr3:uid="{D564E00D-68EE-4B6B-A53E-FB8F5A8378A3}" uniqueName="10" name="EmployeeNumber" queryTableFieldId="10"/>
    <tableColumn id="11" xr3:uid="{49B4E72E-3ED3-4DBD-B640-B1298C31E04A}" uniqueName="11" name="EnvironmentSatisfaction" queryTableFieldId="11"/>
    <tableColumn id="12" xr3:uid="{D95AB656-FD1E-4494-BEB2-063A9C5E7C9F}" uniqueName="12" name="Gender" queryTableFieldId="12" dataDxfId="11"/>
    <tableColumn id="13" xr3:uid="{A6997C94-A612-4E96-80CA-EDC02B2585BE}" uniqueName="13" name="HourlyRate" queryTableFieldId="13"/>
    <tableColumn id="14" xr3:uid="{18CAA964-9157-4428-86DA-DFF78CD61E2D}" uniqueName="14" name="JobInvolvement" queryTableFieldId="14"/>
    <tableColumn id="15" xr3:uid="{99A775E1-B5B5-4DC1-BF63-4B330F00E086}" uniqueName="15" name="JobLevel" queryTableFieldId="15"/>
    <tableColumn id="16" xr3:uid="{BAC7BBF2-A440-4A56-BE14-65EB3B3EB119}" uniqueName="16" name="JobRole" queryTableFieldId="16" dataDxfId="10"/>
    <tableColumn id="17" xr3:uid="{FD5847F4-4F21-4D39-996F-147C9CF51FF4}" uniqueName="17" name="JobSatisfaction" queryTableFieldId="17"/>
    <tableColumn id="18" xr3:uid="{97C6EEC2-9DA3-450D-BF20-7A0E7A837AC5}" uniqueName="18" name="MaritalStatus" queryTableFieldId="18" dataDxfId="9"/>
    <tableColumn id="19" xr3:uid="{E831CB7D-DD30-433B-A316-54B4C11015A9}" uniqueName="19" name="MonthlyIncome" queryTableFieldId="19"/>
    <tableColumn id="20" xr3:uid="{34E8C648-1AFF-42DA-A1C5-AF52E4171C1B}" uniqueName="20" name="MonthlyRate" queryTableFieldId="20"/>
    <tableColumn id="21" xr3:uid="{3E915D08-4CD4-45BC-B7AD-44F3058967C8}" uniqueName="21" name="NumCompaniesWorked" queryTableFieldId="21"/>
    <tableColumn id="22" xr3:uid="{00A4C315-3697-4E8B-AC18-F1653FDD87C0}" uniqueName="22" name="Over18" queryTableFieldId="22" dataDxfId="8"/>
    <tableColumn id="23" xr3:uid="{8A57A02C-FFA3-4062-9331-F71FB976B27E}" uniqueName="23" name="OverTime" queryTableFieldId="23" dataDxfId="7"/>
    <tableColumn id="24" xr3:uid="{9D3D4DA7-4FED-404B-B68A-8B8A4C50B950}" uniqueName="24" name="PercentSalaryHike" queryTableFieldId="24"/>
    <tableColumn id="25" xr3:uid="{B0889A16-4ACA-44B1-9173-A4102EA2E301}" uniqueName="25" name="PerformanceRating" queryTableFieldId="25"/>
    <tableColumn id="26" xr3:uid="{99569761-1FA0-467D-8628-366DEC4AC6B6}" uniqueName="26" name="RelationshipSatisfaction" queryTableFieldId="26"/>
    <tableColumn id="27" xr3:uid="{EB414292-0FAD-4412-95E1-699B56670277}" uniqueName="27" name="StandardHours" queryTableFieldId="27"/>
    <tableColumn id="28" xr3:uid="{97C78B91-A0A2-4F9B-8770-FF716C5A3840}" uniqueName="28" name="StockOptionLevel" queryTableFieldId="28"/>
    <tableColumn id="29" xr3:uid="{508BE236-1FFE-4CCA-8413-FCDFA6DF0B7B}" uniqueName="29" name="TotalWorkingYears" queryTableFieldId="29"/>
    <tableColumn id="30" xr3:uid="{489C93C2-8AFF-4091-BD2E-85D917739AF2}" uniqueName="30" name="TrainingTimesLastYear" queryTableFieldId="30"/>
    <tableColumn id="31" xr3:uid="{8A44282B-2304-426E-9ECE-3A81E05C0ED7}" uniqueName="31" name="WorkLifeBalance" queryTableFieldId="31"/>
    <tableColumn id="32" xr3:uid="{F11C222A-A21B-49BC-8E9E-9C6785A2AD64}" uniqueName="32" name="YearsAtCompany" queryTableFieldId="32"/>
    <tableColumn id="33" xr3:uid="{88EEAA4A-E659-42AB-9BBF-B2F45534972E}" uniqueName="33" name="YearsInCurrentRole" queryTableFieldId="33"/>
    <tableColumn id="34" xr3:uid="{EDB198BF-0A18-4274-92B4-C9195B9D367B}" uniqueName="34" name="YearsSinceLastPromotion" queryTableFieldId="34"/>
    <tableColumn id="35" xr3:uid="{99CCA592-C39E-4D01-AC0C-D595959E91FA}" uniqueName="35" name="YearsWithCurrManager" queryTableFieldId="35"/>
    <tableColumn id="36" xr3:uid="{EFF8EB38-03AE-42E5-BBDD-21DEAFC4289C}" uniqueName="36" name="TenureYear" queryTableFieldId="36" dataDxfId="6">
      <calculatedColumnFormula array="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calculatedColumnFormula>
    </tableColumn>
    <tableColumn id="38" xr3:uid="{77046A18-4D1E-4F0A-9E7E-E155A1AD0FC8}" uniqueName="38" name="PromotionBand" queryTableFieldId="38" dataDxfId="5">
      <calculatedColumnFormula array="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calculatedColumnFormula>
    </tableColumn>
    <tableColumn id="37" xr3:uid="{338751C8-3C3F-4839-87BB-70AC248C9002}" uniqueName="37" name="AttritionFlag" queryTableFieldId="39" dataDxfId="4">
      <calculatedColumnFormula>IF(WA_Fn_UseC__HR_Employee_Attrition[[#This Row],[Attrition]]="Yes",1,0)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vmlDrawing" Target="../drawings/vmlDrawing1.v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1.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4.xml"/><Relationship Id="rId7" Type="http://schemas.openxmlformats.org/officeDocument/2006/relationships/printerSettings" Target="../printerSettings/printerSettings1.bin"/><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54464-DB31-4626-B2C9-A79F2C82CBC3}">
  <dimension ref="A1:AL1471"/>
  <sheetViews>
    <sheetView topLeftCell="AC37" workbookViewId="0">
      <selection activeCell="AL3" sqref="AL3"/>
    </sheetView>
  </sheetViews>
  <sheetFormatPr defaultRowHeight="14.25"/>
  <cols>
    <col min="1" max="1" width="5.86328125" bestFit="1" customWidth="1"/>
    <col min="2" max="2" width="9.3984375" bestFit="1" customWidth="1"/>
    <col min="3" max="3" width="15" bestFit="1" customWidth="1"/>
    <col min="4" max="4" width="10.59765625" bestFit="1" customWidth="1"/>
    <col min="5" max="5" width="20.33203125" bestFit="1" customWidth="1"/>
    <col min="6" max="6" width="18.9296875" bestFit="1" customWidth="1"/>
    <col min="7" max="7" width="10.86328125" bestFit="1" customWidth="1"/>
    <col min="8" max="8" width="15.06640625" bestFit="1" customWidth="1"/>
    <col min="9" max="9" width="15.73046875" bestFit="1" customWidth="1"/>
    <col min="10" max="10" width="17.3984375" bestFit="1" customWidth="1"/>
    <col min="11" max="11" width="22.6640625" bestFit="1" customWidth="1"/>
    <col min="12" max="12" width="8.86328125" bestFit="1" customWidth="1"/>
    <col min="13" max="13" width="11.9296875" bestFit="1" customWidth="1"/>
    <col min="14" max="14" width="15.59765625" bestFit="1" customWidth="1"/>
    <col min="15" max="15" width="9.86328125" bestFit="1" customWidth="1"/>
    <col min="16" max="16" width="21.53125" bestFit="1" customWidth="1"/>
    <col min="17" max="17" width="15.1328125" bestFit="1" customWidth="1"/>
    <col min="18" max="18" width="13.53125" bestFit="1" customWidth="1"/>
    <col min="19" max="19" width="15.3984375" bestFit="1" customWidth="1"/>
    <col min="20" max="20" width="13" bestFit="1" customWidth="1"/>
    <col min="21" max="21" width="22.06640625" bestFit="1" customWidth="1"/>
    <col min="22" max="22" width="8.73046875" bestFit="1" customWidth="1"/>
    <col min="23" max="23" width="10.59765625" bestFit="1" customWidth="1"/>
    <col min="24" max="24" width="17.9296875" bestFit="1" customWidth="1"/>
    <col min="25" max="25" width="18.3984375" bestFit="1" customWidth="1"/>
    <col min="26" max="26" width="22.53125" bestFit="1" customWidth="1"/>
    <col min="27" max="27" width="15" bestFit="1" customWidth="1"/>
    <col min="28" max="28" width="17.1328125" bestFit="1" customWidth="1"/>
    <col min="29" max="29" width="17.9296875" bestFit="1" customWidth="1"/>
    <col min="30" max="30" width="20.9296875" bestFit="1" customWidth="1"/>
    <col min="31" max="31" width="16.53125" bestFit="1" customWidth="1"/>
    <col min="32" max="32" width="16.6640625" bestFit="1" customWidth="1"/>
    <col min="33" max="33" width="18.796875" bestFit="1" customWidth="1"/>
    <col min="34" max="34" width="23.6640625" bestFit="1" customWidth="1"/>
    <col min="35" max="35" width="21.53125" bestFit="1" customWidth="1"/>
    <col min="36" max="36" width="12.06640625" bestFit="1" customWidth="1"/>
    <col min="37" max="37" width="16.53125" bestFit="1" customWidth="1"/>
    <col min="38" max="38" width="12.6640625" bestFit="1" customWidth="1"/>
  </cols>
  <sheetData>
    <row r="1" spans="1:3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90</v>
      </c>
      <c r="AK1" t="s">
        <v>99</v>
      </c>
      <c r="AL1" t="s">
        <v>108</v>
      </c>
    </row>
    <row r="2" spans="1:38">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s="34" t="str" cm="1">
        <f t="array" ref="AJ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 s="34" t="str" cm="1">
        <f t="array" ref="AK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
        <f>IF(WA_Fn_UseC__HR_Employee_Attrition[[#This Row],[Attrition]]="Yes",1,0)</f>
        <v>1</v>
      </c>
    </row>
    <row r="3" spans="1:38">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s="34" t="str" cm="1">
        <f t="array" ref="AJ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 s="34" t="str" cm="1">
        <f t="array" ref="AK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
        <f>IF(WA_Fn_UseC__HR_Employee_Attrition[[#This Row],[Attrition]]="Yes",1,0)</f>
        <v>0</v>
      </c>
    </row>
    <row r="4" spans="1:38">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s="34" t="str" cm="1">
        <f t="array" ref="AJ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 s="34" t="str" cm="1">
        <f t="array" ref="AK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
        <f>IF(WA_Fn_UseC__HR_Employee_Attrition[[#This Row],[Attrition]]="Yes",1,0)</f>
        <v>1</v>
      </c>
    </row>
    <row r="5" spans="1:38">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s="34" t="str" cm="1">
        <f t="array" ref="AJ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 s="34" t="str" cm="1">
        <f t="array" ref="AK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5">
        <f>IF(WA_Fn_UseC__HR_Employee_Attrition[[#This Row],[Attrition]]="Yes",1,0)</f>
        <v>0</v>
      </c>
    </row>
    <row r="6" spans="1:38">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s="34" t="str" cm="1">
        <f t="array" ref="AJ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 s="34" t="str" cm="1">
        <f t="array" ref="AK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6">
        <f>IF(WA_Fn_UseC__HR_Employee_Attrition[[#This Row],[Attrition]]="Yes",1,0)</f>
        <v>0</v>
      </c>
    </row>
    <row r="7" spans="1:38">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s="34" t="str" cm="1">
        <f t="array" ref="AJ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 s="34" t="str" cm="1">
        <f t="array" ref="AK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7">
        <f>IF(WA_Fn_UseC__HR_Employee_Attrition[[#This Row],[Attrition]]="Yes",1,0)</f>
        <v>0</v>
      </c>
    </row>
    <row r="8" spans="1:38">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s="34" t="str" cm="1">
        <f t="array" ref="AJ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 s="34" t="str" cm="1">
        <f t="array" ref="AK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
        <f>IF(WA_Fn_UseC__HR_Employee_Attrition[[#This Row],[Attrition]]="Yes",1,0)</f>
        <v>0</v>
      </c>
    </row>
    <row r="9" spans="1:38">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s="34" t="str" cm="1">
        <f t="array" ref="AJ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9" s="34" t="str" cm="1">
        <f t="array" ref="AK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
        <f>IF(WA_Fn_UseC__HR_Employee_Attrition[[#This Row],[Attrition]]="Yes",1,0)</f>
        <v>0</v>
      </c>
    </row>
    <row r="10" spans="1:38">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s="34" t="str" cm="1">
        <f t="array" ref="AJ1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0" s="34" t="str" cm="1">
        <f t="array" ref="AK1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
        <f>IF(WA_Fn_UseC__HR_Employee_Attrition[[#This Row],[Attrition]]="Yes",1,0)</f>
        <v>0</v>
      </c>
    </row>
    <row r="11" spans="1:38">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s="34" t="str" cm="1">
        <f t="array" ref="AJ1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 s="34" t="str" cm="1">
        <f t="array" ref="AK1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1">
        <f>IF(WA_Fn_UseC__HR_Employee_Attrition[[#This Row],[Attrition]]="Yes",1,0)</f>
        <v>0</v>
      </c>
    </row>
    <row r="12" spans="1:38">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s="34" t="str" cm="1">
        <f t="array" ref="AJ1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 s="34" t="str" cm="1">
        <f t="array" ref="AK1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
        <f>IF(WA_Fn_UseC__HR_Employee_Attrition[[#This Row],[Attrition]]="Yes",1,0)</f>
        <v>0</v>
      </c>
    </row>
    <row r="13" spans="1:38">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s="34" t="str" cm="1">
        <f t="array" ref="AJ1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 s="34" t="str" cm="1">
        <f t="array" ref="AK1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
        <f>IF(WA_Fn_UseC__HR_Employee_Attrition[[#This Row],[Attrition]]="Yes",1,0)</f>
        <v>0</v>
      </c>
    </row>
    <row r="14" spans="1:38">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s="34" t="str" cm="1">
        <f t="array" ref="AJ1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4" s="34" t="str" cm="1">
        <f t="array" ref="AK1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4">
        <f>IF(WA_Fn_UseC__HR_Employee_Attrition[[#This Row],[Attrition]]="Yes",1,0)</f>
        <v>0</v>
      </c>
    </row>
    <row r="15" spans="1:38">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s="34" t="str" cm="1">
        <f t="array" ref="AJ1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5" s="34" t="str" cm="1">
        <f t="array" ref="AK1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5">
        <f>IF(WA_Fn_UseC__HR_Employee_Attrition[[#This Row],[Attrition]]="Yes",1,0)</f>
        <v>0</v>
      </c>
    </row>
    <row r="16" spans="1:38">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s="34" t="str" cm="1">
        <f t="array" ref="AJ1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6" s="34" t="str" cm="1">
        <f t="array" ref="AK1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6">
        <f>IF(WA_Fn_UseC__HR_Employee_Attrition[[#This Row],[Attrition]]="Yes",1,0)</f>
        <v>1</v>
      </c>
    </row>
    <row r="17" spans="1:38">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s="34" t="str" cm="1">
        <f t="array" ref="AJ1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7" s="34" t="str" cm="1">
        <f t="array" ref="AK1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7">
        <f>IF(WA_Fn_UseC__HR_Employee_Attrition[[#This Row],[Attrition]]="Yes",1,0)</f>
        <v>0</v>
      </c>
    </row>
    <row r="18" spans="1:38">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s="34" t="str" cm="1">
        <f t="array" ref="AJ1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8" s="34" t="str" cm="1">
        <f t="array" ref="AK1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8">
        <f>IF(WA_Fn_UseC__HR_Employee_Attrition[[#This Row],[Attrition]]="Yes",1,0)</f>
        <v>0</v>
      </c>
    </row>
    <row r="19" spans="1:38">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s="34" t="str" cm="1">
        <f t="array" ref="AJ1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9" s="34" t="str" cm="1">
        <f t="array" ref="AK1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9">
        <f>IF(WA_Fn_UseC__HR_Employee_Attrition[[#This Row],[Attrition]]="Yes",1,0)</f>
        <v>0</v>
      </c>
    </row>
    <row r="20" spans="1:38">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s="34" t="str" cm="1">
        <f t="array" ref="AJ2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20" s="34" t="str" cm="1">
        <f t="array" ref="AK2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20">
        <f>IF(WA_Fn_UseC__HR_Employee_Attrition[[#This Row],[Attrition]]="Yes",1,0)</f>
        <v>0</v>
      </c>
    </row>
    <row r="21" spans="1:38">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s="34" t="str" cm="1">
        <f t="array" ref="AJ2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1" s="34" t="str" cm="1">
        <f t="array" ref="AK2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1">
        <f>IF(WA_Fn_UseC__HR_Employee_Attrition[[#This Row],[Attrition]]="Yes",1,0)</f>
        <v>0</v>
      </c>
    </row>
    <row r="22" spans="1:38">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s="34" t="str" cm="1">
        <f t="array" ref="AJ2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2" s="34" t="str" cm="1">
        <f t="array" ref="AK2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2">
        <f>IF(WA_Fn_UseC__HR_Employee_Attrition[[#This Row],[Attrition]]="Yes",1,0)</f>
        <v>0</v>
      </c>
    </row>
    <row r="23" spans="1:38">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s="34" t="str" cm="1">
        <f t="array" ref="AJ2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3" s="34" t="str" cm="1">
        <f t="array" ref="AK2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3">
        <f>IF(WA_Fn_UseC__HR_Employee_Attrition[[#This Row],[Attrition]]="Yes",1,0)</f>
        <v>1</v>
      </c>
    </row>
    <row r="24" spans="1:38">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s="34" t="str" cm="1">
        <f t="array" ref="AJ2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24" s="34" t="str" cm="1">
        <f t="array" ref="AK2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4">
        <f>IF(WA_Fn_UseC__HR_Employee_Attrition[[#This Row],[Attrition]]="Yes",1,0)</f>
        <v>0</v>
      </c>
    </row>
    <row r="25" spans="1:38">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s="34" t="str" cm="1">
        <f t="array" ref="AJ2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25" s="34" t="str" cm="1">
        <f t="array" ref="AK2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5">
        <f>IF(WA_Fn_UseC__HR_Employee_Attrition[[#This Row],[Attrition]]="Yes",1,0)</f>
        <v>0</v>
      </c>
    </row>
    <row r="26" spans="1:38">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s="34" t="str" cm="1">
        <f t="array" ref="AJ2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6" s="34" t="str" cm="1">
        <f t="array" ref="AK2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6">
        <f>IF(WA_Fn_UseC__HR_Employee_Attrition[[#This Row],[Attrition]]="Yes",1,0)</f>
        <v>1</v>
      </c>
    </row>
    <row r="27" spans="1:38">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s="34" t="str" cm="1">
        <f t="array" ref="AJ2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27" s="34" t="str" cm="1">
        <f t="array" ref="AK2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27">
        <f>IF(WA_Fn_UseC__HR_Employee_Attrition[[#This Row],[Attrition]]="Yes",1,0)</f>
        <v>0</v>
      </c>
    </row>
    <row r="28" spans="1:38">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s="34" t="str" cm="1">
        <f t="array" ref="AJ2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8" s="34" t="str" cm="1">
        <f t="array" ref="AK2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28">
        <f>IF(WA_Fn_UseC__HR_Employee_Attrition[[#This Row],[Attrition]]="Yes",1,0)</f>
        <v>1</v>
      </c>
    </row>
    <row r="29" spans="1:38">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s="34" t="str" cm="1">
        <f t="array" ref="AJ2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9" s="34" t="str" cm="1">
        <f t="array" ref="AK2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29">
        <f>IF(WA_Fn_UseC__HR_Employee_Attrition[[#This Row],[Attrition]]="Yes",1,0)</f>
        <v>0</v>
      </c>
    </row>
    <row r="30" spans="1:38">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s="34" t="str" cm="1">
        <f t="array" ref="AJ3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30" s="34" t="str" cm="1">
        <f t="array" ref="AK3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30">
        <f>IF(WA_Fn_UseC__HR_Employee_Attrition[[#This Row],[Attrition]]="Yes",1,0)</f>
        <v>0</v>
      </c>
    </row>
    <row r="31" spans="1:38">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s="34" t="str" cm="1">
        <f t="array" ref="AJ3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1" s="34" t="str" cm="1">
        <f t="array" ref="AK3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1">
        <f>IF(WA_Fn_UseC__HR_Employee_Attrition[[#This Row],[Attrition]]="Yes",1,0)</f>
        <v>0</v>
      </c>
    </row>
    <row r="32" spans="1:38">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s="34" t="str" cm="1">
        <f t="array" ref="AJ3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2" s="34" t="str" cm="1">
        <f t="array" ref="AK3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2">
        <f>IF(WA_Fn_UseC__HR_Employee_Attrition[[#This Row],[Attrition]]="Yes",1,0)</f>
        <v>0</v>
      </c>
    </row>
    <row r="33" spans="1:38">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s="34" t="str" cm="1">
        <f t="array" ref="AJ3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3" s="34" t="str" cm="1">
        <f t="array" ref="AK3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3">
        <f>IF(WA_Fn_UseC__HR_Employee_Attrition[[#This Row],[Attrition]]="Yes",1,0)</f>
        <v>0</v>
      </c>
    </row>
    <row r="34" spans="1:38">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s="34" t="str" cm="1">
        <f t="array" ref="AJ3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4" s="34" t="str" cm="1">
        <f t="array" ref="AK3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4">
        <f>IF(WA_Fn_UseC__HR_Employee_Attrition[[#This Row],[Attrition]]="Yes",1,0)</f>
        <v>0</v>
      </c>
    </row>
    <row r="35" spans="1:38">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s="34" t="str" cm="1">
        <f t="array" ref="AJ3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5" s="34" t="str" cm="1">
        <f t="array" ref="AK3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5">
        <f>IF(WA_Fn_UseC__HR_Employee_Attrition[[#This Row],[Attrition]]="Yes",1,0)</f>
        <v>1</v>
      </c>
    </row>
    <row r="36" spans="1:38">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s="34" t="str" cm="1">
        <f t="array" ref="AJ3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6" s="34" t="str" cm="1">
        <f t="array" ref="AK3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6">
        <f>IF(WA_Fn_UseC__HR_Employee_Attrition[[#This Row],[Attrition]]="Yes",1,0)</f>
        <v>1</v>
      </c>
    </row>
    <row r="37" spans="1:38">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s="34" t="str" cm="1">
        <f t="array" ref="AJ3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7" s="34" t="str" cm="1">
        <f t="array" ref="AK3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7">
        <f>IF(WA_Fn_UseC__HR_Employee_Attrition[[#This Row],[Attrition]]="Yes",1,0)</f>
        <v>0</v>
      </c>
    </row>
    <row r="38" spans="1:38">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s="34" t="str" cm="1">
        <f t="array" ref="AJ3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8" s="34" t="str" cm="1">
        <f t="array" ref="AK3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8">
        <f>IF(WA_Fn_UseC__HR_Employee_Attrition[[#This Row],[Attrition]]="Yes",1,0)</f>
        <v>1</v>
      </c>
    </row>
    <row r="39" spans="1:38">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s="34" t="str" cm="1">
        <f t="array" ref="AJ3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9" s="34" t="str" cm="1">
        <f t="array" ref="AK3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9">
        <f>IF(WA_Fn_UseC__HR_Employee_Attrition[[#This Row],[Attrition]]="Yes",1,0)</f>
        <v>0</v>
      </c>
    </row>
    <row r="40" spans="1:38">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s="34" t="str" cm="1">
        <f t="array" ref="AJ4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0" s="34" t="str" cm="1">
        <f t="array" ref="AK4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0">
        <f>IF(WA_Fn_UseC__HR_Employee_Attrition[[#This Row],[Attrition]]="Yes",1,0)</f>
        <v>0</v>
      </c>
    </row>
    <row r="41" spans="1:38">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s="34" t="str" cm="1">
        <f t="array" ref="AJ4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1" s="34" t="str" cm="1">
        <f t="array" ref="AK4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1">
        <f>IF(WA_Fn_UseC__HR_Employee_Attrition[[#This Row],[Attrition]]="Yes",1,0)</f>
        <v>0</v>
      </c>
    </row>
    <row r="42" spans="1:38">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s="34" t="str" cm="1">
        <f t="array" ref="AJ4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2" s="34" t="str" cm="1">
        <f t="array" ref="AK4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2">
        <f>IF(WA_Fn_UseC__HR_Employee_Attrition[[#This Row],[Attrition]]="Yes",1,0)</f>
        <v>0</v>
      </c>
    </row>
    <row r="43" spans="1:38">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s="34" t="str" cm="1">
        <f t="array" ref="AJ4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3" s="34" t="str" cm="1">
        <f t="array" ref="AK4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3">
        <f>IF(WA_Fn_UseC__HR_Employee_Attrition[[#This Row],[Attrition]]="Yes",1,0)</f>
        <v>0</v>
      </c>
    </row>
    <row r="44" spans="1:38">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s="34" t="str" cm="1">
        <f t="array" ref="AJ4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4" s="34" t="str" cm="1">
        <f t="array" ref="AK4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4">
        <f>IF(WA_Fn_UseC__HR_Employee_Attrition[[#This Row],[Attrition]]="Yes",1,0)</f>
        <v>1</v>
      </c>
    </row>
    <row r="45" spans="1:38">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s="34" t="str" cm="1">
        <f t="array" ref="AJ4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5" s="34" t="str" cm="1">
        <f t="array" ref="AK4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5">
        <f>IF(WA_Fn_UseC__HR_Employee_Attrition[[#This Row],[Attrition]]="Yes",1,0)</f>
        <v>0</v>
      </c>
    </row>
    <row r="46" spans="1:38">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s="34" t="str" cm="1">
        <f t="array" ref="AJ4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46" s="34" t="str" cm="1">
        <f t="array" ref="AK4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46">
        <f>IF(WA_Fn_UseC__HR_Employee_Attrition[[#This Row],[Attrition]]="Yes",1,0)</f>
        <v>0</v>
      </c>
    </row>
    <row r="47" spans="1:38">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s="34" t="str" cm="1">
        <f t="array" ref="AJ4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47" s="34" t="str" cm="1">
        <f t="array" ref="AK4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47">
        <f>IF(WA_Fn_UseC__HR_Employee_Attrition[[#This Row],[Attrition]]="Yes",1,0)</f>
        <v>1</v>
      </c>
    </row>
    <row r="48" spans="1:38">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s="34" t="str" cm="1">
        <f t="array" ref="AJ4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8" s="34" t="str" cm="1">
        <f t="array" ref="AK4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48">
        <f>IF(WA_Fn_UseC__HR_Employee_Attrition[[#This Row],[Attrition]]="Yes",1,0)</f>
        <v>0</v>
      </c>
    </row>
    <row r="49" spans="1:38">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s="34" t="str" cm="1">
        <f t="array" ref="AJ4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9" s="34" t="str" cm="1">
        <f t="array" ref="AK4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9">
        <f>IF(WA_Fn_UseC__HR_Employee_Attrition[[#This Row],[Attrition]]="Yes",1,0)</f>
        <v>0</v>
      </c>
    </row>
    <row r="50" spans="1:38">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s="34" t="str" cm="1">
        <f t="array" ref="AJ5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0" s="34" t="str" cm="1">
        <f t="array" ref="AK5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0">
        <f>IF(WA_Fn_UseC__HR_Employee_Attrition[[#This Row],[Attrition]]="Yes",1,0)</f>
        <v>0</v>
      </c>
    </row>
    <row r="51" spans="1:38">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s="34" t="str" cm="1">
        <f t="array" ref="AJ5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1" s="34" t="str" cm="1">
        <f t="array" ref="AK5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1">
        <f>IF(WA_Fn_UseC__HR_Employee_Attrition[[#This Row],[Attrition]]="Yes",1,0)</f>
        <v>0</v>
      </c>
    </row>
    <row r="52" spans="1:38">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s="34" t="str" cm="1">
        <f t="array" ref="AJ5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2" s="34" t="str" cm="1">
        <f t="array" ref="AK5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2">
        <f>IF(WA_Fn_UseC__HR_Employee_Attrition[[#This Row],[Attrition]]="Yes",1,0)</f>
        <v>1</v>
      </c>
    </row>
    <row r="53" spans="1:38">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s="34" t="str" cm="1">
        <f t="array" ref="AJ5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3" s="34" t="str" cm="1">
        <f t="array" ref="AK5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3">
        <f>IF(WA_Fn_UseC__HR_Employee_Attrition[[#This Row],[Attrition]]="Yes",1,0)</f>
        <v>1</v>
      </c>
    </row>
    <row r="54" spans="1:38">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s="34" t="str" cm="1">
        <f t="array" ref="AJ5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4" s="34" t="str" cm="1">
        <f t="array" ref="AK5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4">
        <f>IF(WA_Fn_UseC__HR_Employee_Attrition[[#This Row],[Attrition]]="Yes",1,0)</f>
        <v>0</v>
      </c>
    </row>
    <row r="55" spans="1:38">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s="34" t="str" cm="1">
        <f t="array" ref="AJ5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5" s="34" t="str" cm="1">
        <f t="array" ref="AK5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5">
        <f>IF(WA_Fn_UseC__HR_Employee_Attrition[[#This Row],[Attrition]]="Yes",1,0)</f>
        <v>0</v>
      </c>
    </row>
    <row r="56" spans="1:38">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s="34" t="str" cm="1">
        <f t="array" ref="AJ5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6" s="34" t="str" cm="1">
        <f t="array" ref="AK5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6">
        <f>IF(WA_Fn_UseC__HR_Employee_Attrition[[#This Row],[Attrition]]="Yes",1,0)</f>
        <v>0</v>
      </c>
    </row>
    <row r="57" spans="1:38">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s="34" t="str" cm="1">
        <f t="array" ref="AJ5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57" s="34" t="str" cm="1">
        <f t="array" ref="AK5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57">
        <f>IF(WA_Fn_UseC__HR_Employee_Attrition[[#This Row],[Attrition]]="Yes",1,0)</f>
        <v>0</v>
      </c>
    </row>
    <row r="58" spans="1:38">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s="34" t="str" cm="1">
        <f t="array" ref="AJ5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8" s="34" t="str" cm="1">
        <f t="array" ref="AK5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8">
        <f>IF(WA_Fn_UseC__HR_Employee_Attrition[[#This Row],[Attrition]]="Yes",1,0)</f>
        <v>0</v>
      </c>
    </row>
    <row r="59" spans="1:38">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s="34" t="str" cm="1">
        <f t="array" ref="AJ5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9" s="34" t="str" cm="1">
        <f t="array" ref="AK5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9">
        <f>IF(WA_Fn_UseC__HR_Employee_Attrition[[#This Row],[Attrition]]="Yes",1,0)</f>
        <v>0</v>
      </c>
    </row>
    <row r="60" spans="1:38">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s="34" t="str" cm="1">
        <f t="array" ref="AJ6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0" s="34" t="str" cm="1">
        <f t="array" ref="AK6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60">
        <f>IF(WA_Fn_UseC__HR_Employee_Attrition[[#This Row],[Attrition]]="Yes",1,0)</f>
        <v>0</v>
      </c>
    </row>
    <row r="61" spans="1:38">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s="34" t="str" cm="1">
        <f t="array" ref="AJ6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1" s="34" t="str" cm="1">
        <f t="array" ref="AK6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1">
        <f>IF(WA_Fn_UseC__HR_Employee_Attrition[[#This Row],[Attrition]]="Yes",1,0)</f>
        <v>0</v>
      </c>
    </row>
    <row r="62" spans="1:38">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s="34" t="str" cm="1">
        <f t="array" ref="AJ6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2" s="34" t="str" cm="1">
        <f t="array" ref="AK6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62">
        <f>IF(WA_Fn_UseC__HR_Employee_Attrition[[#This Row],[Attrition]]="Yes",1,0)</f>
        <v>0</v>
      </c>
    </row>
    <row r="63" spans="1:38">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s="34" t="str" cm="1">
        <f t="array" ref="AJ6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3" s="34" t="str" cm="1">
        <f t="array" ref="AK6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63">
        <f>IF(WA_Fn_UseC__HR_Employee_Attrition[[#This Row],[Attrition]]="Yes",1,0)</f>
        <v>0</v>
      </c>
    </row>
    <row r="64" spans="1:38">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s="34" t="str" cm="1">
        <f t="array" ref="AJ6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64" s="34" t="str" cm="1">
        <f t="array" ref="AK6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64">
        <f>IF(WA_Fn_UseC__HR_Employee_Attrition[[#This Row],[Attrition]]="Yes",1,0)</f>
        <v>0</v>
      </c>
    </row>
    <row r="65" spans="1:38">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s="34" t="str" cm="1">
        <f t="array" ref="AJ6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65" s="34" t="str" cm="1">
        <f t="array" ref="AK6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65">
        <f>IF(WA_Fn_UseC__HR_Employee_Attrition[[#This Row],[Attrition]]="Yes",1,0)</f>
        <v>0</v>
      </c>
    </row>
    <row r="66" spans="1:38">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s="34" t="str" cm="1">
        <f t="array" ref="AJ6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66" s="34" t="str" cm="1">
        <f t="array" ref="AK6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66">
        <f>IF(WA_Fn_UseC__HR_Employee_Attrition[[#This Row],[Attrition]]="Yes",1,0)</f>
        <v>0</v>
      </c>
    </row>
    <row r="67" spans="1:38">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s="34" t="str" cm="1">
        <f t="array" ref="AJ6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7" s="34" t="str" cm="1">
        <f t="array" ref="AK6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7">
        <f>IF(WA_Fn_UseC__HR_Employee_Attrition[[#This Row],[Attrition]]="Yes",1,0)</f>
        <v>0</v>
      </c>
    </row>
    <row r="68" spans="1:38">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s="34" t="str" cm="1">
        <f t="array" ref="AJ6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8" s="34" t="str" cm="1">
        <f t="array" ref="AK6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8">
        <f>IF(WA_Fn_UseC__HR_Employee_Attrition[[#This Row],[Attrition]]="Yes",1,0)</f>
        <v>0</v>
      </c>
    </row>
    <row r="69" spans="1:38">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s="34" t="str" cm="1">
        <f t="array" ref="AJ6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9" s="34" t="str" cm="1">
        <f t="array" ref="AK6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9">
        <f>IF(WA_Fn_UseC__HR_Employee_Attrition[[#This Row],[Attrition]]="Yes",1,0)</f>
        <v>0</v>
      </c>
    </row>
    <row r="70" spans="1:38">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s="34" t="str" cm="1">
        <f t="array" ref="AJ7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0" s="34" t="str" cm="1">
        <f t="array" ref="AK7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0">
        <f>IF(WA_Fn_UseC__HR_Employee_Attrition[[#This Row],[Attrition]]="Yes",1,0)</f>
        <v>0</v>
      </c>
    </row>
    <row r="71" spans="1:38">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s="34" t="str" cm="1">
        <f t="array" ref="AJ7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1" s="34" t="str" cm="1">
        <f t="array" ref="AK7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1">
        <f>IF(WA_Fn_UseC__HR_Employee_Attrition[[#This Row],[Attrition]]="Yes",1,0)</f>
        <v>1</v>
      </c>
    </row>
    <row r="72" spans="1:38">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s="34" t="str" cm="1">
        <f t="array" ref="AJ7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2" s="34" t="str" cm="1">
        <f t="array" ref="AK7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2">
        <f>IF(WA_Fn_UseC__HR_Employee_Attrition[[#This Row],[Attrition]]="Yes",1,0)</f>
        <v>0</v>
      </c>
    </row>
    <row r="73" spans="1:38">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s="34" t="str" cm="1">
        <f t="array" ref="AJ7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3" s="34" t="str" cm="1">
        <f t="array" ref="AK7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3">
        <f>IF(WA_Fn_UseC__HR_Employee_Attrition[[#This Row],[Attrition]]="Yes",1,0)</f>
        <v>0</v>
      </c>
    </row>
    <row r="74" spans="1:38">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s="34" t="str" cm="1">
        <f t="array" ref="AJ7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4" s="34" t="str" cm="1">
        <f t="array" ref="AK7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4">
        <f>IF(WA_Fn_UseC__HR_Employee_Attrition[[#This Row],[Attrition]]="Yes",1,0)</f>
        <v>0</v>
      </c>
    </row>
    <row r="75" spans="1:38">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s="34" t="str" cm="1">
        <f t="array" ref="AJ7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5" s="34" t="str" cm="1">
        <f t="array" ref="AK7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5">
        <f>IF(WA_Fn_UseC__HR_Employee_Attrition[[#This Row],[Attrition]]="Yes",1,0)</f>
        <v>0</v>
      </c>
    </row>
    <row r="76" spans="1:38">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s="34" t="str" cm="1">
        <f t="array" ref="AJ7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6" s="34" t="str" cm="1">
        <f t="array" ref="AK7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6">
        <f>IF(WA_Fn_UseC__HR_Employee_Attrition[[#This Row],[Attrition]]="Yes",1,0)</f>
        <v>0</v>
      </c>
    </row>
    <row r="77" spans="1:38">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s="34" t="str" cm="1">
        <f t="array" ref="AJ7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77" s="34" t="str" cm="1">
        <f t="array" ref="AK7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7">
        <f>IF(WA_Fn_UseC__HR_Employee_Attrition[[#This Row],[Attrition]]="Yes",1,0)</f>
        <v>0</v>
      </c>
    </row>
    <row r="78" spans="1:38">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s="34" t="str" cm="1">
        <f t="array" ref="AJ7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78" s="34" t="str" cm="1">
        <f t="array" ref="AK7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8">
        <f>IF(WA_Fn_UseC__HR_Employee_Attrition[[#This Row],[Attrition]]="Yes",1,0)</f>
        <v>0</v>
      </c>
    </row>
    <row r="79" spans="1:38">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s="34" t="str" cm="1">
        <f t="array" ref="AJ7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9" s="34" t="str" cm="1">
        <f t="array" ref="AK7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9">
        <f>IF(WA_Fn_UseC__HR_Employee_Attrition[[#This Row],[Attrition]]="Yes",1,0)</f>
        <v>0</v>
      </c>
    </row>
    <row r="80" spans="1:38">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s="34" t="str" cm="1">
        <f t="array" ref="AJ8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0" s="34" t="str" cm="1">
        <f t="array" ref="AK8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0">
        <f>IF(WA_Fn_UseC__HR_Employee_Attrition[[#This Row],[Attrition]]="Yes",1,0)</f>
        <v>0</v>
      </c>
    </row>
    <row r="81" spans="1:38">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s="34" t="str" cm="1">
        <f t="array" ref="AJ8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1" s="34" t="str" cm="1">
        <f t="array" ref="AK8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1">
        <f>IF(WA_Fn_UseC__HR_Employee_Attrition[[#This Row],[Attrition]]="Yes",1,0)</f>
        <v>0</v>
      </c>
    </row>
    <row r="82" spans="1:38">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s="34" t="str" cm="1">
        <f t="array" ref="AJ8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2" s="34" t="str" cm="1">
        <f t="array" ref="AK8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82">
        <f>IF(WA_Fn_UseC__HR_Employee_Attrition[[#This Row],[Attrition]]="Yes",1,0)</f>
        <v>0</v>
      </c>
    </row>
    <row r="83" spans="1:38">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s="34" t="str" cm="1">
        <f t="array" ref="AJ8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3" s="34" t="str" cm="1">
        <f t="array" ref="AK8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3">
        <f>IF(WA_Fn_UseC__HR_Employee_Attrition[[#This Row],[Attrition]]="Yes",1,0)</f>
        <v>0</v>
      </c>
    </row>
    <row r="84" spans="1:38">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s="34" t="str" cm="1">
        <f t="array" ref="AJ8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4" s="34" t="str" cm="1">
        <f t="array" ref="AK8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4">
        <f>IF(WA_Fn_UseC__HR_Employee_Attrition[[#This Row],[Attrition]]="Yes",1,0)</f>
        <v>0</v>
      </c>
    </row>
    <row r="85" spans="1:38">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s="34" t="str" cm="1">
        <f t="array" ref="AJ8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85" s="34" t="str" cm="1">
        <f t="array" ref="AK8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5">
        <f>IF(WA_Fn_UseC__HR_Employee_Attrition[[#This Row],[Attrition]]="Yes",1,0)</f>
        <v>0</v>
      </c>
    </row>
    <row r="86" spans="1:38">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s="34" t="str" cm="1">
        <f t="array" ref="AJ8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6" s="34" t="str" cm="1">
        <f t="array" ref="AK8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6">
        <f>IF(WA_Fn_UseC__HR_Employee_Attrition[[#This Row],[Attrition]]="Yes",1,0)</f>
        <v>0</v>
      </c>
    </row>
    <row r="87" spans="1:38">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s="34" t="str" cm="1">
        <f t="array" ref="AJ8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7" s="34" t="str" cm="1">
        <f t="array" ref="AK8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7">
        <f>IF(WA_Fn_UseC__HR_Employee_Attrition[[#This Row],[Attrition]]="Yes",1,0)</f>
        <v>0</v>
      </c>
    </row>
    <row r="88" spans="1:38">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s="34" t="str" cm="1">
        <f t="array" ref="AJ8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8" s="34" t="str" cm="1">
        <f t="array" ref="AK8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8">
        <f>IF(WA_Fn_UseC__HR_Employee_Attrition[[#This Row],[Attrition]]="Yes",1,0)</f>
        <v>0</v>
      </c>
    </row>
    <row r="89" spans="1:38">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s="34" t="str" cm="1">
        <f t="array" ref="AJ8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9" s="34" t="str" cm="1">
        <f t="array" ref="AK8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9">
        <f>IF(WA_Fn_UseC__HR_Employee_Attrition[[#This Row],[Attrition]]="Yes",1,0)</f>
        <v>0</v>
      </c>
    </row>
    <row r="90" spans="1:38">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s="34" t="str" cm="1">
        <f t="array" ref="AJ9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90" s="34" t="str" cm="1">
        <f t="array" ref="AK9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90">
        <f>IF(WA_Fn_UseC__HR_Employee_Attrition[[#This Row],[Attrition]]="Yes",1,0)</f>
        <v>0</v>
      </c>
    </row>
    <row r="91" spans="1:38">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s="34" t="str" cm="1">
        <f t="array" ref="AJ9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1" s="34" t="str" cm="1">
        <f t="array" ref="AK9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91">
        <f>IF(WA_Fn_UseC__HR_Employee_Attrition[[#This Row],[Attrition]]="Yes",1,0)</f>
        <v>1</v>
      </c>
    </row>
    <row r="92" spans="1:38">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s="34" t="str" cm="1">
        <f t="array" ref="AJ9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92" s="34" t="str" cm="1">
        <f t="array" ref="AK9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92">
        <f>IF(WA_Fn_UseC__HR_Employee_Attrition[[#This Row],[Attrition]]="Yes",1,0)</f>
        <v>0</v>
      </c>
    </row>
    <row r="93" spans="1:38">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s="34" t="str" cm="1">
        <f t="array" ref="AJ9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3" s="34" t="str" cm="1">
        <f t="array" ref="AK9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3">
        <f>IF(WA_Fn_UseC__HR_Employee_Attrition[[#This Row],[Attrition]]="Yes",1,0)</f>
        <v>0</v>
      </c>
    </row>
    <row r="94" spans="1:38">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s="34" t="str" cm="1">
        <f t="array" ref="AJ9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94" s="34" t="str" cm="1">
        <f t="array" ref="AK9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4">
        <f>IF(WA_Fn_UseC__HR_Employee_Attrition[[#This Row],[Attrition]]="Yes",1,0)</f>
        <v>0</v>
      </c>
    </row>
    <row r="95" spans="1:38">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s="34" t="str" cm="1">
        <f t="array" ref="AJ9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5" s="34" t="str" cm="1">
        <f t="array" ref="AK9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95">
        <f>IF(WA_Fn_UseC__HR_Employee_Attrition[[#This Row],[Attrition]]="Yes",1,0)</f>
        <v>0</v>
      </c>
    </row>
    <row r="96" spans="1:38">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s="34" t="str" cm="1">
        <f t="array" ref="AJ9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96" s="34" t="str" cm="1">
        <f t="array" ref="AK9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96">
        <f>IF(WA_Fn_UseC__HR_Employee_Attrition[[#This Row],[Attrition]]="Yes",1,0)</f>
        <v>0</v>
      </c>
    </row>
    <row r="97" spans="1:38">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s="34" t="str" cm="1">
        <f t="array" ref="AJ9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7" s="34" t="str" cm="1">
        <f t="array" ref="AK9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7">
        <f>IF(WA_Fn_UseC__HR_Employee_Attrition[[#This Row],[Attrition]]="Yes",1,0)</f>
        <v>0</v>
      </c>
    </row>
    <row r="98" spans="1:38">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s="34" t="str" cm="1">
        <f t="array" ref="AJ9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8" s="34" t="str" cm="1">
        <f t="array" ref="AK9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8">
        <f>IF(WA_Fn_UseC__HR_Employee_Attrition[[#This Row],[Attrition]]="Yes",1,0)</f>
        <v>0</v>
      </c>
    </row>
    <row r="99" spans="1:38">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s="34" t="str" cm="1">
        <f t="array" ref="AJ9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9" s="34" t="str" cm="1">
        <f t="array" ref="AK9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9">
        <f>IF(WA_Fn_UseC__HR_Employee_Attrition[[#This Row],[Attrition]]="Yes",1,0)</f>
        <v>0</v>
      </c>
    </row>
    <row r="100" spans="1:38">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s="34" t="str" cm="1">
        <f t="array" ref="AJ10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30-40</v>
      </c>
      <c r="AK100" s="34" t="str" cm="1">
        <f t="array" ref="AK10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0">
        <f>IF(WA_Fn_UseC__HR_Employee_Attrition[[#This Row],[Attrition]]="Yes",1,0)</f>
        <v>0</v>
      </c>
    </row>
    <row r="101" spans="1:38">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s="34" t="str" cm="1">
        <f t="array" ref="AJ10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1" s="34" t="str" cm="1">
        <f t="array" ref="AK10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1">
        <f>IF(WA_Fn_UseC__HR_Employee_Attrition[[#This Row],[Attrition]]="Yes",1,0)</f>
        <v>0</v>
      </c>
    </row>
    <row r="102" spans="1:38">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s="34" t="str" cm="1">
        <f t="array" ref="AJ10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2" s="34" t="str" cm="1">
        <f t="array" ref="AK10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2">
        <f>IF(WA_Fn_UseC__HR_Employee_Attrition[[#This Row],[Attrition]]="Yes",1,0)</f>
        <v>1</v>
      </c>
    </row>
    <row r="103" spans="1:38">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s="34" t="str" cm="1">
        <f t="array" ref="AJ10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03" s="34" t="str" cm="1">
        <f t="array" ref="AK10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3">
        <f>IF(WA_Fn_UseC__HR_Employee_Attrition[[#This Row],[Attrition]]="Yes",1,0)</f>
        <v>0</v>
      </c>
    </row>
    <row r="104" spans="1:38">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s="34" t="str" cm="1">
        <f t="array" ref="AJ10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04" s="34" t="str" cm="1">
        <f t="array" ref="AK10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4">
        <f>IF(WA_Fn_UseC__HR_Employee_Attrition[[#This Row],[Attrition]]="Yes",1,0)</f>
        <v>1</v>
      </c>
    </row>
    <row r="105" spans="1:38">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s="34" t="str" cm="1">
        <f t="array" ref="AJ10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105" s="34" t="str" cm="1">
        <f t="array" ref="AK10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5">
        <f>IF(WA_Fn_UseC__HR_Employee_Attrition[[#This Row],[Attrition]]="Yes",1,0)</f>
        <v>0</v>
      </c>
    </row>
    <row r="106" spans="1:38">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s="34" t="str" cm="1">
        <f t="array" ref="AJ10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06" s="34" t="str" cm="1">
        <f t="array" ref="AK10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6">
        <f>IF(WA_Fn_UseC__HR_Employee_Attrition[[#This Row],[Attrition]]="Yes",1,0)</f>
        <v>0</v>
      </c>
    </row>
    <row r="107" spans="1:38">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s="34" t="str" cm="1">
        <f t="array" ref="AJ10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7" s="34" t="str" cm="1">
        <f t="array" ref="AK10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7">
        <f>IF(WA_Fn_UseC__HR_Employee_Attrition[[#This Row],[Attrition]]="Yes",1,0)</f>
        <v>0</v>
      </c>
    </row>
    <row r="108" spans="1:38">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s="34" t="str" cm="1">
        <f t="array" ref="AJ10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08" s="34" t="str" cm="1">
        <f t="array" ref="AK10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8">
        <f>IF(WA_Fn_UseC__HR_Employee_Attrition[[#This Row],[Attrition]]="Yes",1,0)</f>
        <v>0</v>
      </c>
    </row>
    <row r="109" spans="1:38">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s="34" t="str" cm="1">
        <f t="array" ref="AJ10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09" s="34" t="str" cm="1">
        <f t="array" ref="AK10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9">
        <f>IF(WA_Fn_UseC__HR_Employee_Attrition[[#This Row],[Attrition]]="Yes",1,0)</f>
        <v>1</v>
      </c>
    </row>
    <row r="110" spans="1:38">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s="34" t="str" cm="1">
        <f t="array" ref="AJ11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10" s="34" t="str" cm="1">
        <f t="array" ref="AK11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0">
        <f>IF(WA_Fn_UseC__HR_Employee_Attrition[[#This Row],[Attrition]]="Yes",1,0)</f>
        <v>0</v>
      </c>
    </row>
    <row r="111" spans="1:38">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s="34" t="str" cm="1">
        <f t="array" ref="AJ11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11" s="34" t="str" cm="1">
        <f t="array" ref="AK11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1">
        <f>IF(WA_Fn_UseC__HR_Employee_Attrition[[#This Row],[Attrition]]="Yes",1,0)</f>
        <v>0</v>
      </c>
    </row>
    <row r="112" spans="1:38">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s="34" t="str" cm="1">
        <f t="array" ref="AJ11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12" s="34" t="str" cm="1">
        <f t="array" ref="AK11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112">
        <f>IF(WA_Fn_UseC__HR_Employee_Attrition[[#This Row],[Attrition]]="Yes",1,0)</f>
        <v>0</v>
      </c>
    </row>
    <row r="113" spans="1:38">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s="34" t="str" cm="1">
        <f t="array" ref="AJ11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3" s="34" t="str" cm="1">
        <f t="array" ref="AK11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3">
        <f>IF(WA_Fn_UseC__HR_Employee_Attrition[[#This Row],[Attrition]]="Yes",1,0)</f>
        <v>1</v>
      </c>
    </row>
    <row r="114" spans="1:38">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s="34" t="str" cm="1">
        <f t="array" ref="AJ11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4" s="34" t="str" cm="1">
        <f t="array" ref="AK11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14">
        <f>IF(WA_Fn_UseC__HR_Employee_Attrition[[#This Row],[Attrition]]="Yes",1,0)</f>
        <v>0</v>
      </c>
    </row>
    <row r="115" spans="1:38">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s="34" t="str" cm="1">
        <f t="array" ref="AJ11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5" s="34" t="str" cm="1">
        <f t="array" ref="AK11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5">
        <f>IF(WA_Fn_UseC__HR_Employee_Attrition[[#This Row],[Attrition]]="Yes",1,0)</f>
        <v>0</v>
      </c>
    </row>
    <row r="116" spans="1:38">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s="34" t="str" cm="1">
        <f t="array" ref="AJ11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16" s="34" t="str" cm="1">
        <f t="array" ref="AK11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6">
        <f>IF(WA_Fn_UseC__HR_Employee_Attrition[[#This Row],[Attrition]]="Yes",1,0)</f>
        <v>0</v>
      </c>
    </row>
    <row r="117" spans="1:38">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s="34" t="str" cm="1">
        <f t="array" ref="AJ11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7" s="34" t="str" cm="1">
        <f t="array" ref="AK11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7">
        <f>IF(WA_Fn_UseC__HR_Employee_Attrition[[#This Row],[Attrition]]="Yes",1,0)</f>
        <v>0</v>
      </c>
    </row>
    <row r="118" spans="1:38">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s="34" t="str" cm="1">
        <f t="array" ref="AJ11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18" s="34" t="str" cm="1">
        <f t="array" ref="AK11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18">
        <f>IF(WA_Fn_UseC__HR_Employee_Attrition[[#This Row],[Attrition]]="Yes",1,0)</f>
        <v>0</v>
      </c>
    </row>
    <row r="119" spans="1:38">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s="34" t="str" cm="1">
        <f t="array" ref="AJ11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9" s="34" t="str" cm="1">
        <f t="array" ref="AK11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9">
        <f>IF(WA_Fn_UseC__HR_Employee_Attrition[[#This Row],[Attrition]]="Yes",1,0)</f>
        <v>0</v>
      </c>
    </row>
    <row r="120" spans="1:38">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s="34" t="str" cm="1">
        <f t="array" ref="AJ12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0" s="34" t="str" cm="1">
        <f t="array" ref="AK12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0">
        <f>IF(WA_Fn_UseC__HR_Employee_Attrition[[#This Row],[Attrition]]="Yes",1,0)</f>
        <v>0</v>
      </c>
    </row>
    <row r="121" spans="1:38">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s="34" t="str" cm="1">
        <f t="array" ref="AJ12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121" s="34" t="str" cm="1">
        <f t="array" ref="AK12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21">
        <f>IF(WA_Fn_UseC__HR_Employee_Attrition[[#This Row],[Attrition]]="Yes",1,0)</f>
        <v>0</v>
      </c>
    </row>
    <row r="122" spans="1:38">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s="34" t="str" cm="1">
        <f t="array" ref="AJ12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2" s="34" t="str" cm="1">
        <f t="array" ref="AK12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2">
        <f>IF(WA_Fn_UseC__HR_Employee_Attrition[[#This Row],[Attrition]]="Yes",1,0)</f>
        <v>0</v>
      </c>
    </row>
    <row r="123" spans="1:38">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s="34" t="str" cm="1">
        <f t="array" ref="AJ12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3" s="34" t="str" cm="1">
        <f t="array" ref="AK12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3">
        <f>IF(WA_Fn_UseC__HR_Employee_Attrition[[#This Row],[Attrition]]="Yes",1,0)</f>
        <v>0</v>
      </c>
    </row>
    <row r="124" spans="1:38">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s="34" t="str" cm="1">
        <f t="array" ref="AJ12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4" s="34" t="str" cm="1">
        <f t="array" ref="AK12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24">
        <f>IF(WA_Fn_UseC__HR_Employee_Attrition[[#This Row],[Attrition]]="Yes",1,0)</f>
        <v>1</v>
      </c>
    </row>
    <row r="125" spans="1:38">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s="34" t="str" cm="1">
        <f t="array" ref="AJ12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125" s="34" t="str" cm="1">
        <f t="array" ref="AK12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125">
        <f>IF(WA_Fn_UseC__HR_Employee_Attrition[[#This Row],[Attrition]]="Yes",1,0)</f>
        <v>0</v>
      </c>
    </row>
    <row r="126" spans="1:38">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s="34" t="str" cm="1">
        <f t="array" ref="AJ12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6" s="34" t="str" cm="1">
        <f t="array" ref="AK12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26">
        <f>IF(WA_Fn_UseC__HR_Employee_Attrition[[#This Row],[Attrition]]="Yes",1,0)</f>
        <v>1</v>
      </c>
    </row>
    <row r="127" spans="1:38">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s="34" t="str" cm="1">
        <f t="array" ref="AJ12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7" s="34" t="str" cm="1">
        <f t="array" ref="AK12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27">
        <f>IF(WA_Fn_UseC__HR_Employee_Attrition[[#This Row],[Attrition]]="Yes",1,0)</f>
        <v>0</v>
      </c>
    </row>
    <row r="128" spans="1:38">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s="34" t="str" cm="1">
        <f t="array" ref="AJ12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30-40</v>
      </c>
      <c r="AK128" s="34" t="str" cm="1">
        <f t="array" ref="AK12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128">
        <f>IF(WA_Fn_UseC__HR_Employee_Attrition[[#This Row],[Attrition]]="Yes",1,0)</f>
        <v>1</v>
      </c>
    </row>
    <row r="129" spans="1:38">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s="34" t="str" cm="1">
        <f t="array" ref="AJ12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9" s="34" t="str" cm="1">
        <f t="array" ref="AK12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9">
        <f>IF(WA_Fn_UseC__HR_Employee_Attrition[[#This Row],[Attrition]]="Yes",1,0)</f>
        <v>1</v>
      </c>
    </row>
    <row r="130" spans="1:38">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s="34" t="str" cm="1">
        <f t="array" ref="AJ13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0" s="34" t="str" cm="1">
        <f t="array" ref="AK13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0">
        <f>IF(WA_Fn_UseC__HR_Employee_Attrition[[#This Row],[Attrition]]="Yes",1,0)</f>
        <v>0</v>
      </c>
    </row>
    <row r="131" spans="1:38">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s="34" t="str" cm="1">
        <f t="array" ref="AJ13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31" s="34" t="str" cm="1">
        <f t="array" ref="AK13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31">
        <f>IF(WA_Fn_UseC__HR_Employee_Attrition[[#This Row],[Attrition]]="Yes",1,0)</f>
        <v>0</v>
      </c>
    </row>
    <row r="132" spans="1:38">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s="34" t="str" cm="1">
        <f t="array" ref="AJ13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2" s="34" t="str" cm="1">
        <f t="array" ref="AK13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2">
        <f>IF(WA_Fn_UseC__HR_Employee_Attrition[[#This Row],[Attrition]]="Yes",1,0)</f>
        <v>0</v>
      </c>
    </row>
    <row r="133" spans="1:38">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s="34" t="str" cm="1">
        <f t="array" ref="AJ13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3" s="34" t="str" cm="1">
        <f t="array" ref="AK13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3">
        <f>IF(WA_Fn_UseC__HR_Employee_Attrition[[#This Row],[Attrition]]="Yes",1,0)</f>
        <v>0</v>
      </c>
    </row>
    <row r="134" spans="1:38">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s="34" t="str" cm="1">
        <f t="array" ref="AJ13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4" s="34" t="str" cm="1">
        <f t="array" ref="AK13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4">
        <f>IF(WA_Fn_UseC__HR_Employee_Attrition[[#This Row],[Attrition]]="Yes",1,0)</f>
        <v>1</v>
      </c>
    </row>
    <row r="135" spans="1:38">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s="34" t="str" cm="1">
        <f t="array" ref="AJ13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5" s="34" t="str" cm="1">
        <f t="array" ref="AK13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5">
        <f>IF(WA_Fn_UseC__HR_Employee_Attrition[[#This Row],[Attrition]]="Yes",1,0)</f>
        <v>0</v>
      </c>
    </row>
    <row r="136" spans="1:38">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s="34" t="str" cm="1">
        <f t="array" ref="AJ13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6" s="34" t="str" cm="1">
        <f t="array" ref="AK13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36">
        <f>IF(WA_Fn_UseC__HR_Employee_Attrition[[#This Row],[Attrition]]="Yes",1,0)</f>
        <v>0</v>
      </c>
    </row>
    <row r="137" spans="1:38">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s="34" t="str" cm="1">
        <f t="array" ref="AJ13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7" s="34" t="str" cm="1">
        <f t="array" ref="AK13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7">
        <f>IF(WA_Fn_UseC__HR_Employee_Attrition[[#This Row],[Attrition]]="Yes",1,0)</f>
        <v>0</v>
      </c>
    </row>
    <row r="138" spans="1:38">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s="34" t="str" cm="1">
        <f t="array" ref="AJ13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8" s="34" t="str" cm="1">
        <f t="array" ref="AK13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8">
        <f>IF(WA_Fn_UseC__HR_Employee_Attrition[[#This Row],[Attrition]]="Yes",1,0)</f>
        <v>1</v>
      </c>
    </row>
    <row r="139" spans="1:38">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s="34" t="str" cm="1">
        <f t="array" ref="AJ13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39" s="34" t="str" cm="1">
        <f t="array" ref="AK13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39">
        <f>IF(WA_Fn_UseC__HR_Employee_Attrition[[#This Row],[Attrition]]="Yes",1,0)</f>
        <v>0</v>
      </c>
    </row>
    <row r="140" spans="1:38">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s="34" t="str" cm="1">
        <f t="array" ref="AJ14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40" s="34" t="str" cm="1">
        <f t="array" ref="AK14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0">
        <f>IF(WA_Fn_UseC__HR_Employee_Attrition[[#This Row],[Attrition]]="Yes",1,0)</f>
        <v>0</v>
      </c>
    </row>
    <row r="141" spans="1:38">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s="34" t="str" cm="1">
        <f t="array" ref="AJ14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41" s="34" t="str" cm="1">
        <f t="array" ref="AK14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41">
        <f>IF(WA_Fn_UseC__HR_Employee_Attrition[[#This Row],[Attrition]]="Yes",1,0)</f>
        <v>0</v>
      </c>
    </row>
    <row r="142" spans="1:38">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s="34" t="str" cm="1">
        <f t="array" ref="AJ14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42" s="34" t="str" cm="1">
        <f t="array" ref="AK14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42">
        <f>IF(WA_Fn_UseC__HR_Employee_Attrition[[#This Row],[Attrition]]="Yes",1,0)</f>
        <v>1</v>
      </c>
    </row>
    <row r="143" spans="1:38">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s="34" t="str" cm="1">
        <f t="array" ref="AJ14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3" s="34" t="str" cm="1">
        <f t="array" ref="AK14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43">
        <f>IF(WA_Fn_UseC__HR_Employee_Attrition[[#This Row],[Attrition]]="Yes",1,0)</f>
        <v>0</v>
      </c>
    </row>
    <row r="144" spans="1:38">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s="34" t="str" cm="1">
        <f t="array" ref="AJ14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44" s="34" t="str" cm="1">
        <f t="array" ref="AK14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4">
        <f>IF(WA_Fn_UseC__HR_Employee_Attrition[[#This Row],[Attrition]]="Yes",1,0)</f>
        <v>0</v>
      </c>
    </row>
    <row r="145" spans="1:38">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s="34" t="str" cm="1">
        <f t="array" ref="AJ14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45" s="34" t="str" cm="1">
        <f t="array" ref="AK14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45">
        <f>IF(WA_Fn_UseC__HR_Employee_Attrition[[#This Row],[Attrition]]="Yes",1,0)</f>
        <v>0</v>
      </c>
    </row>
    <row r="146" spans="1:38">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s="34" t="str" cm="1">
        <f t="array" ref="AJ14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6" s="34" t="str" cm="1">
        <f t="array" ref="AK14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46">
        <f>IF(WA_Fn_UseC__HR_Employee_Attrition[[#This Row],[Attrition]]="Yes",1,0)</f>
        <v>0</v>
      </c>
    </row>
    <row r="147" spans="1:38">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s="34" t="str" cm="1">
        <f t="array" ref="AJ14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47" s="34" t="str" cm="1">
        <f t="array" ref="AK14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7">
        <f>IF(WA_Fn_UseC__HR_Employee_Attrition[[#This Row],[Attrition]]="Yes",1,0)</f>
        <v>0</v>
      </c>
    </row>
    <row r="148" spans="1:38">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s="34" t="str" cm="1">
        <f t="array" ref="AJ14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48" s="34" t="str" cm="1">
        <f t="array" ref="AK14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8">
        <f>IF(WA_Fn_UseC__HR_Employee_Attrition[[#This Row],[Attrition]]="Yes",1,0)</f>
        <v>0</v>
      </c>
    </row>
    <row r="149" spans="1:38">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s="34" t="str" cm="1">
        <f t="array" ref="AJ14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9" s="34" t="str" cm="1">
        <f t="array" ref="AK14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49">
        <f>IF(WA_Fn_UseC__HR_Employee_Attrition[[#This Row],[Attrition]]="Yes",1,0)</f>
        <v>0</v>
      </c>
    </row>
    <row r="150" spans="1:38">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s="34" t="str" cm="1">
        <f t="array" ref="AJ15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50" s="34" t="str" cm="1">
        <f t="array" ref="AK15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50">
        <f>IF(WA_Fn_UseC__HR_Employee_Attrition[[#This Row],[Attrition]]="Yes",1,0)</f>
        <v>0</v>
      </c>
    </row>
    <row r="151" spans="1:38">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s="34" t="str" cm="1">
        <f t="array" ref="AJ15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51" s="34" t="str" cm="1">
        <f t="array" ref="AK15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51">
        <f>IF(WA_Fn_UseC__HR_Employee_Attrition[[#This Row],[Attrition]]="Yes",1,0)</f>
        <v>0</v>
      </c>
    </row>
    <row r="152" spans="1:38">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s="34" t="str" cm="1">
        <f t="array" ref="AJ15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152" s="34" t="str" cm="1">
        <f t="array" ref="AK15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52">
        <f>IF(WA_Fn_UseC__HR_Employee_Attrition[[#This Row],[Attrition]]="Yes",1,0)</f>
        <v>0</v>
      </c>
    </row>
    <row r="153" spans="1:38">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s="34" t="str" cm="1">
        <f t="array" ref="AJ15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53" s="34" t="str" cm="1">
        <f t="array" ref="AK15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53">
        <f>IF(WA_Fn_UseC__HR_Employee_Attrition[[#This Row],[Attrition]]="Yes",1,0)</f>
        <v>0</v>
      </c>
    </row>
    <row r="154" spans="1:38">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s="34" t="str" cm="1">
        <f t="array" ref="AJ15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54" s="34" t="str" cm="1">
        <f t="array" ref="AK15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54">
        <f>IF(WA_Fn_UseC__HR_Employee_Attrition[[#This Row],[Attrition]]="Yes",1,0)</f>
        <v>0</v>
      </c>
    </row>
    <row r="155" spans="1:38">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s="34" t="str" cm="1">
        <f t="array" ref="AJ15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155" s="34" t="str" cm="1">
        <f t="array" ref="AK15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55">
        <f>IF(WA_Fn_UseC__HR_Employee_Attrition[[#This Row],[Attrition]]="Yes",1,0)</f>
        <v>0</v>
      </c>
    </row>
    <row r="156" spans="1:38">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s="34" t="str" cm="1">
        <f t="array" ref="AJ15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56" s="34" t="str" cm="1">
        <f t="array" ref="AK15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56">
        <f>IF(WA_Fn_UseC__HR_Employee_Attrition[[#This Row],[Attrition]]="Yes",1,0)</f>
        <v>0</v>
      </c>
    </row>
    <row r="157" spans="1:38">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s="34" t="str" cm="1">
        <f t="array" ref="AJ15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57" s="34" t="str" cm="1">
        <f t="array" ref="AK15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57">
        <f>IF(WA_Fn_UseC__HR_Employee_Attrition[[#This Row],[Attrition]]="Yes",1,0)</f>
        <v>0</v>
      </c>
    </row>
    <row r="158" spans="1:38">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s="34" t="str" cm="1">
        <f t="array" ref="AJ15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58" s="34" t="str" cm="1">
        <f t="array" ref="AK15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58">
        <f>IF(WA_Fn_UseC__HR_Employee_Attrition[[#This Row],[Attrition]]="Yes",1,0)</f>
        <v>0</v>
      </c>
    </row>
    <row r="159" spans="1:38">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s="34" t="str" cm="1">
        <f t="array" ref="AJ15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59" s="34" t="str" cm="1">
        <f t="array" ref="AK15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59">
        <f>IF(WA_Fn_UseC__HR_Employee_Attrition[[#This Row],[Attrition]]="Yes",1,0)</f>
        <v>0</v>
      </c>
    </row>
    <row r="160" spans="1:38">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s="34" t="str" cm="1">
        <f t="array" ref="AJ16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60" s="34" t="str" cm="1">
        <f t="array" ref="AK16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60">
        <f>IF(WA_Fn_UseC__HR_Employee_Attrition[[#This Row],[Attrition]]="Yes",1,0)</f>
        <v>0</v>
      </c>
    </row>
    <row r="161" spans="1:38">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s="34" t="str" cm="1">
        <f t="array" ref="AJ16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61" s="34" t="str" cm="1">
        <f t="array" ref="AK16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61">
        <f>IF(WA_Fn_UseC__HR_Employee_Attrition[[#This Row],[Attrition]]="Yes",1,0)</f>
        <v>0</v>
      </c>
    </row>
    <row r="162" spans="1:38">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s="34" t="str" cm="1">
        <f t="array" ref="AJ16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62" s="34" t="str" cm="1">
        <f t="array" ref="AK16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62">
        <f>IF(WA_Fn_UseC__HR_Employee_Attrition[[#This Row],[Attrition]]="Yes",1,0)</f>
        <v>0</v>
      </c>
    </row>
    <row r="163" spans="1:38">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s="34" t="str" cm="1">
        <f t="array" ref="AJ16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63" s="34" t="str" cm="1">
        <f t="array" ref="AK16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63">
        <f>IF(WA_Fn_UseC__HR_Employee_Attrition[[#This Row],[Attrition]]="Yes",1,0)</f>
        <v>0</v>
      </c>
    </row>
    <row r="164" spans="1:38">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s="34" t="str" cm="1">
        <f t="array" ref="AJ16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64" s="34" t="str" cm="1">
        <f t="array" ref="AK16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64">
        <f>IF(WA_Fn_UseC__HR_Employee_Attrition[[#This Row],[Attrition]]="Yes",1,0)</f>
        <v>0</v>
      </c>
    </row>
    <row r="165" spans="1:38">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s="34" t="str" cm="1">
        <f t="array" ref="AJ16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65" s="34" t="str" cm="1">
        <f t="array" ref="AK16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65">
        <f>IF(WA_Fn_UseC__HR_Employee_Attrition[[#This Row],[Attrition]]="Yes",1,0)</f>
        <v>0</v>
      </c>
    </row>
    <row r="166" spans="1:38">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s="34" t="str" cm="1">
        <f t="array" ref="AJ16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66" s="34" t="str" cm="1">
        <f t="array" ref="AK16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66">
        <f>IF(WA_Fn_UseC__HR_Employee_Attrition[[#This Row],[Attrition]]="Yes",1,0)</f>
        <v>0</v>
      </c>
    </row>
    <row r="167" spans="1:38">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s="34" t="str" cm="1">
        <f t="array" ref="AJ16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67" s="34" t="str" cm="1">
        <f t="array" ref="AK16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67">
        <f>IF(WA_Fn_UseC__HR_Employee_Attrition[[#This Row],[Attrition]]="Yes",1,0)</f>
        <v>0</v>
      </c>
    </row>
    <row r="168" spans="1:38">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s="34" t="str" cm="1">
        <f t="array" ref="AJ16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68" s="34" t="str" cm="1">
        <f t="array" ref="AK16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68">
        <f>IF(WA_Fn_UseC__HR_Employee_Attrition[[#This Row],[Attrition]]="Yes",1,0)</f>
        <v>0</v>
      </c>
    </row>
    <row r="169" spans="1:38">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s="34" t="str" cm="1">
        <f t="array" ref="AJ16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69" s="34" t="str" cm="1">
        <f t="array" ref="AK16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69">
        <f>IF(WA_Fn_UseC__HR_Employee_Attrition[[#This Row],[Attrition]]="Yes",1,0)</f>
        <v>0</v>
      </c>
    </row>
    <row r="170" spans="1:38">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s="34" t="str" cm="1">
        <f t="array" ref="AJ17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70" s="34" t="str" cm="1">
        <f t="array" ref="AK17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70">
        <f>IF(WA_Fn_UseC__HR_Employee_Attrition[[#This Row],[Attrition]]="Yes",1,0)</f>
        <v>0</v>
      </c>
    </row>
    <row r="171" spans="1:38">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s="34" t="str" cm="1">
        <f t="array" ref="AJ17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71" s="34" t="str" cm="1">
        <f t="array" ref="AK17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71">
        <f>IF(WA_Fn_UseC__HR_Employee_Attrition[[#This Row],[Attrition]]="Yes",1,0)</f>
        <v>0</v>
      </c>
    </row>
    <row r="172" spans="1:38">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s="34" t="str" cm="1">
        <f t="array" ref="AJ17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72" s="34" t="str" cm="1">
        <f t="array" ref="AK17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72">
        <f>IF(WA_Fn_UseC__HR_Employee_Attrition[[#This Row],[Attrition]]="Yes",1,0)</f>
        <v>0</v>
      </c>
    </row>
    <row r="173" spans="1:38">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s="34" t="str" cm="1">
        <f t="array" ref="AJ17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73" s="34" t="str" cm="1">
        <f t="array" ref="AK17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73">
        <f>IF(WA_Fn_UseC__HR_Employee_Attrition[[#This Row],[Attrition]]="Yes",1,0)</f>
        <v>1</v>
      </c>
    </row>
    <row r="174" spans="1:38">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s="34" t="str" cm="1">
        <f t="array" ref="AJ17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74" s="34" t="str" cm="1">
        <f t="array" ref="AK17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74">
        <f>IF(WA_Fn_UseC__HR_Employee_Attrition[[#This Row],[Attrition]]="Yes",1,0)</f>
        <v>0</v>
      </c>
    </row>
    <row r="175" spans="1:38">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s="34" t="str" cm="1">
        <f t="array" ref="AJ17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75" s="34" t="str" cm="1">
        <f t="array" ref="AK17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75">
        <f>IF(WA_Fn_UseC__HR_Employee_Attrition[[#This Row],[Attrition]]="Yes",1,0)</f>
        <v>0</v>
      </c>
    </row>
    <row r="176" spans="1:38">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s="34" t="str" cm="1">
        <f t="array" ref="AJ17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76" s="34" t="str" cm="1">
        <f t="array" ref="AK17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76">
        <f>IF(WA_Fn_UseC__HR_Employee_Attrition[[#This Row],[Attrition]]="Yes",1,0)</f>
        <v>0</v>
      </c>
    </row>
    <row r="177" spans="1:38">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s="34" t="str" cm="1">
        <f t="array" ref="AJ17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77" s="34" t="str" cm="1">
        <f t="array" ref="AK17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77">
        <f>IF(WA_Fn_UseC__HR_Employee_Attrition[[#This Row],[Attrition]]="Yes",1,0)</f>
        <v>0</v>
      </c>
    </row>
    <row r="178" spans="1:38">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s="34" t="str" cm="1">
        <f t="array" ref="AJ17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78" s="34" t="str" cm="1">
        <f t="array" ref="AK17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78">
        <f>IF(WA_Fn_UseC__HR_Employee_Attrition[[#This Row],[Attrition]]="Yes",1,0)</f>
        <v>0</v>
      </c>
    </row>
    <row r="179" spans="1:38">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s="34" t="str" cm="1">
        <f t="array" ref="AJ17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79" s="34" t="str" cm="1">
        <f t="array" ref="AK17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79">
        <f>IF(WA_Fn_UseC__HR_Employee_Attrition[[#This Row],[Attrition]]="Yes",1,0)</f>
        <v>1</v>
      </c>
    </row>
    <row r="180" spans="1:38">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s="34" t="str" cm="1">
        <f t="array" ref="AJ18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180" s="34" t="str" cm="1">
        <f t="array" ref="AK18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180">
        <f>IF(WA_Fn_UseC__HR_Employee_Attrition[[#This Row],[Attrition]]="Yes",1,0)</f>
        <v>0</v>
      </c>
    </row>
    <row r="181" spans="1:38">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s="34" t="str" cm="1">
        <f t="array" ref="AJ18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81" s="34" t="str" cm="1">
        <f t="array" ref="AK18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81">
        <f>IF(WA_Fn_UseC__HR_Employee_Attrition[[#This Row],[Attrition]]="Yes",1,0)</f>
        <v>0</v>
      </c>
    </row>
    <row r="182" spans="1:38">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s="34" t="str" cm="1">
        <f t="array" ref="AJ18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82" s="34" t="str" cm="1">
        <f t="array" ref="AK18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82">
        <f>IF(WA_Fn_UseC__HR_Employee_Attrition[[#This Row],[Attrition]]="Yes",1,0)</f>
        <v>0</v>
      </c>
    </row>
    <row r="183" spans="1:38">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s="34" t="str" cm="1">
        <f t="array" ref="AJ18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83" s="34" t="str" cm="1">
        <f t="array" ref="AK18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83">
        <f>IF(WA_Fn_UseC__HR_Employee_Attrition[[#This Row],[Attrition]]="Yes",1,0)</f>
        <v>0</v>
      </c>
    </row>
    <row r="184" spans="1:38">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s="34" t="str" cm="1">
        <f t="array" ref="AJ18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84" s="34" t="str" cm="1">
        <f t="array" ref="AK18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84">
        <f>IF(WA_Fn_UseC__HR_Employee_Attrition[[#This Row],[Attrition]]="Yes",1,0)</f>
        <v>1</v>
      </c>
    </row>
    <row r="185" spans="1:38">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s="34" t="str" cm="1">
        <f t="array" ref="AJ18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85" s="34" t="str" cm="1">
        <f t="array" ref="AK18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85">
        <f>IF(WA_Fn_UseC__HR_Employee_Attrition[[#This Row],[Attrition]]="Yes",1,0)</f>
        <v>0</v>
      </c>
    </row>
    <row r="186" spans="1:38">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s="34" t="str" cm="1">
        <f t="array" ref="AJ18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86" s="34" t="str" cm="1">
        <f t="array" ref="AK18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86">
        <f>IF(WA_Fn_UseC__HR_Employee_Attrition[[#This Row],[Attrition]]="Yes",1,0)</f>
        <v>0</v>
      </c>
    </row>
    <row r="187" spans="1:38">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s="34" t="str" cm="1">
        <f t="array" ref="AJ18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87" s="34" t="str" cm="1">
        <f t="array" ref="AK18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87">
        <f>IF(WA_Fn_UseC__HR_Employee_Attrition[[#This Row],[Attrition]]="Yes",1,0)</f>
        <v>0</v>
      </c>
    </row>
    <row r="188" spans="1:38">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s="34" t="str" cm="1">
        <f t="array" ref="AJ18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188" s="34" t="str" cm="1">
        <f t="array" ref="AK18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88">
        <f>IF(WA_Fn_UseC__HR_Employee_Attrition[[#This Row],[Attrition]]="Yes",1,0)</f>
        <v>0</v>
      </c>
    </row>
    <row r="189" spans="1:38">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s="34" t="str" cm="1">
        <f t="array" ref="AJ18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189" s="34" t="str" cm="1">
        <f t="array" ref="AK18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89">
        <f>IF(WA_Fn_UseC__HR_Employee_Attrition[[#This Row],[Attrition]]="Yes",1,0)</f>
        <v>0</v>
      </c>
    </row>
    <row r="190" spans="1:38">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s="34" t="str" cm="1">
        <f t="array" ref="AJ19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90" s="34" t="str" cm="1">
        <f t="array" ref="AK19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90">
        <f>IF(WA_Fn_UseC__HR_Employee_Attrition[[#This Row],[Attrition]]="Yes",1,0)</f>
        <v>0</v>
      </c>
    </row>
    <row r="191" spans="1:38">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s="34" t="str" cm="1">
        <f t="array" ref="AJ19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91" s="34" t="str" cm="1">
        <f t="array" ref="AK19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91">
        <f>IF(WA_Fn_UseC__HR_Employee_Attrition[[#This Row],[Attrition]]="Yes",1,0)</f>
        <v>0</v>
      </c>
    </row>
    <row r="192" spans="1:38">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s="34" t="str" cm="1">
        <f t="array" ref="AJ19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30-40</v>
      </c>
      <c r="AK192" s="34" t="str" cm="1">
        <f t="array" ref="AK19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192">
        <f>IF(WA_Fn_UseC__HR_Employee_Attrition[[#This Row],[Attrition]]="Yes",1,0)</f>
        <v>0</v>
      </c>
    </row>
    <row r="193" spans="1:38">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s="34" t="str" cm="1">
        <f t="array" ref="AJ19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93" s="34" t="str" cm="1">
        <f t="array" ref="AK19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93">
        <f>IF(WA_Fn_UseC__HR_Employee_Attrition[[#This Row],[Attrition]]="Yes",1,0)</f>
        <v>0</v>
      </c>
    </row>
    <row r="194" spans="1:38">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s="34" t="str" cm="1">
        <f t="array" ref="AJ19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94" s="34" t="str" cm="1">
        <f t="array" ref="AK19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94">
        <f>IF(WA_Fn_UseC__HR_Employee_Attrition[[#This Row],[Attrition]]="Yes",1,0)</f>
        <v>1</v>
      </c>
    </row>
    <row r="195" spans="1:38">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s="34" t="str" cm="1">
        <f t="array" ref="AJ19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95" s="34" t="str" cm="1">
        <f t="array" ref="AK19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95">
        <f>IF(WA_Fn_UseC__HR_Employee_Attrition[[#This Row],[Attrition]]="Yes",1,0)</f>
        <v>0</v>
      </c>
    </row>
    <row r="196" spans="1:38">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s="34" t="str" cm="1">
        <f t="array" ref="AJ19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196" s="34" t="str" cm="1">
        <f t="array" ref="AK19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196">
        <f>IF(WA_Fn_UseC__HR_Employee_Attrition[[#This Row],[Attrition]]="Yes",1,0)</f>
        <v>0</v>
      </c>
    </row>
    <row r="197" spans="1:38">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s="34" t="str" cm="1">
        <f t="array" ref="AJ19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97" s="34" t="str" cm="1">
        <f t="array" ref="AK19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97">
        <f>IF(WA_Fn_UseC__HR_Employee_Attrition[[#This Row],[Attrition]]="Yes",1,0)</f>
        <v>0</v>
      </c>
    </row>
    <row r="198" spans="1:38">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s="34" t="str" cm="1">
        <f t="array" ref="AJ19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98" s="34" t="str" cm="1">
        <f t="array" ref="AK19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98">
        <f>IF(WA_Fn_UseC__HR_Employee_Attrition[[#This Row],[Attrition]]="Yes",1,0)</f>
        <v>0</v>
      </c>
    </row>
    <row r="199" spans="1:38">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s="34" t="str" cm="1">
        <f t="array" ref="AJ19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99" s="34" t="str" cm="1">
        <f t="array" ref="AK19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99">
        <f>IF(WA_Fn_UseC__HR_Employee_Attrition[[#This Row],[Attrition]]="Yes",1,0)</f>
        <v>0</v>
      </c>
    </row>
    <row r="200" spans="1:38">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s="34" t="str" cm="1">
        <f t="array" ref="AJ20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200" s="34" t="str" cm="1">
        <f t="array" ref="AK20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00">
        <f>IF(WA_Fn_UseC__HR_Employee_Attrition[[#This Row],[Attrition]]="Yes",1,0)</f>
        <v>0</v>
      </c>
    </row>
    <row r="201" spans="1:38">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s="34" t="str" cm="1">
        <f t="array" ref="AJ20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01" s="34" t="str" cm="1">
        <f t="array" ref="AK20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01">
        <f>IF(WA_Fn_UseC__HR_Employee_Attrition[[#This Row],[Attrition]]="Yes",1,0)</f>
        <v>0</v>
      </c>
    </row>
    <row r="202" spans="1:38">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s="34" t="str" cm="1">
        <f t="array" ref="AJ20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202" s="34" t="str" cm="1">
        <f t="array" ref="AK20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02">
        <f>IF(WA_Fn_UseC__HR_Employee_Attrition[[#This Row],[Attrition]]="Yes",1,0)</f>
        <v>0</v>
      </c>
    </row>
    <row r="203" spans="1:38">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s="34" t="str" cm="1">
        <f t="array" ref="AJ20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03" s="34" t="str" cm="1">
        <f t="array" ref="AK20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03">
        <f>IF(WA_Fn_UseC__HR_Employee_Attrition[[#This Row],[Attrition]]="Yes",1,0)</f>
        <v>0</v>
      </c>
    </row>
    <row r="204" spans="1:38">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s="34" t="str" cm="1">
        <f t="array" ref="AJ20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04" s="34" t="str" cm="1">
        <f t="array" ref="AK20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04">
        <f>IF(WA_Fn_UseC__HR_Employee_Attrition[[#This Row],[Attrition]]="Yes",1,0)</f>
        <v>0</v>
      </c>
    </row>
    <row r="205" spans="1:38">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s="34" t="str" cm="1">
        <f t="array" ref="AJ20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05" s="34" t="str" cm="1">
        <f t="array" ref="AK20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205">
        <f>IF(WA_Fn_UseC__HR_Employee_Attrition[[#This Row],[Attrition]]="Yes",1,0)</f>
        <v>0</v>
      </c>
    </row>
    <row r="206" spans="1:38">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s="34" t="str" cm="1">
        <f t="array" ref="AJ20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206" s="34" t="str" cm="1">
        <f t="array" ref="AK20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06">
        <f>IF(WA_Fn_UseC__HR_Employee_Attrition[[#This Row],[Attrition]]="Yes",1,0)</f>
        <v>1</v>
      </c>
    </row>
    <row r="207" spans="1:38">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s="34" t="str" cm="1">
        <f t="array" ref="AJ20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07" s="34" t="str" cm="1">
        <f t="array" ref="AK20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07">
        <f>IF(WA_Fn_UseC__HR_Employee_Attrition[[#This Row],[Attrition]]="Yes",1,0)</f>
        <v>1</v>
      </c>
    </row>
    <row r="208" spans="1:38">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s="34" t="str" cm="1">
        <f t="array" ref="AJ20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08" s="34" t="str" cm="1">
        <f t="array" ref="AK20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08">
        <f>IF(WA_Fn_UseC__HR_Employee_Attrition[[#This Row],[Attrition]]="Yes",1,0)</f>
        <v>0</v>
      </c>
    </row>
    <row r="209" spans="1:38">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s="34" t="str" cm="1">
        <f t="array" ref="AJ20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09" s="34" t="str" cm="1">
        <f t="array" ref="AK20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09">
        <f>IF(WA_Fn_UseC__HR_Employee_Attrition[[#This Row],[Attrition]]="Yes",1,0)</f>
        <v>0</v>
      </c>
    </row>
    <row r="210" spans="1:38">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s="34" t="str" cm="1">
        <f t="array" ref="AJ21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10" s="34" t="str" cm="1">
        <f t="array" ref="AK21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10">
        <f>IF(WA_Fn_UseC__HR_Employee_Attrition[[#This Row],[Attrition]]="Yes",1,0)</f>
        <v>0</v>
      </c>
    </row>
    <row r="211" spans="1:38">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s="34" t="str" cm="1">
        <f t="array" ref="AJ21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11" s="34" t="str" cm="1">
        <f t="array" ref="AK21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11">
        <f>IF(WA_Fn_UseC__HR_Employee_Attrition[[#This Row],[Attrition]]="Yes",1,0)</f>
        <v>0</v>
      </c>
    </row>
    <row r="212" spans="1:38">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s="34" t="str" cm="1">
        <f t="array" ref="AJ21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212" s="34" t="str" cm="1">
        <f t="array" ref="AK21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212">
        <f>IF(WA_Fn_UseC__HR_Employee_Attrition[[#This Row],[Attrition]]="Yes",1,0)</f>
        <v>1</v>
      </c>
    </row>
    <row r="213" spans="1:38">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s="34" t="str" cm="1">
        <f t="array" ref="AJ21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213" s="34" t="str" cm="1">
        <f t="array" ref="AK21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213">
        <f>IF(WA_Fn_UseC__HR_Employee_Attrition[[#This Row],[Attrition]]="Yes",1,0)</f>
        <v>0</v>
      </c>
    </row>
    <row r="214" spans="1:38">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s="34" t="str" cm="1">
        <f t="array" ref="AJ21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14" s="34" t="str" cm="1">
        <f t="array" ref="AK21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14">
        <f>IF(WA_Fn_UseC__HR_Employee_Attrition[[#This Row],[Attrition]]="Yes",1,0)</f>
        <v>0</v>
      </c>
    </row>
    <row r="215" spans="1:38">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s="34" t="str" cm="1">
        <f t="array" ref="AJ21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15" s="34" t="str" cm="1">
        <f t="array" ref="AK21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215">
        <f>IF(WA_Fn_UseC__HR_Employee_Attrition[[#This Row],[Attrition]]="Yes",1,0)</f>
        <v>0</v>
      </c>
    </row>
    <row r="216" spans="1:38">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s="34" t="str" cm="1">
        <f t="array" ref="AJ21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16" s="34" t="str" cm="1">
        <f t="array" ref="AK21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16">
        <f>IF(WA_Fn_UseC__HR_Employee_Attrition[[#This Row],[Attrition]]="Yes",1,0)</f>
        <v>1</v>
      </c>
    </row>
    <row r="217" spans="1:38">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s="34" t="str" cm="1">
        <f t="array" ref="AJ21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217" s="34" t="str" cm="1">
        <f t="array" ref="AK21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17">
        <f>IF(WA_Fn_UseC__HR_Employee_Attrition[[#This Row],[Attrition]]="Yes",1,0)</f>
        <v>0</v>
      </c>
    </row>
    <row r="218" spans="1:38">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s="34" t="str" cm="1">
        <f t="array" ref="AJ21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18" s="34" t="str" cm="1">
        <f t="array" ref="AK21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18">
        <f>IF(WA_Fn_UseC__HR_Employee_Attrition[[#This Row],[Attrition]]="Yes",1,0)</f>
        <v>1</v>
      </c>
    </row>
    <row r="219" spans="1:38">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s="34" t="str" cm="1">
        <f t="array" ref="AJ21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19" s="34" t="str" cm="1">
        <f t="array" ref="AK21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19">
        <f>IF(WA_Fn_UseC__HR_Employee_Attrition[[#This Row],[Attrition]]="Yes",1,0)</f>
        <v>1</v>
      </c>
    </row>
    <row r="220" spans="1:38">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s="34" t="str" cm="1">
        <f t="array" ref="AJ22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220" s="34" t="str" cm="1">
        <f t="array" ref="AK22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220">
        <f>IF(WA_Fn_UseC__HR_Employee_Attrition[[#This Row],[Attrition]]="Yes",1,0)</f>
        <v>0</v>
      </c>
    </row>
    <row r="221" spans="1:38">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s="34" t="str" cm="1">
        <f t="array" ref="AJ22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21" s="34" t="str" cm="1">
        <f t="array" ref="AK22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21">
        <f>IF(WA_Fn_UseC__HR_Employee_Attrition[[#This Row],[Attrition]]="Yes",1,0)</f>
        <v>0</v>
      </c>
    </row>
    <row r="222" spans="1:38">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s="34" t="str" cm="1">
        <f t="array" ref="AJ22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222" s="34" t="str" cm="1">
        <f t="array" ref="AK22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222">
        <f>IF(WA_Fn_UseC__HR_Employee_Attrition[[#This Row],[Attrition]]="Yes",1,0)</f>
        <v>0</v>
      </c>
    </row>
    <row r="223" spans="1:38">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s="34" t="str" cm="1">
        <f t="array" ref="AJ22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23" s="34" t="str" cm="1">
        <f t="array" ref="AK22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23">
        <f>IF(WA_Fn_UseC__HR_Employee_Attrition[[#This Row],[Attrition]]="Yes",1,0)</f>
        <v>0</v>
      </c>
    </row>
    <row r="224" spans="1:38">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s="34" t="str" cm="1">
        <f t="array" ref="AJ22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24" s="34" t="str" cm="1">
        <f t="array" ref="AK22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24">
        <f>IF(WA_Fn_UseC__HR_Employee_Attrition[[#This Row],[Attrition]]="Yes",1,0)</f>
        <v>0</v>
      </c>
    </row>
    <row r="225" spans="1:38">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s="34" t="str" cm="1">
        <f t="array" ref="AJ22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225" s="34" t="str" cm="1">
        <f t="array" ref="AK22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225">
        <f>IF(WA_Fn_UseC__HR_Employee_Attrition[[#This Row],[Attrition]]="Yes",1,0)</f>
        <v>0</v>
      </c>
    </row>
    <row r="226" spans="1:38">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s="34" t="str" cm="1">
        <f t="array" ref="AJ22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26" s="34" t="str" cm="1">
        <f t="array" ref="AK22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26">
        <f>IF(WA_Fn_UseC__HR_Employee_Attrition[[#This Row],[Attrition]]="Yes",1,0)</f>
        <v>0</v>
      </c>
    </row>
    <row r="227" spans="1:38">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s="34" t="str" cm="1">
        <f t="array" ref="AJ22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227" s="34" t="str" cm="1">
        <f t="array" ref="AK22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27">
        <f>IF(WA_Fn_UseC__HR_Employee_Attrition[[#This Row],[Attrition]]="Yes",1,0)</f>
        <v>0</v>
      </c>
    </row>
    <row r="228" spans="1:38">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s="34" t="str" cm="1">
        <f t="array" ref="AJ22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28" s="34" t="str" cm="1">
        <f t="array" ref="AK22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228">
        <f>IF(WA_Fn_UseC__HR_Employee_Attrition[[#This Row],[Attrition]]="Yes",1,0)</f>
        <v>0</v>
      </c>
    </row>
    <row r="229" spans="1:38">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s="34" t="str" cm="1">
        <f t="array" ref="AJ22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229" s="34" t="str" cm="1">
        <f t="array" ref="AK22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229">
        <f>IF(WA_Fn_UseC__HR_Employee_Attrition[[#This Row],[Attrition]]="Yes",1,0)</f>
        <v>0</v>
      </c>
    </row>
    <row r="230" spans="1:38">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s="34" t="str" cm="1">
        <f t="array" ref="AJ23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30" s="34" t="str" cm="1">
        <f t="array" ref="AK23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30">
        <f>IF(WA_Fn_UseC__HR_Employee_Attrition[[#This Row],[Attrition]]="Yes",1,0)</f>
        <v>0</v>
      </c>
    </row>
    <row r="231" spans="1:38">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s="34" t="str" cm="1">
        <f t="array" ref="AJ23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31" s="34" t="str" cm="1">
        <f t="array" ref="AK23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31">
        <f>IF(WA_Fn_UseC__HR_Employee_Attrition[[#This Row],[Attrition]]="Yes",1,0)</f>
        <v>1</v>
      </c>
    </row>
    <row r="232" spans="1:38">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s="34" t="str" cm="1">
        <f t="array" ref="AJ23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232" s="34" t="str" cm="1">
        <f t="array" ref="AK23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32">
        <f>IF(WA_Fn_UseC__HR_Employee_Attrition[[#This Row],[Attrition]]="Yes",1,0)</f>
        <v>0</v>
      </c>
    </row>
    <row r="233" spans="1:38">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s="34" t="str" cm="1">
        <f t="array" ref="AJ23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233" s="34" t="str" cm="1">
        <f t="array" ref="AK23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233">
        <f>IF(WA_Fn_UseC__HR_Employee_Attrition[[#This Row],[Attrition]]="Yes",1,0)</f>
        <v>0</v>
      </c>
    </row>
    <row r="234" spans="1:38">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s="34" t="str" cm="1">
        <f t="array" ref="AJ23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234" s="34" t="str" cm="1">
        <f t="array" ref="AK23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34">
        <f>IF(WA_Fn_UseC__HR_Employee_Attrition[[#This Row],[Attrition]]="Yes",1,0)</f>
        <v>0</v>
      </c>
    </row>
    <row r="235" spans="1:38">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s="34" t="str" cm="1">
        <f t="array" ref="AJ23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35" s="34" t="str" cm="1">
        <f t="array" ref="AK23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35">
        <f>IF(WA_Fn_UseC__HR_Employee_Attrition[[#This Row],[Attrition]]="Yes",1,0)</f>
        <v>0</v>
      </c>
    </row>
    <row r="236" spans="1:38">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s="34" t="str" cm="1">
        <f t="array" ref="AJ23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36" s="34" t="str" cm="1">
        <f t="array" ref="AK23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36">
        <f>IF(WA_Fn_UseC__HR_Employee_Attrition[[#This Row],[Attrition]]="Yes",1,0)</f>
        <v>1</v>
      </c>
    </row>
    <row r="237" spans="1:38">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s="34" t="str" cm="1">
        <f t="array" ref="AJ23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237" s="34" t="str" cm="1">
        <f t="array" ref="AK23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37">
        <f>IF(WA_Fn_UseC__HR_Employee_Attrition[[#This Row],[Attrition]]="Yes",1,0)</f>
        <v>0</v>
      </c>
    </row>
    <row r="238" spans="1:38">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s="34" t="str" cm="1">
        <f t="array" ref="AJ23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38" s="34" t="str" cm="1">
        <f t="array" ref="AK23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38">
        <f>IF(WA_Fn_UseC__HR_Employee_Attrition[[#This Row],[Attrition]]="Yes",1,0)</f>
        <v>1</v>
      </c>
    </row>
    <row r="239" spans="1:38">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s="34" t="str" cm="1">
        <f t="array" ref="AJ23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30-40</v>
      </c>
      <c r="AK239" s="34" t="str" cm="1">
        <f t="array" ref="AK23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239">
        <f>IF(WA_Fn_UseC__HR_Employee_Attrition[[#This Row],[Attrition]]="Yes",1,0)</f>
        <v>0</v>
      </c>
    </row>
    <row r="240" spans="1:38">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s="34" t="str" cm="1">
        <f t="array" ref="AJ24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40" s="34" t="str" cm="1">
        <f t="array" ref="AK24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40">
        <f>IF(WA_Fn_UseC__HR_Employee_Attrition[[#This Row],[Attrition]]="Yes",1,0)</f>
        <v>0</v>
      </c>
    </row>
    <row r="241" spans="1:38">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s="34" t="str" cm="1">
        <f t="array" ref="AJ24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41" s="34" t="str" cm="1">
        <f t="array" ref="AK24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41">
        <f>IF(WA_Fn_UseC__HR_Employee_Attrition[[#This Row],[Attrition]]="Yes",1,0)</f>
        <v>1</v>
      </c>
    </row>
    <row r="242" spans="1:38">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s="34" t="str" cm="1">
        <f t="array" ref="AJ24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42" s="34" t="str" cm="1">
        <f t="array" ref="AK24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42">
        <f>IF(WA_Fn_UseC__HR_Employee_Attrition[[#This Row],[Attrition]]="Yes",1,0)</f>
        <v>0</v>
      </c>
    </row>
    <row r="243" spans="1:38">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s="34" t="str" cm="1">
        <f t="array" ref="AJ24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43" s="34" t="str" cm="1">
        <f t="array" ref="AK24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43">
        <f>IF(WA_Fn_UseC__HR_Employee_Attrition[[#This Row],[Attrition]]="Yes",1,0)</f>
        <v>0</v>
      </c>
    </row>
    <row r="244" spans="1:38">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s="34" t="str" cm="1">
        <f t="array" ref="AJ24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244" s="34" t="str" cm="1">
        <f t="array" ref="AK24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44">
        <f>IF(WA_Fn_UseC__HR_Employee_Attrition[[#This Row],[Attrition]]="Yes",1,0)</f>
        <v>0</v>
      </c>
    </row>
    <row r="245" spans="1:38">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s="34" t="str" cm="1">
        <f t="array" ref="AJ24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45" s="34" t="str" cm="1">
        <f t="array" ref="AK24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245">
        <f>IF(WA_Fn_UseC__HR_Employee_Attrition[[#This Row],[Attrition]]="Yes",1,0)</f>
        <v>0</v>
      </c>
    </row>
    <row r="246" spans="1:38">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s="34" t="str" cm="1">
        <f t="array" ref="AJ24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246" s="34" t="str" cm="1">
        <f t="array" ref="AK24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46">
        <f>IF(WA_Fn_UseC__HR_Employee_Attrition[[#This Row],[Attrition]]="Yes",1,0)</f>
        <v>0</v>
      </c>
    </row>
    <row r="247" spans="1:38">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s="34" t="str" cm="1">
        <f t="array" ref="AJ24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247" s="34" t="str" cm="1">
        <f t="array" ref="AK24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47">
        <f>IF(WA_Fn_UseC__HR_Employee_Attrition[[#This Row],[Attrition]]="Yes",1,0)</f>
        <v>0</v>
      </c>
    </row>
    <row r="248" spans="1:38">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s="34" t="str" cm="1">
        <f t="array" ref="AJ24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248" s="34" t="str" cm="1">
        <f t="array" ref="AK24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48">
        <f>IF(WA_Fn_UseC__HR_Employee_Attrition[[#This Row],[Attrition]]="Yes",1,0)</f>
        <v>0</v>
      </c>
    </row>
    <row r="249" spans="1:38">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s="34" t="str" cm="1">
        <f t="array" ref="AJ24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249" s="34" t="str" cm="1">
        <f t="array" ref="AK24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249">
        <f>IF(WA_Fn_UseC__HR_Employee_Attrition[[#This Row],[Attrition]]="Yes",1,0)</f>
        <v>0</v>
      </c>
    </row>
    <row r="250" spans="1:38">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s="34" t="str" cm="1">
        <f t="array" ref="AJ25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50" s="34" t="str" cm="1">
        <f t="array" ref="AK25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50">
        <f>IF(WA_Fn_UseC__HR_Employee_Attrition[[#This Row],[Attrition]]="Yes",1,0)</f>
        <v>0</v>
      </c>
    </row>
    <row r="251" spans="1:38">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s="34" t="str" cm="1">
        <f t="array" ref="AJ25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51" s="34" t="str" cm="1">
        <f t="array" ref="AK25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51">
        <f>IF(WA_Fn_UseC__HR_Employee_Attrition[[#This Row],[Attrition]]="Yes",1,0)</f>
        <v>0</v>
      </c>
    </row>
    <row r="252" spans="1:38">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s="34" t="str" cm="1">
        <f t="array" ref="AJ25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252" s="34" t="str" cm="1">
        <f t="array" ref="AK25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52">
        <f>IF(WA_Fn_UseC__HR_Employee_Attrition[[#This Row],[Attrition]]="Yes",1,0)</f>
        <v>1</v>
      </c>
    </row>
    <row r="253" spans="1:38">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s="34" t="str" cm="1">
        <f t="array" ref="AJ25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253" s="34" t="str" cm="1">
        <f t="array" ref="AK25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253">
        <f>IF(WA_Fn_UseC__HR_Employee_Attrition[[#This Row],[Attrition]]="Yes",1,0)</f>
        <v>0</v>
      </c>
    </row>
    <row r="254" spans="1:38">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s="34" t="str" cm="1">
        <f t="array" ref="AJ25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54" s="34" t="str" cm="1">
        <f t="array" ref="AK25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54">
        <f>IF(WA_Fn_UseC__HR_Employee_Attrition[[#This Row],[Attrition]]="Yes",1,0)</f>
        <v>0</v>
      </c>
    </row>
    <row r="255" spans="1:38">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s="34" t="str" cm="1">
        <f t="array" ref="AJ25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55" s="34" t="str" cm="1">
        <f t="array" ref="AK25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55">
        <f>IF(WA_Fn_UseC__HR_Employee_Attrition[[#This Row],[Attrition]]="Yes",1,0)</f>
        <v>0</v>
      </c>
    </row>
    <row r="256" spans="1:38">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s="34" t="str" cm="1">
        <f t="array" ref="AJ25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56" s="34" t="str" cm="1">
        <f t="array" ref="AK25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56">
        <f>IF(WA_Fn_UseC__HR_Employee_Attrition[[#This Row],[Attrition]]="Yes",1,0)</f>
        <v>0</v>
      </c>
    </row>
    <row r="257" spans="1:38">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s="34" t="str" cm="1">
        <f t="array" ref="AJ25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57" s="34" t="str" cm="1">
        <f t="array" ref="AK25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57">
        <f>IF(WA_Fn_UseC__HR_Employee_Attrition[[#This Row],[Attrition]]="Yes",1,0)</f>
        <v>0</v>
      </c>
    </row>
    <row r="258" spans="1:38">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s="34" t="str" cm="1">
        <f t="array" ref="AJ25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58" s="34" t="str" cm="1">
        <f t="array" ref="AK25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258">
        <f>IF(WA_Fn_UseC__HR_Employee_Attrition[[#This Row],[Attrition]]="Yes",1,0)</f>
        <v>0</v>
      </c>
    </row>
    <row r="259" spans="1:38">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s="34" t="str" cm="1">
        <f t="array" ref="AJ25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259" s="34" t="str" cm="1">
        <f t="array" ref="AK25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259">
        <f>IF(WA_Fn_UseC__HR_Employee_Attrition[[#This Row],[Attrition]]="Yes",1,0)</f>
        <v>0</v>
      </c>
    </row>
    <row r="260" spans="1:38">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s="34" t="str" cm="1">
        <f t="array" ref="AJ26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260" s="34" t="str" cm="1">
        <f t="array" ref="AK26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60">
        <f>IF(WA_Fn_UseC__HR_Employee_Attrition[[#This Row],[Attrition]]="Yes",1,0)</f>
        <v>0</v>
      </c>
    </row>
    <row r="261" spans="1:38">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s="34" t="str" cm="1">
        <f t="array" ref="AJ26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61" s="34" t="str" cm="1">
        <f t="array" ref="AK26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61">
        <f>IF(WA_Fn_UseC__HR_Employee_Attrition[[#This Row],[Attrition]]="Yes",1,0)</f>
        <v>1</v>
      </c>
    </row>
    <row r="262" spans="1:38">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s="34" t="str" cm="1">
        <f t="array" ref="AJ26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62" s="34" t="str" cm="1">
        <f t="array" ref="AK26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62">
        <f>IF(WA_Fn_UseC__HR_Employee_Attrition[[#This Row],[Attrition]]="Yes",1,0)</f>
        <v>0</v>
      </c>
    </row>
    <row r="263" spans="1:38">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s="34" t="str" cm="1">
        <f t="array" ref="AJ26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63" s="34" t="str" cm="1">
        <f t="array" ref="AK26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263">
        <f>IF(WA_Fn_UseC__HR_Employee_Attrition[[#This Row],[Attrition]]="Yes",1,0)</f>
        <v>0</v>
      </c>
    </row>
    <row r="264" spans="1:38">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s="34" t="str" cm="1">
        <f t="array" ref="AJ26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64" s="34" t="str" cm="1">
        <f t="array" ref="AK26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64">
        <f>IF(WA_Fn_UseC__HR_Employee_Attrition[[#This Row],[Attrition]]="Yes",1,0)</f>
        <v>0</v>
      </c>
    </row>
    <row r="265" spans="1:38">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s="34" t="str" cm="1">
        <f t="array" ref="AJ26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65" s="34" t="str" cm="1">
        <f t="array" ref="AK26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265">
        <f>IF(WA_Fn_UseC__HR_Employee_Attrition[[#This Row],[Attrition]]="Yes",1,0)</f>
        <v>0</v>
      </c>
    </row>
    <row r="266" spans="1:38">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s="34" t="str" cm="1">
        <f t="array" ref="AJ26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266" s="34" t="str" cm="1">
        <f t="array" ref="AK26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66">
        <f>IF(WA_Fn_UseC__HR_Employee_Attrition[[#This Row],[Attrition]]="Yes",1,0)</f>
        <v>1</v>
      </c>
    </row>
    <row r="267" spans="1:38">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s="34" t="str" cm="1">
        <f t="array" ref="AJ26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267" s="34" t="str" cm="1">
        <f t="array" ref="AK26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67">
        <f>IF(WA_Fn_UseC__HR_Employee_Attrition[[#This Row],[Attrition]]="Yes",1,0)</f>
        <v>0</v>
      </c>
    </row>
    <row r="268" spans="1:38">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s="34" t="str" cm="1">
        <f t="array" ref="AJ26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68" s="34" t="str" cm="1">
        <f t="array" ref="AK26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268">
        <f>IF(WA_Fn_UseC__HR_Employee_Attrition[[#This Row],[Attrition]]="Yes",1,0)</f>
        <v>0</v>
      </c>
    </row>
    <row r="269" spans="1:38">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s="34" t="str" cm="1">
        <f t="array" ref="AJ26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69" s="34" t="str" cm="1">
        <f t="array" ref="AK26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69">
        <f>IF(WA_Fn_UseC__HR_Employee_Attrition[[#This Row],[Attrition]]="Yes",1,0)</f>
        <v>0</v>
      </c>
    </row>
    <row r="270" spans="1:38">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s="34" t="str" cm="1">
        <f t="array" ref="AJ27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270" s="34" t="str" cm="1">
        <f t="array" ref="AK27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270">
        <f>IF(WA_Fn_UseC__HR_Employee_Attrition[[#This Row],[Attrition]]="Yes",1,0)</f>
        <v>0</v>
      </c>
    </row>
    <row r="271" spans="1:38">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s="34" t="str" cm="1">
        <f t="array" ref="AJ27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271" s="34" t="str" cm="1">
        <f t="array" ref="AK27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271">
        <f>IF(WA_Fn_UseC__HR_Employee_Attrition[[#This Row],[Attrition]]="Yes",1,0)</f>
        <v>0</v>
      </c>
    </row>
    <row r="272" spans="1:38">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s="34" t="str" cm="1">
        <f t="array" ref="AJ27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30-40</v>
      </c>
      <c r="AK272" s="34" t="str" cm="1">
        <f t="array" ref="AK27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272">
        <f>IF(WA_Fn_UseC__HR_Employee_Attrition[[#This Row],[Attrition]]="Yes",1,0)</f>
        <v>0</v>
      </c>
    </row>
    <row r="273" spans="1:38">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s="34" t="str" cm="1">
        <f t="array" ref="AJ27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73" s="34" t="str" cm="1">
        <f t="array" ref="AK27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273">
        <f>IF(WA_Fn_UseC__HR_Employee_Attrition[[#This Row],[Attrition]]="Yes",1,0)</f>
        <v>1</v>
      </c>
    </row>
    <row r="274" spans="1:38">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s="34" t="str" cm="1">
        <f t="array" ref="AJ27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74" s="34" t="str" cm="1">
        <f t="array" ref="AK27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74">
        <f>IF(WA_Fn_UseC__HR_Employee_Attrition[[#This Row],[Attrition]]="Yes",1,0)</f>
        <v>0</v>
      </c>
    </row>
    <row r="275" spans="1:38">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s="34" t="str" cm="1">
        <f t="array" ref="AJ27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75" s="34" t="str" cm="1">
        <f t="array" ref="AK27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75">
        <f>IF(WA_Fn_UseC__HR_Employee_Attrition[[#This Row],[Attrition]]="Yes",1,0)</f>
        <v>0</v>
      </c>
    </row>
    <row r="276" spans="1:38">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s="34" t="str" cm="1">
        <f t="array" ref="AJ27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76" s="34" t="str" cm="1">
        <f t="array" ref="AK27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76">
        <f>IF(WA_Fn_UseC__HR_Employee_Attrition[[#This Row],[Attrition]]="Yes",1,0)</f>
        <v>0</v>
      </c>
    </row>
    <row r="277" spans="1:38">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s="34" t="str" cm="1">
        <f t="array" ref="AJ27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77" s="34" t="str" cm="1">
        <f t="array" ref="AK27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77">
        <f>IF(WA_Fn_UseC__HR_Employee_Attrition[[#This Row],[Attrition]]="Yes",1,0)</f>
        <v>0</v>
      </c>
    </row>
    <row r="278" spans="1:38">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s="34" t="str" cm="1">
        <f t="array" ref="AJ27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78" s="34" t="str" cm="1">
        <f t="array" ref="AK27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278">
        <f>IF(WA_Fn_UseC__HR_Employee_Attrition[[#This Row],[Attrition]]="Yes",1,0)</f>
        <v>0</v>
      </c>
    </row>
    <row r="279" spans="1:38">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s="34" t="str" cm="1">
        <f t="array" ref="AJ27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79" s="34" t="str" cm="1">
        <f t="array" ref="AK27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279">
        <f>IF(WA_Fn_UseC__HR_Employee_Attrition[[#This Row],[Attrition]]="Yes",1,0)</f>
        <v>0</v>
      </c>
    </row>
    <row r="280" spans="1:38">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s="34" t="str" cm="1">
        <f t="array" ref="AJ28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80" s="34" t="str" cm="1">
        <f t="array" ref="AK28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80">
        <f>IF(WA_Fn_UseC__HR_Employee_Attrition[[#This Row],[Attrition]]="Yes",1,0)</f>
        <v>0</v>
      </c>
    </row>
    <row r="281" spans="1:38">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s="34" t="str" cm="1">
        <f t="array" ref="AJ28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81" s="34" t="str" cm="1">
        <f t="array" ref="AK28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81">
        <f>IF(WA_Fn_UseC__HR_Employee_Attrition[[#This Row],[Attrition]]="Yes",1,0)</f>
        <v>0</v>
      </c>
    </row>
    <row r="282" spans="1:38">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s="34" t="str" cm="1">
        <f t="array" ref="AJ28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82" s="34" t="str" cm="1">
        <f t="array" ref="AK28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82">
        <f>IF(WA_Fn_UseC__HR_Employee_Attrition[[#This Row],[Attrition]]="Yes",1,0)</f>
        <v>0</v>
      </c>
    </row>
    <row r="283" spans="1:38">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s="34" t="str" cm="1">
        <f t="array" ref="AJ28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283" s="34" t="str" cm="1">
        <f t="array" ref="AK28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283">
        <f>IF(WA_Fn_UseC__HR_Employee_Attrition[[#This Row],[Attrition]]="Yes",1,0)</f>
        <v>0</v>
      </c>
    </row>
    <row r="284" spans="1:38">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s="34" t="str" cm="1">
        <f t="array" ref="AJ28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84" s="34" t="str" cm="1">
        <f t="array" ref="AK28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84">
        <f>IF(WA_Fn_UseC__HR_Employee_Attrition[[#This Row],[Attrition]]="Yes",1,0)</f>
        <v>0</v>
      </c>
    </row>
    <row r="285" spans="1:38">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s="34" t="str" cm="1">
        <f t="array" ref="AJ28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85" s="34" t="str" cm="1">
        <f t="array" ref="AK28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85">
        <f>IF(WA_Fn_UseC__HR_Employee_Attrition[[#This Row],[Attrition]]="Yes",1,0)</f>
        <v>0</v>
      </c>
    </row>
    <row r="286" spans="1:38">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s="34" t="str" cm="1">
        <f t="array" ref="AJ28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86" s="34" t="str" cm="1">
        <f t="array" ref="AK28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286">
        <f>IF(WA_Fn_UseC__HR_Employee_Attrition[[#This Row],[Attrition]]="Yes",1,0)</f>
        <v>0</v>
      </c>
    </row>
    <row r="287" spans="1:38">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s="34" t="str" cm="1">
        <f t="array" ref="AJ28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287" s="34" t="str" cm="1">
        <f t="array" ref="AK28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287">
        <f>IF(WA_Fn_UseC__HR_Employee_Attrition[[#This Row],[Attrition]]="Yes",1,0)</f>
        <v>0</v>
      </c>
    </row>
    <row r="288" spans="1:38">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s="34" t="str" cm="1">
        <f t="array" ref="AJ28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288" s="34" t="str" cm="1">
        <f t="array" ref="AK28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88">
        <f>IF(WA_Fn_UseC__HR_Employee_Attrition[[#This Row],[Attrition]]="Yes",1,0)</f>
        <v>1</v>
      </c>
    </row>
    <row r="289" spans="1:38">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s="34" t="str" cm="1">
        <f t="array" ref="AJ28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289" s="34" t="str" cm="1">
        <f t="array" ref="AK28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89">
        <f>IF(WA_Fn_UseC__HR_Employee_Attrition[[#This Row],[Attrition]]="Yes",1,0)</f>
        <v>0</v>
      </c>
    </row>
    <row r="290" spans="1:38">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s="34" t="str" cm="1">
        <f t="array" ref="AJ29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90" s="34" t="str" cm="1">
        <f t="array" ref="AK29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90">
        <f>IF(WA_Fn_UseC__HR_Employee_Attrition[[#This Row],[Attrition]]="Yes",1,0)</f>
        <v>1</v>
      </c>
    </row>
    <row r="291" spans="1:38">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s="34" t="str" cm="1">
        <f t="array" ref="AJ29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91" s="34" t="str" cm="1">
        <f t="array" ref="AK29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91">
        <f>IF(WA_Fn_UseC__HR_Employee_Attrition[[#This Row],[Attrition]]="Yes",1,0)</f>
        <v>0</v>
      </c>
    </row>
    <row r="292" spans="1:38">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s="34" t="str" cm="1">
        <f t="array" ref="AJ29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92" s="34" t="str" cm="1">
        <f t="array" ref="AK29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92">
        <f>IF(WA_Fn_UseC__HR_Employee_Attrition[[#This Row],[Attrition]]="Yes",1,0)</f>
        <v>0</v>
      </c>
    </row>
    <row r="293" spans="1:38">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s="34" t="str" cm="1">
        <f t="array" ref="AJ29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93" s="34" t="str" cm="1">
        <f t="array" ref="AK29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293">
        <f>IF(WA_Fn_UseC__HR_Employee_Attrition[[#This Row],[Attrition]]="Yes",1,0)</f>
        <v>0</v>
      </c>
    </row>
    <row r="294" spans="1:38">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s="34" t="str" cm="1">
        <f t="array" ref="AJ29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294" s="34" t="str" cm="1">
        <f t="array" ref="AK29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94">
        <f>IF(WA_Fn_UseC__HR_Employee_Attrition[[#This Row],[Attrition]]="Yes",1,0)</f>
        <v>0</v>
      </c>
    </row>
    <row r="295" spans="1:38">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s="34" t="str" cm="1">
        <f t="array" ref="AJ29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295" s="34" t="str" cm="1">
        <f t="array" ref="AK29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295">
        <f>IF(WA_Fn_UseC__HR_Employee_Attrition[[#This Row],[Attrition]]="Yes",1,0)</f>
        <v>1</v>
      </c>
    </row>
    <row r="296" spans="1:38">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s="34" t="str" cm="1">
        <f t="array" ref="AJ29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296" s="34" t="str" cm="1">
        <f t="array" ref="AK29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296">
        <f>IF(WA_Fn_UseC__HR_Employee_Attrition[[#This Row],[Attrition]]="Yes",1,0)</f>
        <v>0</v>
      </c>
    </row>
    <row r="297" spans="1:38">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s="34" t="str" cm="1">
        <f t="array" ref="AJ29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297" s="34" t="str" cm="1">
        <f t="array" ref="AK29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297">
        <f>IF(WA_Fn_UseC__HR_Employee_Attrition[[#This Row],[Attrition]]="Yes",1,0)</f>
        <v>0</v>
      </c>
    </row>
    <row r="298" spans="1:38">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s="34" t="str" cm="1">
        <f t="array" ref="AJ29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298" s="34" t="str" cm="1">
        <f t="array" ref="AK29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298">
        <f>IF(WA_Fn_UseC__HR_Employee_Attrition[[#This Row],[Attrition]]="Yes",1,0)</f>
        <v>1</v>
      </c>
    </row>
    <row r="299" spans="1:38">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s="34" t="str" cm="1">
        <f t="array" ref="AJ29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299" s="34" t="str" cm="1">
        <f t="array" ref="AK29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299">
        <f>IF(WA_Fn_UseC__HR_Employee_Attrition[[#This Row],[Attrition]]="Yes",1,0)</f>
        <v>0</v>
      </c>
    </row>
    <row r="300" spans="1:38">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s="34" t="str" cm="1">
        <f t="array" ref="AJ30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00" s="34" t="str" cm="1">
        <f t="array" ref="AK30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00">
        <f>IF(WA_Fn_UseC__HR_Employee_Attrition[[#This Row],[Attrition]]="Yes",1,0)</f>
        <v>0</v>
      </c>
    </row>
    <row r="301" spans="1:38">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s="34" t="str" cm="1">
        <f t="array" ref="AJ30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01" s="34" t="str" cm="1">
        <f t="array" ref="AK30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01">
        <f>IF(WA_Fn_UseC__HR_Employee_Attrition[[#This Row],[Attrition]]="Yes",1,0)</f>
        <v>0</v>
      </c>
    </row>
    <row r="302" spans="1:38">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s="34" t="str" cm="1">
        <f t="array" ref="AJ30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302" s="34" t="str" cm="1">
        <f t="array" ref="AK30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02">
        <f>IF(WA_Fn_UseC__HR_Employee_Attrition[[#This Row],[Attrition]]="Yes",1,0)</f>
        <v>0</v>
      </c>
    </row>
    <row r="303" spans="1:38">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s="34" t="str" cm="1">
        <f t="array" ref="AJ30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03" s="34" t="str" cm="1">
        <f t="array" ref="AK30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03">
        <f>IF(WA_Fn_UseC__HR_Employee_Attrition[[#This Row],[Attrition]]="Yes",1,0)</f>
        <v>0</v>
      </c>
    </row>
    <row r="304" spans="1:38">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s="34" t="str" cm="1">
        <f t="array" ref="AJ30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04" s="34" t="str" cm="1">
        <f t="array" ref="AK30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04">
        <f>IF(WA_Fn_UseC__HR_Employee_Attrition[[#This Row],[Attrition]]="Yes",1,0)</f>
        <v>0</v>
      </c>
    </row>
    <row r="305" spans="1:38">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s="34" t="str" cm="1">
        <f t="array" ref="AJ30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05" s="34" t="str" cm="1">
        <f t="array" ref="AK30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305">
        <f>IF(WA_Fn_UseC__HR_Employee_Attrition[[#This Row],[Attrition]]="Yes",1,0)</f>
        <v>0</v>
      </c>
    </row>
    <row r="306" spans="1:38">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s="34" t="str" cm="1">
        <f t="array" ref="AJ30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306" s="34" t="str" cm="1">
        <f t="array" ref="AK30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306">
        <f>IF(WA_Fn_UseC__HR_Employee_Attrition[[#This Row],[Attrition]]="Yes",1,0)</f>
        <v>0</v>
      </c>
    </row>
    <row r="307" spans="1:38">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s="34" t="str" cm="1">
        <f t="array" ref="AJ30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07" s="34" t="str" cm="1">
        <f t="array" ref="AK30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07">
        <f>IF(WA_Fn_UseC__HR_Employee_Attrition[[#This Row],[Attrition]]="Yes",1,0)</f>
        <v>0</v>
      </c>
    </row>
    <row r="308" spans="1:38">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s="34" t="str" cm="1">
        <f t="array" ref="AJ30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308" s="34" t="str" cm="1">
        <f t="array" ref="AK30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308">
        <f>IF(WA_Fn_UseC__HR_Employee_Attrition[[#This Row],[Attrition]]="Yes",1,0)</f>
        <v>0</v>
      </c>
    </row>
    <row r="309" spans="1:38">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s="34" t="str" cm="1">
        <f t="array" ref="AJ30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09" s="34" t="str" cm="1">
        <f t="array" ref="AK30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09">
        <f>IF(WA_Fn_UseC__HR_Employee_Attrition[[#This Row],[Attrition]]="Yes",1,0)</f>
        <v>0</v>
      </c>
    </row>
    <row r="310" spans="1:38">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s="34" t="str" cm="1">
        <f t="array" ref="AJ31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10" s="34" t="str" cm="1">
        <f t="array" ref="AK31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10">
        <f>IF(WA_Fn_UseC__HR_Employee_Attrition[[#This Row],[Attrition]]="Yes",1,0)</f>
        <v>0</v>
      </c>
    </row>
    <row r="311" spans="1:38">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s="34" t="str" cm="1">
        <f t="array" ref="AJ31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11" s="34" t="str" cm="1">
        <f t="array" ref="AK31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11">
        <f>IF(WA_Fn_UseC__HR_Employee_Attrition[[#This Row],[Attrition]]="Yes",1,0)</f>
        <v>0</v>
      </c>
    </row>
    <row r="312" spans="1:38">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s="34" t="str" cm="1">
        <f t="array" ref="AJ31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12" s="34" t="str" cm="1">
        <f t="array" ref="AK31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12">
        <f>IF(WA_Fn_UseC__HR_Employee_Attrition[[#This Row],[Attrition]]="Yes",1,0)</f>
        <v>0</v>
      </c>
    </row>
    <row r="313" spans="1:38">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s="34" t="str" cm="1">
        <f t="array" ref="AJ31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313" s="34" t="str" cm="1">
        <f t="array" ref="AK31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313">
        <f>IF(WA_Fn_UseC__HR_Employee_Attrition[[#This Row],[Attrition]]="Yes",1,0)</f>
        <v>0</v>
      </c>
    </row>
    <row r="314" spans="1:38">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s="34" t="str" cm="1">
        <f t="array" ref="AJ31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14" s="34" t="str" cm="1">
        <f t="array" ref="AK31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14">
        <f>IF(WA_Fn_UseC__HR_Employee_Attrition[[#This Row],[Attrition]]="Yes",1,0)</f>
        <v>0</v>
      </c>
    </row>
    <row r="315" spans="1:38">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s="34" t="str" cm="1">
        <f t="array" ref="AJ31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15" s="34" t="str" cm="1">
        <f t="array" ref="AK31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315">
        <f>IF(WA_Fn_UseC__HR_Employee_Attrition[[#This Row],[Attrition]]="Yes",1,0)</f>
        <v>0</v>
      </c>
    </row>
    <row r="316" spans="1:38">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s="34" t="str" cm="1">
        <f t="array" ref="AJ31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316" s="34" t="str" cm="1">
        <f t="array" ref="AK31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316">
        <f>IF(WA_Fn_UseC__HR_Employee_Attrition[[#This Row],[Attrition]]="Yes",1,0)</f>
        <v>0</v>
      </c>
    </row>
    <row r="317" spans="1:38">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s="34" t="str" cm="1">
        <f t="array" ref="AJ31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17" s="34" t="str" cm="1">
        <f t="array" ref="AK31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17">
        <f>IF(WA_Fn_UseC__HR_Employee_Attrition[[#This Row],[Attrition]]="Yes",1,0)</f>
        <v>0</v>
      </c>
    </row>
    <row r="318" spans="1:38">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s="34" t="str" cm="1">
        <f t="array" ref="AJ31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18" s="34" t="str" cm="1">
        <f t="array" ref="AK31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18">
        <f>IF(WA_Fn_UseC__HR_Employee_Attrition[[#This Row],[Attrition]]="Yes",1,0)</f>
        <v>0</v>
      </c>
    </row>
    <row r="319" spans="1:38">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s="34" t="str" cm="1">
        <f t="array" ref="AJ31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19" s="34" t="str" cm="1">
        <f t="array" ref="AK31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319">
        <f>IF(WA_Fn_UseC__HR_Employee_Attrition[[#This Row],[Attrition]]="Yes",1,0)</f>
        <v>1</v>
      </c>
    </row>
    <row r="320" spans="1:38">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s="34" t="str" cm="1">
        <f t="array" ref="AJ32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20" s="34" t="str" cm="1">
        <f t="array" ref="AK32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20">
        <f>IF(WA_Fn_UseC__HR_Employee_Attrition[[#This Row],[Attrition]]="Yes",1,0)</f>
        <v>0</v>
      </c>
    </row>
    <row r="321" spans="1:38">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s="34" t="str" cm="1">
        <f t="array" ref="AJ32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321" s="34" t="str" cm="1">
        <f t="array" ref="AK32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321">
        <f>IF(WA_Fn_UseC__HR_Employee_Attrition[[#This Row],[Attrition]]="Yes",1,0)</f>
        <v>0</v>
      </c>
    </row>
    <row r="322" spans="1:38">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s="34" t="str" cm="1">
        <f t="array" ref="AJ32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22" s="34" t="str" cm="1">
        <f t="array" ref="AK32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22">
        <f>IF(WA_Fn_UseC__HR_Employee_Attrition[[#This Row],[Attrition]]="Yes",1,0)</f>
        <v>0</v>
      </c>
    </row>
    <row r="323" spans="1:38">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s="34" t="str" cm="1">
        <f t="array" ref="AJ32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23" s="34" t="str" cm="1">
        <f t="array" ref="AK32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23">
        <f>IF(WA_Fn_UseC__HR_Employee_Attrition[[#This Row],[Attrition]]="Yes",1,0)</f>
        <v>0</v>
      </c>
    </row>
    <row r="324" spans="1:38">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s="34" t="str" cm="1">
        <f t="array" ref="AJ32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24" s="34" t="str" cm="1">
        <f t="array" ref="AK32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24">
        <f>IF(WA_Fn_UseC__HR_Employee_Attrition[[#This Row],[Attrition]]="Yes",1,0)</f>
        <v>0</v>
      </c>
    </row>
    <row r="325" spans="1:38">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s="34" t="str" cm="1">
        <f t="array" ref="AJ32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25" s="34" t="str" cm="1">
        <f t="array" ref="AK32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25">
        <f>IF(WA_Fn_UseC__HR_Employee_Attrition[[#This Row],[Attrition]]="Yes",1,0)</f>
        <v>1</v>
      </c>
    </row>
    <row r="326" spans="1:38">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s="34" t="str" cm="1">
        <f t="array" ref="AJ32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26" s="34" t="str" cm="1">
        <f t="array" ref="AK32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26">
        <f>IF(WA_Fn_UseC__HR_Employee_Attrition[[#This Row],[Attrition]]="Yes",1,0)</f>
        <v>0</v>
      </c>
    </row>
    <row r="327" spans="1:38">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s="34" t="str" cm="1">
        <f t="array" ref="AJ32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27" s="34" t="str" cm="1">
        <f t="array" ref="AK32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327">
        <f>IF(WA_Fn_UseC__HR_Employee_Attrition[[#This Row],[Attrition]]="Yes",1,0)</f>
        <v>0</v>
      </c>
    </row>
    <row r="328" spans="1:38">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s="34" t="str" cm="1">
        <f t="array" ref="AJ32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328" s="34" t="str" cm="1">
        <f t="array" ref="AK32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328">
        <f>IF(WA_Fn_UseC__HR_Employee_Attrition[[#This Row],[Attrition]]="Yes",1,0)</f>
        <v>0</v>
      </c>
    </row>
    <row r="329" spans="1:38">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s="34" t="str" cm="1">
        <f t="array" ref="AJ32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29" s="34" t="str" cm="1">
        <f t="array" ref="AK32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29">
        <f>IF(WA_Fn_UseC__HR_Employee_Attrition[[#This Row],[Attrition]]="Yes",1,0)</f>
        <v>1</v>
      </c>
    </row>
    <row r="330" spans="1:38">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s="34" t="str" cm="1">
        <f t="array" ref="AJ33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30" s="34" t="str" cm="1">
        <f t="array" ref="AK33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30">
        <f>IF(WA_Fn_UseC__HR_Employee_Attrition[[#This Row],[Attrition]]="Yes",1,0)</f>
        <v>0</v>
      </c>
    </row>
    <row r="331" spans="1:38">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s="34" t="str" cm="1">
        <f t="array" ref="AJ33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31" s="34" t="str" cm="1">
        <f t="array" ref="AK33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31">
        <f>IF(WA_Fn_UseC__HR_Employee_Attrition[[#This Row],[Attrition]]="Yes",1,0)</f>
        <v>0</v>
      </c>
    </row>
    <row r="332" spans="1:38">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s="34" t="str" cm="1">
        <f t="array" ref="AJ33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32" s="34" t="str" cm="1">
        <f t="array" ref="AK33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32">
        <f>IF(WA_Fn_UseC__HR_Employee_Attrition[[#This Row],[Attrition]]="Yes",1,0)</f>
        <v>0</v>
      </c>
    </row>
    <row r="333" spans="1:38">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s="34" t="str" cm="1">
        <f t="array" ref="AJ33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33" s="34" t="str" cm="1">
        <f t="array" ref="AK33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33">
        <f>IF(WA_Fn_UseC__HR_Employee_Attrition[[#This Row],[Attrition]]="Yes",1,0)</f>
        <v>0</v>
      </c>
    </row>
    <row r="334" spans="1:38">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s="34" t="str" cm="1">
        <f t="array" ref="AJ33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34" s="34" t="str" cm="1">
        <f t="array" ref="AK33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34">
        <f>IF(WA_Fn_UseC__HR_Employee_Attrition[[#This Row],[Attrition]]="Yes",1,0)</f>
        <v>0</v>
      </c>
    </row>
    <row r="335" spans="1:38">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s="34" t="str" cm="1">
        <f t="array" ref="AJ33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35" s="34" t="str" cm="1">
        <f t="array" ref="AK33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35">
        <f>IF(WA_Fn_UseC__HR_Employee_Attrition[[#This Row],[Attrition]]="Yes",1,0)</f>
        <v>0</v>
      </c>
    </row>
    <row r="336" spans="1:38">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s="34" t="str" cm="1">
        <f t="array" ref="AJ33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36" s="34" t="str" cm="1">
        <f t="array" ref="AK33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336">
        <f>IF(WA_Fn_UseC__HR_Employee_Attrition[[#This Row],[Attrition]]="Yes",1,0)</f>
        <v>0</v>
      </c>
    </row>
    <row r="337" spans="1:38">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s="34" t="str" cm="1">
        <f t="array" ref="AJ33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37" s="34" t="str" cm="1">
        <f t="array" ref="AK33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37">
        <f>IF(WA_Fn_UseC__HR_Employee_Attrition[[#This Row],[Attrition]]="Yes",1,0)</f>
        <v>0</v>
      </c>
    </row>
    <row r="338" spans="1:38">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s="34" t="str" cm="1">
        <f t="array" ref="AJ33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38" s="34" t="str" cm="1">
        <f t="array" ref="AK33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38">
        <f>IF(WA_Fn_UseC__HR_Employee_Attrition[[#This Row],[Attrition]]="Yes",1,0)</f>
        <v>1</v>
      </c>
    </row>
    <row r="339" spans="1:38">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s="34" t="str" cm="1">
        <f t="array" ref="AJ33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39" s="34" t="str" cm="1">
        <f t="array" ref="AK33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39">
        <f>IF(WA_Fn_UseC__HR_Employee_Attrition[[#This Row],[Attrition]]="Yes",1,0)</f>
        <v>0</v>
      </c>
    </row>
    <row r="340" spans="1:38">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s="34" t="str" cm="1">
        <f t="array" ref="AJ34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40" s="34" t="str" cm="1">
        <f t="array" ref="AK34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40">
        <f>IF(WA_Fn_UseC__HR_Employee_Attrition[[#This Row],[Attrition]]="Yes",1,0)</f>
        <v>0</v>
      </c>
    </row>
    <row r="341" spans="1:38">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s="34" t="str" cm="1">
        <f t="array" ref="AJ34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41" s="34" t="str" cm="1">
        <f t="array" ref="AK34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41">
        <f>IF(WA_Fn_UseC__HR_Employee_Attrition[[#This Row],[Attrition]]="Yes",1,0)</f>
        <v>0</v>
      </c>
    </row>
    <row r="342" spans="1:38">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s="34" t="str" cm="1">
        <f t="array" ref="AJ34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42" s="34" t="str" cm="1">
        <f t="array" ref="AK34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42">
        <f>IF(WA_Fn_UseC__HR_Employee_Attrition[[#This Row],[Attrition]]="Yes",1,0)</f>
        <v>0</v>
      </c>
    </row>
    <row r="343" spans="1:38">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s="34" t="str" cm="1">
        <f t="array" ref="AJ34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343" s="34" t="str" cm="1">
        <f t="array" ref="AK34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43">
        <f>IF(WA_Fn_UseC__HR_Employee_Attrition[[#This Row],[Attrition]]="Yes",1,0)</f>
        <v>0</v>
      </c>
    </row>
    <row r="344" spans="1:38">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s="34" t="str" cm="1">
        <f t="array" ref="AJ34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344" s="34" t="str" cm="1">
        <f t="array" ref="AK34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344">
        <f>IF(WA_Fn_UseC__HR_Employee_Attrition[[#This Row],[Attrition]]="Yes",1,0)</f>
        <v>0</v>
      </c>
    </row>
    <row r="345" spans="1:38">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s="34" t="str" cm="1">
        <f t="array" ref="AJ34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45" s="34" t="str" cm="1">
        <f t="array" ref="AK34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45">
        <f>IF(WA_Fn_UseC__HR_Employee_Attrition[[#This Row],[Attrition]]="Yes",1,0)</f>
        <v>0</v>
      </c>
    </row>
    <row r="346" spans="1:38">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s="34" t="str" cm="1">
        <f t="array" ref="AJ34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346" s="34" t="str" cm="1">
        <f t="array" ref="AK34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46">
        <f>IF(WA_Fn_UseC__HR_Employee_Attrition[[#This Row],[Attrition]]="Yes",1,0)</f>
        <v>0</v>
      </c>
    </row>
    <row r="347" spans="1:38">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s="34" t="str" cm="1">
        <f t="array" ref="AJ34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47" s="34" t="str" cm="1">
        <f t="array" ref="AK34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47">
        <f>IF(WA_Fn_UseC__HR_Employee_Attrition[[#This Row],[Attrition]]="Yes",1,0)</f>
        <v>0</v>
      </c>
    </row>
    <row r="348" spans="1:38">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s="34" t="str" cm="1">
        <f t="array" ref="AJ34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48" s="34" t="str" cm="1">
        <f t="array" ref="AK34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48">
        <f>IF(WA_Fn_UseC__HR_Employee_Attrition[[#This Row],[Attrition]]="Yes",1,0)</f>
        <v>0</v>
      </c>
    </row>
    <row r="349" spans="1:38">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s="34" t="str" cm="1">
        <f t="array" ref="AJ34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49" s="34" t="str" cm="1">
        <f t="array" ref="AK34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49">
        <f>IF(WA_Fn_UseC__HR_Employee_Attrition[[#This Row],[Attrition]]="Yes",1,0)</f>
        <v>0</v>
      </c>
    </row>
    <row r="350" spans="1:38">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s="34" t="str" cm="1">
        <f t="array" ref="AJ35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50" s="34" t="str" cm="1">
        <f t="array" ref="AK35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50">
        <f>IF(WA_Fn_UseC__HR_Employee_Attrition[[#This Row],[Attrition]]="Yes",1,0)</f>
        <v>0</v>
      </c>
    </row>
    <row r="351" spans="1:38">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s="34" t="str" cm="1">
        <f t="array" ref="AJ35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51" s="34" t="str" cm="1">
        <f t="array" ref="AK35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51">
        <f>IF(WA_Fn_UseC__HR_Employee_Attrition[[#This Row],[Attrition]]="Yes",1,0)</f>
        <v>0</v>
      </c>
    </row>
    <row r="352" spans="1:38">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s="34" t="str" cm="1">
        <f t="array" ref="AJ35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52" s="34" t="str" cm="1">
        <f t="array" ref="AK35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52">
        <f>IF(WA_Fn_UseC__HR_Employee_Attrition[[#This Row],[Attrition]]="Yes",1,0)</f>
        <v>0</v>
      </c>
    </row>
    <row r="353" spans="1:38">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s="34" t="str" cm="1">
        <f t="array" ref="AJ35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53" s="34" t="str" cm="1">
        <f t="array" ref="AK35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53">
        <f>IF(WA_Fn_UseC__HR_Employee_Attrition[[#This Row],[Attrition]]="Yes",1,0)</f>
        <v>0</v>
      </c>
    </row>
    <row r="354" spans="1:38">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s="34" t="str" cm="1">
        <f t="array" ref="AJ35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54" s="34" t="str" cm="1">
        <f t="array" ref="AK35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54">
        <f>IF(WA_Fn_UseC__HR_Employee_Attrition[[#This Row],[Attrition]]="Yes",1,0)</f>
        <v>0</v>
      </c>
    </row>
    <row r="355" spans="1:38">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s="34" t="str" cm="1">
        <f t="array" ref="AJ35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55" s="34" t="str" cm="1">
        <f t="array" ref="AK35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355">
        <f>IF(WA_Fn_UseC__HR_Employee_Attrition[[#This Row],[Attrition]]="Yes",1,0)</f>
        <v>0</v>
      </c>
    </row>
    <row r="356" spans="1:38">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s="34" t="str" cm="1">
        <f t="array" ref="AJ35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56" s="34" t="str" cm="1">
        <f t="array" ref="AK35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56">
        <f>IF(WA_Fn_UseC__HR_Employee_Attrition[[#This Row],[Attrition]]="Yes",1,0)</f>
        <v>0</v>
      </c>
    </row>
    <row r="357" spans="1:38">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s="34" t="str" cm="1">
        <f t="array" ref="AJ35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57" s="34" t="str" cm="1">
        <f t="array" ref="AK35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357">
        <f>IF(WA_Fn_UseC__HR_Employee_Attrition[[#This Row],[Attrition]]="Yes",1,0)</f>
        <v>0</v>
      </c>
    </row>
    <row r="358" spans="1:38">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s="34" t="str" cm="1">
        <f t="array" ref="AJ35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58" s="34" t="str" cm="1">
        <f t="array" ref="AK35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58">
        <f>IF(WA_Fn_UseC__HR_Employee_Attrition[[#This Row],[Attrition]]="Yes",1,0)</f>
        <v>0</v>
      </c>
    </row>
    <row r="359" spans="1:38">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s="34" t="str" cm="1">
        <f t="array" ref="AJ35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59" s="34" t="str" cm="1">
        <f t="array" ref="AK35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59">
        <f>IF(WA_Fn_UseC__HR_Employee_Attrition[[#This Row],[Attrition]]="Yes",1,0)</f>
        <v>1</v>
      </c>
    </row>
    <row r="360" spans="1:38">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s="34" t="str" cm="1">
        <f t="array" ref="AJ36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60" s="34" t="str" cm="1">
        <f t="array" ref="AK36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60">
        <f>IF(WA_Fn_UseC__HR_Employee_Attrition[[#This Row],[Attrition]]="Yes",1,0)</f>
        <v>0</v>
      </c>
    </row>
    <row r="361" spans="1:38">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s="34" t="str" cm="1">
        <f t="array" ref="AJ36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361" s="34" t="str" cm="1">
        <f t="array" ref="AK36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61">
        <f>IF(WA_Fn_UseC__HR_Employee_Attrition[[#This Row],[Attrition]]="Yes",1,0)</f>
        <v>0</v>
      </c>
    </row>
    <row r="362" spans="1:38">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s="34" t="str" cm="1">
        <f t="array" ref="AJ36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62" s="34" t="str" cm="1">
        <f t="array" ref="AK36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62">
        <f>IF(WA_Fn_UseC__HR_Employee_Attrition[[#This Row],[Attrition]]="Yes",1,0)</f>
        <v>0</v>
      </c>
    </row>
    <row r="363" spans="1:38">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s="34" t="str" cm="1">
        <f t="array" ref="AJ36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63" s="34" t="str" cm="1">
        <f t="array" ref="AK36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63">
        <f>IF(WA_Fn_UseC__HR_Employee_Attrition[[#This Row],[Attrition]]="Yes",1,0)</f>
        <v>0</v>
      </c>
    </row>
    <row r="364" spans="1:38">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s="34" t="str" cm="1">
        <f t="array" ref="AJ36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64" s="34" t="str" cm="1">
        <f t="array" ref="AK36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64">
        <f>IF(WA_Fn_UseC__HR_Employee_Attrition[[#This Row],[Attrition]]="Yes",1,0)</f>
        <v>0</v>
      </c>
    </row>
    <row r="365" spans="1:38">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s="34" t="str" cm="1">
        <f t="array" ref="AJ36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65" s="34" t="str" cm="1">
        <f t="array" ref="AK36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65">
        <f>IF(WA_Fn_UseC__HR_Employee_Attrition[[#This Row],[Attrition]]="Yes",1,0)</f>
        <v>1</v>
      </c>
    </row>
    <row r="366" spans="1:38">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s="34" t="str" cm="1">
        <f t="array" ref="AJ36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66" s="34" t="str" cm="1">
        <f t="array" ref="AK36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66">
        <f>IF(WA_Fn_UseC__HR_Employee_Attrition[[#This Row],[Attrition]]="Yes",1,0)</f>
        <v>0</v>
      </c>
    </row>
    <row r="367" spans="1:38">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s="34" t="str" cm="1">
        <f t="array" ref="AJ36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67" s="34" t="str" cm="1">
        <f t="array" ref="AK36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67">
        <f>IF(WA_Fn_UseC__HR_Employee_Attrition[[#This Row],[Attrition]]="Yes",1,0)</f>
        <v>0</v>
      </c>
    </row>
    <row r="368" spans="1:38">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s="34" t="str" cm="1">
        <f t="array" ref="AJ36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68" s="34" t="str" cm="1">
        <f t="array" ref="AK36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368">
        <f>IF(WA_Fn_UseC__HR_Employee_Attrition[[#This Row],[Attrition]]="Yes",1,0)</f>
        <v>1</v>
      </c>
    </row>
    <row r="369" spans="1:38">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s="34" t="str" cm="1">
        <f t="array" ref="AJ36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69" s="34" t="str" cm="1">
        <f t="array" ref="AK36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69">
        <f>IF(WA_Fn_UseC__HR_Employee_Attrition[[#This Row],[Attrition]]="Yes",1,0)</f>
        <v>0</v>
      </c>
    </row>
    <row r="370" spans="1:38">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s="34" t="str" cm="1">
        <f t="array" ref="AJ37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70" s="34" t="str" cm="1">
        <f t="array" ref="AK37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70">
        <f>IF(WA_Fn_UseC__HR_Employee_Attrition[[#This Row],[Attrition]]="Yes",1,0)</f>
        <v>1</v>
      </c>
    </row>
    <row r="371" spans="1:38">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s="34" t="str" cm="1">
        <f t="array" ref="AJ37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71" s="34" t="str" cm="1">
        <f t="array" ref="AK37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71">
        <f>IF(WA_Fn_UseC__HR_Employee_Attrition[[#This Row],[Attrition]]="Yes",1,0)</f>
        <v>0</v>
      </c>
    </row>
    <row r="372" spans="1:38">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s="34" t="str" cm="1">
        <f t="array" ref="AJ37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72" s="34" t="str" cm="1">
        <f t="array" ref="AK37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72">
        <f>IF(WA_Fn_UseC__HR_Employee_Attrition[[#This Row],[Attrition]]="Yes",1,0)</f>
        <v>1</v>
      </c>
    </row>
    <row r="373" spans="1:38">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s="34" t="str" cm="1">
        <f t="array" ref="AJ37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73" s="34" t="str" cm="1">
        <f t="array" ref="AK37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73">
        <f>IF(WA_Fn_UseC__HR_Employee_Attrition[[#This Row],[Attrition]]="Yes",1,0)</f>
        <v>0</v>
      </c>
    </row>
    <row r="374" spans="1:38">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s="34" t="str" cm="1">
        <f t="array" ref="AJ37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74" s="34" t="str" cm="1">
        <f t="array" ref="AK37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74">
        <f>IF(WA_Fn_UseC__HR_Employee_Attrition[[#This Row],[Attrition]]="Yes",1,0)</f>
        <v>0</v>
      </c>
    </row>
    <row r="375" spans="1:38">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s="34" t="str" cm="1">
        <f t="array" ref="AJ37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75" s="34" t="str" cm="1">
        <f t="array" ref="AK37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75">
        <f>IF(WA_Fn_UseC__HR_Employee_Attrition[[#This Row],[Attrition]]="Yes",1,0)</f>
        <v>0</v>
      </c>
    </row>
    <row r="376" spans="1:38">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s="34" t="str" cm="1">
        <f t="array" ref="AJ37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76" s="34" t="str" cm="1">
        <f t="array" ref="AK37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76">
        <f>IF(WA_Fn_UseC__HR_Employee_Attrition[[#This Row],[Attrition]]="Yes",1,0)</f>
        <v>0</v>
      </c>
    </row>
    <row r="377" spans="1:38">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s="34" t="str" cm="1">
        <f t="array" ref="AJ37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77" s="34" t="str" cm="1">
        <f t="array" ref="AK37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77">
        <f>IF(WA_Fn_UseC__HR_Employee_Attrition[[#This Row],[Attrition]]="Yes",1,0)</f>
        <v>0</v>
      </c>
    </row>
    <row r="378" spans="1:38">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s="34" t="str" cm="1">
        <f t="array" ref="AJ37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78" s="34" t="str" cm="1">
        <f t="array" ref="AK37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78">
        <f>IF(WA_Fn_UseC__HR_Employee_Attrition[[#This Row],[Attrition]]="Yes",1,0)</f>
        <v>0</v>
      </c>
    </row>
    <row r="379" spans="1:38">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s="34" t="str" cm="1">
        <f t="array" ref="AJ37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79" s="34" t="str" cm="1">
        <f t="array" ref="AK37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79">
        <f>IF(WA_Fn_UseC__HR_Employee_Attrition[[#This Row],[Attrition]]="Yes",1,0)</f>
        <v>0</v>
      </c>
    </row>
    <row r="380" spans="1:38">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s="34" t="str" cm="1">
        <f t="array" ref="AJ38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80" s="34" t="str" cm="1">
        <f t="array" ref="AK38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80">
        <f>IF(WA_Fn_UseC__HR_Employee_Attrition[[#This Row],[Attrition]]="Yes",1,0)</f>
        <v>1</v>
      </c>
    </row>
    <row r="381" spans="1:38">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s="34" t="str" cm="1">
        <f t="array" ref="AJ38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81" s="34" t="str" cm="1">
        <f t="array" ref="AK38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81">
        <f>IF(WA_Fn_UseC__HR_Employee_Attrition[[#This Row],[Attrition]]="Yes",1,0)</f>
        <v>0</v>
      </c>
    </row>
    <row r="382" spans="1:38">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s="34" t="str" cm="1">
        <f t="array" ref="AJ38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82" s="34" t="str" cm="1">
        <f t="array" ref="AK38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82">
        <f>IF(WA_Fn_UseC__HR_Employee_Attrition[[#This Row],[Attrition]]="Yes",1,0)</f>
        <v>0</v>
      </c>
    </row>
    <row r="383" spans="1:38">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s="34" t="str" cm="1">
        <f t="array" ref="AJ38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83" s="34" t="str" cm="1">
        <f t="array" ref="AK38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83">
        <f>IF(WA_Fn_UseC__HR_Employee_Attrition[[#This Row],[Attrition]]="Yes",1,0)</f>
        <v>0</v>
      </c>
    </row>
    <row r="384" spans="1:38">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s="34" t="str" cm="1">
        <f t="array" ref="AJ38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84" s="34" t="str" cm="1">
        <f t="array" ref="AK38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84">
        <f>IF(WA_Fn_UseC__HR_Employee_Attrition[[#This Row],[Attrition]]="Yes",1,0)</f>
        <v>1</v>
      </c>
    </row>
    <row r="385" spans="1:38">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s="34" t="str" cm="1">
        <f t="array" ref="AJ38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85" s="34" t="str" cm="1">
        <f t="array" ref="AK38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85">
        <f>IF(WA_Fn_UseC__HR_Employee_Attrition[[#This Row],[Attrition]]="Yes",1,0)</f>
        <v>0</v>
      </c>
    </row>
    <row r="386" spans="1:38">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s="34" t="str" cm="1">
        <f t="array" ref="AJ38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386" s="34" t="str" cm="1">
        <f t="array" ref="AK38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386">
        <f>IF(WA_Fn_UseC__HR_Employee_Attrition[[#This Row],[Attrition]]="Yes",1,0)</f>
        <v>0</v>
      </c>
    </row>
    <row r="387" spans="1:38">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s="34" t="str" cm="1">
        <f t="array" ref="AJ38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87" s="34" t="str" cm="1">
        <f t="array" ref="AK38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87">
        <f>IF(WA_Fn_UseC__HR_Employee_Attrition[[#This Row],[Attrition]]="Yes",1,0)</f>
        <v>1</v>
      </c>
    </row>
    <row r="388" spans="1:38">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s="34" t="str" cm="1">
        <f t="array" ref="AJ38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388" s="34" t="str" cm="1">
        <f t="array" ref="AK38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388">
        <f>IF(WA_Fn_UseC__HR_Employee_Attrition[[#This Row],[Attrition]]="Yes",1,0)</f>
        <v>0</v>
      </c>
    </row>
    <row r="389" spans="1:38">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s="34" t="str" cm="1">
        <f t="array" ref="AJ38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89" s="34" t="str" cm="1">
        <f t="array" ref="AK38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89">
        <f>IF(WA_Fn_UseC__HR_Employee_Attrition[[#This Row],[Attrition]]="Yes",1,0)</f>
        <v>0</v>
      </c>
    </row>
    <row r="390" spans="1:38">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s="34" t="str" cm="1">
        <f t="array" ref="AJ39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90" s="34" t="str" cm="1">
        <f t="array" ref="AK39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90">
        <f>IF(WA_Fn_UseC__HR_Employee_Attrition[[#This Row],[Attrition]]="Yes",1,0)</f>
        <v>0</v>
      </c>
    </row>
    <row r="391" spans="1:38">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s="34" t="str" cm="1">
        <f t="array" ref="AJ39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91" s="34" t="str" cm="1">
        <f t="array" ref="AK39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91">
        <f>IF(WA_Fn_UseC__HR_Employee_Attrition[[#This Row],[Attrition]]="Yes",1,0)</f>
        <v>0</v>
      </c>
    </row>
    <row r="392" spans="1:38">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s="34" t="str" cm="1">
        <f t="array" ref="AJ39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392" s="34" t="str" cm="1">
        <f t="array" ref="AK39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392">
        <f>IF(WA_Fn_UseC__HR_Employee_Attrition[[#This Row],[Attrition]]="Yes",1,0)</f>
        <v>0</v>
      </c>
    </row>
    <row r="393" spans="1:38">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s="34" t="str" cm="1">
        <f t="array" ref="AJ39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393" s="34" t="str" cm="1">
        <f t="array" ref="AK39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93">
        <f>IF(WA_Fn_UseC__HR_Employee_Attrition[[#This Row],[Attrition]]="Yes",1,0)</f>
        <v>0</v>
      </c>
    </row>
    <row r="394" spans="1:38">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s="34" t="str" cm="1">
        <f t="array" ref="AJ39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94" s="34" t="str" cm="1">
        <f t="array" ref="AK39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94">
        <f>IF(WA_Fn_UseC__HR_Employee_Attrition[[#This Row],[Attrition]]="Yes",1,0)</f>
        <v>0</v>
      </c>
    </row>
    <row r="395" spans="1:38">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s="34" t="str" cm="1">
        <f t="array" ref="AJ39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95" s="34" t="str" cm="1">
        <f t="array" ref="AK39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95">
        <f>IF(WA_Fn_UseC__HR_Employee_Attrition[[#This Row],[Attrition]]="Yes",1,0)</f>
        <v>0</v>
      </c>
    </row>
    <row r="396" spans="1:38">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s="34" t="str" cm="1">
        <f t="array" ref="AJ39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396" s="34" t="str" cm="1">
        <f t="array" ref="AK39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396">
        <f>IF(WA_Fn_UseC__HR_Employee_Attrition[[#This Row],[Attrition]]="Yes",1,0)</f>
        <v>0</v>
      </c>
    </row>
    <row r="397" spans="1:38">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s="34" t="str" cm="1">
        <f t="array" ref="AJ39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97" s="34" t="str" cm="1">
        <f t="array" ref="AK39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97">
        <f>IF(WA_Fn_UseC__HR_Employee_Attrition[[#This Row],[Attrition]]="Yes",1,0)</f>
        <v>0</v>
      </c>
    </row>
    <row r="398" spans="1:38">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s="34" t="str" cm="1">
        <f t="array" ref="AJ39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98" s="34" t="str" cm="1">
        <f t="array" ref="AK39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398">
        <f>IF(WA_Fn_UseC__HR_Employee_Attrition[[#This Row],[Attrition]]="Yes",1,0)</f>
        <v>0</v>
      </c>
    </row>
    <row r="399" spans="1:38">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s="34" t="str" cm="1">
        <f t="array" ref="AJ39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399" s="34" t="str" cm="1">
        <f t="array" ref="AK39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399">
        <f>IF(WA_Fn_UseC__HR_Employee_Attrition[[#This Row],[Attrition]]="Yes",1,0)</f>
        <v>0</v>
      </c>
    </row>
    <row r="400" spans="1:38">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s="34" t="str" cm="1">
        <f t="array" ref="AJ40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400" s="34" t="str" cm="1">
        <f t="array" ref="AK40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400">
        <f>IF(WA_Fn_UseC__HR_Employee_Attrition[[#This Row],[Attrition]]="Yes",1,0)</f>
        <v>0</v>
      </c>
    </row>
    <row r="401" spans="1:38">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s="34" t="str" cm="1">
        <f t="array" ref="AJ40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01" s="34" t="str" cm="1">
        <f t="array" ref="AK40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401">
        <f>IF(WA_Fn_UseC__HR_Employee_Attrition[[#This Row],[Attrition]]="Yes",1,0)</f>
        <v>0</v>
      </c>
    </row>
    <row r="402" spans="1:38">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s="34" t="str" cm="1">
        <f t="array" ref="AJ40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402" s="34" t="str" cm="1">
        <f t="array" ref="AK40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02">
        <f>IF(WA_Fn_UseC__HR_Employee_Attrition[[#This Row],[Attrition]]="Yes",1,0)</f>
        <v>0</v>
      </c>
    </row>
    <row r="403" spans="1:38">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s="34" t="str" cm="1">
        <f t="array" ref="AJ40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03" s="34" t="str" cm="1">
        <f t="array" ref="AK40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403">
        <f>IF(WA_Fn_UseC__HR_Employee_Attrition[[#This Row],[Attrition]]="Yes",1,0)</f>
        <v>0</v>
      </c>
    </row>
    <row r="404" spans="1:38">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s="34" t="str" cm="1">
        <f t="array" ref="AJ40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04" s="34" t="str" cm="1">
        <f t="array" ref="AK40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404">
        <f>IF(WA_Fn_UseC__HR_Employee_Attrition[[#This Row],[Attrition]]="Yes",1,0)</f>
        <v>0</v>
      </c>
    </row>
    <row r="405" spans="1:38">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s="34" t="str" cm="1">
        <f t="array" ref="AJ40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05" s="34" t="str" cm="1">
        <f t="array" ref="AK40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05">
        <f>IF(WA_Fn_UseC__HR_Employee_Attrition[[#This Row],[Attrition]]="Yes",1,0)</f>
        <v>0</v>
      </c>
    </row>
    <row r="406" spans="1:38">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s="34" t="str" cm="1">
        <f t="array" ref="AJ40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06" s="34" t="str" cm="1">
        <f t="array" ref="AK40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06">
        <f>IF(WA_Fn_UseC__HR_Employee_Attrition[[#This Row],[Attrition]]="Yes",1,0)</f>
        <v>0</v>
      </c>
    </row>
    <row r="407" spans="1:38">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s="34" t="str" cm="1">
        <f t="array" ref="AJ40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07" s="34" t="str" cm="1">
        <f t="array" ref="AK40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07">
        <f>IF(WA_Fn_UseC__HR_Employee_Attrition[[#This Row],[Attrition]]="Yes",1,0)</f>
        <v>1</v>
      </c>
    </row>
    <row r="408" spans="1:38">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s="34" t="str" cm="1">
        <f t="array" ref="AJ40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08" s="34" t="str" cm="1">
        <f t="array" ref="AK40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08">
        <f>IF(WA_Fn_UseC__HR_Employee_Attrition[[#This Row],[Attrition]]="Yes",1,0)</f>
        <v>0</v>
      </c>
    </row>
    <row r="409" spans="1:38">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s="34" t="str" cm="1">
        <f t="array" ref="AJ40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09" s="34" t="str" cm="1">
        <f t="array" ref="AK40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09">
        <f>IF(WA_Fn_UseC__HR_Employee_Attrition[[#This Row],[Attrition]]="Yes",1,0)</f>
        <v>0</v>
      </c>
    </row>
    <row r="410" spans="1:38">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s="34" t="str" cm="1">
        <f t="array" ref="AJ41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10" s="34" t="str" cm="1">
        <f t="array" ref="AK41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10">
        <f>IF(WA_Fn_UseC__HR_Employee_Attrition[[#This Row],[Attrition]]="Yes",1,0)</f>
        <v>0</v>
      </c>
    </row>
    <row r="411" spans="1:38">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s="34" t="str" cm="1">
        <f t="array" ref="AJ41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11" s="34" t="str" cm="1">
        <f t="array" ref="AK41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11">
        <f>IF(WA_Fn_UseC__HR_Employee_Attrition[[#This Row],[Attrition]]="Yes",1,0)</f>
        <v>0</v>
      </c>
    </row>
    <row r="412" spans="1:38">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s="34" t="str" cm="1">
        <f t="array" ref="AJ41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12" s="34" t="str" cm="1">
        <f t="array" ref="AK41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12">
        <f>IF(WA_Fn_UseC__HR_Employee_Attrition[[#This Row],[Attrition]]="Yes",1,0)</f>
        <v>0</v>
      </c>
    </row>
    <row r="413" spans="1:38">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s="34" t="str" cm="1">
        <f t="array" ref="AJ41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413" s="34" t="str" cm="1">
        <f t="array" ref="AK41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413">
        <f>IF(WA_Fn_UseC__HR_Employee_Attrition[[#This Row],[Attrition]]="Yes",1,0)</f>
        <v>0</v>
      </c>
    </row>
    <row r="414" spans="1:38">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s="34" t="str" cm="1">
        <f t="array" ref="AJ41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14" s="34" t="str" cm="1">
        <f t="array" ref="AK41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14">
        <f>IF(WA_Fn_UseC__HR_Employee_Attrition[[#This Row],[Attrition]]="Yes",1,0)</f>
        <v>0</v>
      </c>
    </row>
    <row r="415" spans="1:38">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s="34" t="str" cm="1">
        <f t="array" ref="AJ41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15" s="34" t="str" cm="1">
        <f t="array" ref="AK41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15">
        <f>IF(WA_Fn_UseC__HR_Employee_Attrition[[#This Row],[Attrition]]="Yes",1,0)</f>
        <v>0</v>
      </c>
    </row>
    <row r="416" spans="1:38">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s="34" t="str" cm="1">
        <f t="array" ref="AJ41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16" s="34" t="str" cm="1">
        <f t="array" ref="AK41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16">
        <f>IF(WA_Fn_UseC__HR_Employee_Attrition[[#This Row],[Attrition]]="Yes",1,0)</f>
        <v>1</v>
      </c>
    </row>
    <row r="417" spans="1:38">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s="34" t="str" cm="1">
        <f t="array" ref="AJ41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17" s="34" t="str" cm="1">
        <f t="array" ref="AK41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17">
        <f>IF(WA_Fn_UseC__HR_Employee_Attrition[[#This Row],[Attrition]]="Yes",1,0)</f>
        <v>1</v>
      </c>
    </row>
    <row r="418" spans="1:38">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s="34" t="str" cm="1">
        <f t="array" ref="AJ41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18" s="34" t="str" cm="1">
        <f t="array" ref="AK41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18">
        <f>IF(WA_Fn_UseC__HR_Employee_Attrition[[#This Row],[Attrition]]="Yes",1,0)</f>
        <v>0</v>
      </c>
    </row>
    <row r="419" spans="1:38">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s="34" t="str" cm="1">
        <f t="array" ref="AJ41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419" s="34" t="str" cm="1">
        <f t="array" ref="AK41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19">
        <f>IF(WA_Fn_UseC__HR_Employee_Attrition[[#This Row],[Attrition]]="Yes",1,0)</f>
        <v>0</v>
      </c>
    </row>
    <row r="420" spans="1:38">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s="34" t="str" cm="1">
        <f t="array" ref="AJ42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20" s="34" t="str" cm="1">
        <f t="array" ref="AK42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20">
        <f>IF(WA_Fn_UseC__HR_Employee_Attrition[[#This Row],[Attrition]]="Yes",1,0)</f>
        <v>0</v>
      </c>
    </row>
    <row r="421" spans="1:38">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s="34" t="str" cm="1">
        <f t="array" ref="AJ42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21" s="34" t="str" cm="1">
        <f t="array" ref="AK42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21">
        <f>IF(WA_Fn_UseC__HR_Employee_Attrition[[#This Row],[Attrition]]="Yes",1,0)</f>
        <v>0</v>
      </c>
    </row>
    <row r="422" spans="1:38">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s="34" t="str" cm="1">
        <f t="array" ref="AJ42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22" s="34" t="str" cm="1">
        <f t="array" ref="AK42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22">
        <f>IF(WA_Fn_UseC__HR_Employee_Attrition[[#This Row],[Attrition]]="Yes",1,0)</f>
        <v>0</v>
      </c>
    </row>
    <row r="423" spans="1:38">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s="34" t="str" cm="1">
        <f t="array" ref="AJ42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23" s="34" t="str" cm="1">
        <f t="array" ref="AK42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23">
        <f>IF(WA_Fn_UseC__HR_Employee_Attrition[[#This Row],[Attrition]]="Yes",1,0)</f>
        <v>1</v>
      </c>
    </row>
    <row r="424" spans="1:38">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s="34" t="str" cm="1">
        <f t="array" ref="AJ42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24" s="34" t="str" cm="1">
        <f t="array" ref="AK42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24">
        <f>IF(WA_Fn_UseC__HR_Employee_Attrition[[#This Row],[Attrition]]="Yes",1,0)</f>
        <v>1</v>
      </c>
    </row>
    <row r="425" spans="1:38">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s="34" t="str" cm="1">
        <f t="array" ref="AJ42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25" s="34" t="str" cm="1">
        <f t="array" ref="AK42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425">
        <f>IF(WA_Fn_UseC__HR_Employee_Attrition[[#This Row],[Attrition]]="Yes",1,0)</f>
        <v>0</v>
      </c>
    </row>
    <row r="426" spans="1:38">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s="34" t="str" cm="1">
        <f t="array" ref="AJ42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26" s="34" t="str" cm="1">
        <f t="array" ref="AK42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26">
        <f>IF(WA_Fn_UseC__HR_Employee_Attrition[[#This Row],[Attrition]]="Yes",1,0)</f>
        <v>0</v>
      </c>
    </row>
    <row r="427" spans="1:38">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s="34" t="str" cm="1">
        <f t="array" ref="AJ42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427" s="34" t="str" cm="1">
        <f t="array" ref="AK42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427">
        <f>IF(WA_Fn_UseC__HR_Employee_Attrition[[#This Row],[Attrition]]="Yes",1,0)</f>
        <v>0</v>
      </c>
    </row>
    <row r="428" spans="1:38">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s="34" t="str" cm="1">
        <f t="array" ref="AJ42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428" s="34" t="str" cm="1">
        <f t="array" ref="AK42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428">
        <f>IF(WA_Fn_UseC__HR_Employee_Attrition[[#This Row],[Attrition]]="Yes",1,0)</f>
        <v>0</v>
      </c>
    </row>
    <row r="429" spans="1:38">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s="34" t="str" cm="1">
        <f t="array" ref="AJ42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429" s="34" t="str" cm="1">
        <f t="array" ref="AK42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429">
        <f>IF(WA_Fn_UseC__HR_Employee_Attrition[[#This Row],[Attrition]]="Yes",1,0)</f>
        <v>0</v>
      </c>
    </row>
    <row r="430" spans="1:38">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s="34" t="str" cm="1">
        <f t="array" ref="AJ43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30" s="34" t="str" cm="1">
        <f t="array" ref="AK43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30">
        <f>IF(WA_Fn_UseC__HR_Employee_Attrition[[#This Row],[Attrition]]="Yes",1,0)</f>
        <v>0</v>
      </c>
    </row>
    <row r="431" spans="1:38">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s="34" t="str" cm="1">
        <f t="array" ref="AJ43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31" s="34" t="str" cm="1">
        <f t="array" ref="AK43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31">
        <f>IF(WA_Fn_UseC__HR_Employee_Attrition[[#This Row],[Attrition]]="Yes",1,0)</f>
        <v>0</v>
      </c>
    </row>
    <row r="432" spans="1:38">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s="34" t="str" cm="1">
        <f t="array" ref="AJ43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32" s="34" t="str" cm="1">
        <f t="array" ref="AK43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432">
        <f>IF(WA_Fn_UseC__HR_Employee_Attrition[[#This Row],[Attrition]]="Yes",1,0)</f>
        <v>0</v>
      </c>
    </row>
    <row r="433" spans="1:38">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s="34" t="str" cm="1">
        <f t="array" ref="AJ43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33" s="34" t="str" cm="1">
        <f t="array" ref="AK43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33">
        <f>IF(WA_Fn_UseC__HR_Employee_Attrition[[#This Row],[Attrition]]="Yes",1,0)</f>
        <v>0</v>
      </c>
    </row>
    <row r="434" spans="1:38">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s="34" t="str" cm="1">
        <f t="array" ref="AJ43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34" s="34" t="str" cm="1">
        <f t="array" ref="AK43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434">
        <f>IF(WA_Fn_UseC__HR_Employee_Attrition[[#This Row],[Attrition]]="Yes",1,0)</f>
        <v>0</v>
      </c>
    </row>
    <row r="435" spans="1:38">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s="34" t="str" cm="1">
        <f t="array" ref="AJ43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35" s="34" t="str" cm="1">
        <f t="array" ref="AK43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35">
        <f>IF(WA_Fn_UseC__HR_Employee_Attrition[[#This Row],[Attrition]]="Yes",1,0)</f>
        <v>0</v>
      </c>
    </row>
    <row r="436" spans="1:38">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s="34" t="str" cm="1">
        <f t="array" ref="AJ43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436" s="34" t="str" cm="1">
        <f t="array" ref="AK43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36">
        <f>IF(WA_Fn_UseC__HR_Employee_Attrition[[#This Row],[Attrition]]="Yes",1,0)</f>
        <v>0</v>
      </c>
    </row>
    <row r="437" spans="1:38">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s="34" t="str" cm="1">
        <f t="array" ref="AJ43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37" s="34" t="str" cm="1">
        <f t="array" ref="AK43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437">
        <f>IF(WA_Fn_UseC__HR_Employee_Attrition[[#This Row],[Attrition]]="Yes",1,0)</f>
        <v>1</v>
      </c>
    </row>
    <row r="438" spans="1:38">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s="34" t="str" cm="1">
        <f t="array" ref="AJ43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38" s="34" t="str" cm="1">
        <f t="array" ref="AK43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38">
        <f>IF(WA_Fn_UseC__HR_Employee_Attrition[[#This Row],[Attrition]]="Yes",1,0)</f>
        <v>1</v>
      </c>
    </row>
    <row r="439" spans="1:38">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s="34" t="str" cm="1">
        <f t="array" ref="AJ43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39" s="34" t="str" cm="1">
        <f t="array" ref="AK43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39">
        <f>IF(WA_Fn_UseC__HR_Employee_Attrition[[#This Row],[Attrition]]="Yes",1,0)</f>
        <v>0</v>
      </c>
    </row>
    <row r="440" spans="1:38">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s="34" t="str" cm="1">
        <f t="array" ref="AJ44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40" s="34" t="str" cm="1">
        <f t="array" ref="AK44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40">
        <f>IF(WA_Fn_UseC__HR_Employee_Attrition[[#This Row],[Attrition]]="Yes",1,0)</f>
        <v>0</v>
      </c>
    </row>
    <row r="441" spans="1:38">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s="34" t="str" cm="1">
        <f t="array" ref="AJ44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41" s="34" t="str" cm="1">
        <f t="array" ref="AK44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41">
        <f>IF(WA_Fn_UseC__HR_Employee_Attrition[[#This Row],[Attrition]]="Yes",1,0)</f>
        <v>1</v>
      </c>
    </row>
    <row r="442" spans="1:38">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s="34" t="str" cm="1">
        <f t="array" ref="AJ44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42" s="34" t="str" cm="1">
        <f t="array" ref="AK44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42">
        <f>IF(WA_Fn_UseC__HR_Employee_Attrition[[#This Row],[Attrition]]="Yes",1,0)</f>
        <v>1</v>
      </c>
    </row>
    <row r="443" spans="1:38">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s="34" t="str" cm="1">
        <f t="array" ref="AJ44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43" s="34" t="str" cm="1">
        <f t="array" ref="AK44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43">
        <f>IF(WA_Fn_UseC__HR_Employee_Attrition[[#This Row],[Attrition]]="Yes",1,0)</f>
        <v>0</v>
      </c>
    </row>
    <row r="444" spans="1:38">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s="34" t="str" cm="1">
        <f t="array" ref="AJ44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44" s="34" t="str" cm="1">
        <f t="array" ref="AK44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444">
        <f>IF(WA_Fn_UseC__HR_Employee_Attrition[[#This Row],[Attrition]]="Yes",1,0)</f>
        <v>0</v>
      </c>
    </row>
    <row r="445" spans="1:38">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s="34" t="str" cm="1">
        <f t="array" ref="AJ44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45" s="34" t="str" cm="1">
        <f t="array" ref="AK44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45">
        <f>IF(WA_Fn_UseC__HR_Employee_Attrition[[#This Row],[Attrition]]="Yes",1,0)</f>
        <v>1</v>
      </c>
    </row>
    <row r="446" spans="1:38">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s="34" t="str" cm="1">
        <f t="array" ref="AJ44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46" s="34" t="str" cm="1">
        <f t="array" ref="AK44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446">
        <f>IF(WA_Fn_UseC__HR_Employee_Attrition[[#This Row],[Attrition]]="Yes",1,0)</f>
        <v>0</v>
      </c>
    </row>
    <row r="447" spans="1:38">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s="34" t="str" cm="1">
        <f t="array" ref="AJ44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47" s="34" t="str" cm="1">
        <f t="array" ref="AK44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447">
        <f>IF(WA_Fn_UseC__HR_Employee_Attrition[[#This Row],[Attrition]]="Yes",1,0)</f>
        <v>0</v>
      </c>
    </row>
    <row r="448" spans="1:38">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s="34" t="str" cm="1">
        <f t="array" ref="AJ44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448" s="34" t="str" cm="1">
        <f t="array" ref="AK44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48">
        <f>IF(WA_Fn_UseC__HR_Employee_Attrition[[#This Row],[Attrition]]="Yes",1,0)</f>
        <v>0</v>
      </c>
    </row>
    <row r="449" spans="1:38">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s="34" t="str" cm="1">
        <f t="array" ref="AJ44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449" s="34" t="str" cm="1">
        <f t="array" ref="AK44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449">
        <f>IF(WA_Fn_UseC__HR_Employee_Attrition[[#This Row],[Attrition]]="Yes",1,0)</f>
        <v>0</v>
      </c>
    </row>
    <row r="450" spans="1:38">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s="34" t="str" cm="1">
        <f t="array" ref="AJ45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450" s="34" t="str" cm="1">
        <f t="array" ref="AK45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450">
        <f>IF(WA_Fn_UseC__HR_Employee_Attrition[[#This Row],[Attrition]]="Yes",1,0)</f>
        <v>0</v>
      </c>
    </row>
    <row r="451" spans="1:38">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s="34" t="str" cm="1">
        <f t="array" ref="AJ45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51" s="34" t="str" cm="1">
        <f t="array" ref="AK45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51">
        <f>IF(WA_Fn_UseC__HR_Employee_Attrition[[#This Row],[Attrition]]="Yes",1,0)</f>
        <v>0</v>
      </c>
    </row>
    <row r="452" spans="1:38">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s="34" t="str" cm="1">
        <f t="array" ref="AJ45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52" s="34" t="str" cm="1">
        <f t="array" ref="AK45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52">
        <f>IF(WA_Fn_UseC__HR_Employee_Attrition[[#This Row],[Attrition]]="Yes",1,0)</f>
        <v>0</v>
      </c>
    </row>
    <row r="453" spans="1:38">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s="34" t="str" cm="1">
        <f t="array" ref="AJ45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53" s="34" t="str" cm="1">
        <f t="array" ref="AK45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453">
        <f>IF(WA_Fn_UseC__HR_Employee_Attrition[[#This Row],[Attrition]]="Yes",1,0)</f>
        <v>0</v>
      </c>
    </row>
    <row r="454" spans="1:38">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s="34" t="str" cm="1">
        <f t="array" ref="AJ45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54" s="34" t="str" cm="1">
        <f t="array" ref="AK45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454">
        <f>IF(WA_Fn_UseC__HR_Employee_Attrition[[#This Row],[Attrition]]="Yes",1,0)</f>
        <v>0</v>
      </c>
    </row>
    <row r="455" spans="1:38">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s="34" t="str" cm="1">
        <f t="array" ref="AJ45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55" s="34" t="str" cm="1">
        <f t="array" ref="AK45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55">
        <f>IF(WA_Fn_UseC__HR_Employee_Attrition[[#This Row],[Attrition]]="Yes",1,0)</f>
        <v>1</v>
      </c>
    </row>
    <row r="456" spans="1:38">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s="34" t="str" cm="1">
        <f t="array" ref="AJ45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56" s="34" t="str" cm="1">
        <f t="array" ref="AK45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56">
        <f>IF(WA_Fn_UseC__HR_Employee_Attrition[[#This Row],[Attrition]]="Yes",1,0)</f>
        <v>0</v>
      </c>
    </row>
    <row r="457" spans="1:38">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s="34" t="str" cm="1">
        <f t="array" ref="AJ45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57" s="34" t="str" cm="1">
        <f t="array" ref="AK45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57">
        <f>IF(WA_Fn_UseC__HR_Employee_Attrition[[#This Row],[Attrition]]="Yes",1,0)</f>
        <v>0</v>
      </c>
    </row>
    <row r="458" spans="1:38">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s="34" t="str" cm="1">
        <f t="array" ref="AJ45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58" s="34" t="str" cm="1">
        <f t="array" ref="AK45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58">
        <f>IF(WA_Fn_UseC__HR_Employee_Attrition[[#This Row],[Attrition]]="Yes",1,0)</f>
        <v>0</v>
      </c>
    </row>
    <row r="459" spans="1:38">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s="34" t="str" cm="1">
        <f t="array" ref="AJ45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59" s="34" t="str" cm="1">
        <f t="array" ref="AK45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59">
        <f>IF(WA_Fn_UseC__HR_Employee_Attrition[[#This Row],[Attrition]]="Yes",1,0)</f>
        <v>1</v>
      </c>
    </row>
    <row r="460" spans="1:38">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s="34" t="str" cm="1">
        <f t="array" ref="AJ46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60" s="34" t="str" cm="1">
        <f t="array" ref="AK46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60">
        <f>IF(WA_Fn_UseC__HR_Employee_Attrition[[#This Row],[Attrition]]="Yes",1,0)</f>
        <v>0</v>
      </c>
    </row>
    <row r="461" spans="1:38">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s="34" t="str" cm="1">
        <f t="array" ref="AJ46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61" s="34" t="str" cm="1">
        <f t="array" ref="AK46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61">
        <f>IF(WA_Fn_UseC__HR_Employee_Attrition[[#This Row],[Attrition]]="Yes",1,0)</f>
        <v>0</v>
      </c>
    </row>
    <row r="462" spans="1:38">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s="34" t="str" cm="1">
        <f t="array" ref="AJ46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62" s="34" t="str" cm="1">
        <f t="array" ref="AK46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62">
        <f>IF(WA_Fn_UseC__HR_Employee_Attrition[[#This Row],[Attrition]]="Yes",1,0)</f>
        <v>0</v>
      </c>
    </row>
    <row r="463" spans="1:38">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s="34" t="str" cm="1">
        <f t="array" ref="AJ46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63" s="34" t="str" cm="1">
        <f t="array" ref="AK46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63">
        <f>IF(WA_Fn_UseC__HR_Employee_Attrition[[#This Row],[Attrition]]="Yes",1,0)</f>
        <v>0</v>
      </c>
    </row>
    <row r="464" spans="1:38">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s="34" t="str" cm="1">
        <f t="array" ref="AJ46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64" s="34" t="str" cm="1">
        <f t="array" ref="AK46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464">
        <f>IF(WA_Fn_UseC__HR_Employee_Attrition[[#This Row],[Attrition]]="Yes",1,0)</f>
        <v>0</v>
      </c>
    </row>
    <row r="465" spans="1:38">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s="34" t="str" cm="1">
        <f t="array" ref="AJ46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65" s="34" t="str" cm="1">
        <f t="array" ref="AK46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65">
        <f>IF(WA_Fn_UseC__HR_Employee_Attrition[[#This Row],[Attrition]]="Yes",1,0)</f>
        <v>1</v>
      </c>
    </row>
    <row r="466" spans="1:38">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s="34" t="str" cm="1">
        <f t="array" ref="AJ46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66" s="34" t="str" cm="1">
        <f t="array" ref="AK46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66">
        <f>IF(WA_Fn_UseC__HR_Employee_Attrition[[#This Row],[Attrition]]="Yes",1,0)</f>
        <v>0</v>
      </c>
    </row>
    <row r="467" spans="1:38">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s="34" t="str" cm="1">
        <f t="array" ref="AJ46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67" s="34" t="str" cm="1">
        <f t="array" ref="AK46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67">
        <f>IF(WA_Fn_UseC__HR_Employee_Attrition[[#This Row],[Attrition]]="Yes",1,0)</f>
        <v>0</v>
      </c>
    </row>
    <row r="468" spans="1:38">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s="34" t="str" cm="1">
        <f t="array" ref="AJ46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468" s="34" t="str" cm="1">
        <f t="array" ref="AK46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468">
        <f>IF(WA_Fn_UseC__HR_Employee_Attrition[[#This Row],[Attrition]]="Yes",1,0)</f>
        <v>0</v>
      </c>
    </row>
    <row r="469" spans="1:38">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s="34" t="str" cm="1">
        <f t="array" ref="AJ46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69" s="34" t="str" cm="1">
        <f t="array" ref="AK46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469">
        <f>IF(WA_Fn_UseC__HR_Employee_Attrition[[#This Row],[Attrition]]="Yes",1,0)</f>
        <v>0</v>
      </c>
    </row>
    <row r="470" spans="1:38">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s="34" t="str" cm="1">
        <f t="array" ref="AJ47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70" s="34" t="str" cm="1">
        <f t="array" ref="AK47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470">
        <f>IF(WA_Fn_UseC__HR_Employee_Attrition[[#This Row],[Attrition]]="Yes",1,0)</f>
        <v>0</v>
      </c>
    </row>
    <row r="471" spans="1:38">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s="34" t="str" cm="1">
        <f t="array" ref="AJ47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71" s="34" t="str" cm="1">
        <f t="array" ref="AK47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71">
        <f>IF(WA_Fn_UseC__HR_Employee_Attrition[[#This Row],[Attrition]]="Yes",1,0)</f>
        <v>1</v>
      </c>
    </row>
    <row r="472" spans="1:38">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s="34" t="str" cm="1">
        <f t="array" ref="AJ47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72" s="34" t="str" cm="1">
        <f t="array" ref="AK47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72">
        <f>IF(WA_Fn_UseC__HR_Employee_Attrition[[#This Row],[Attrition]]="Yes",1,0)</f>
        <v>0</v>
      </c>
    </row>
    <row r="473" spans="1:38">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s="34" t="str" cm="1">
        <f t="array" ref="AJ47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73" s="34" t="str" cm="1">
        <f t="array" ref="AK47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73">
        <f>IF(WA_Fn_UseC__HR_Employee_Attrition[[#This Row],[Attrition]]="Yes",1,0)</f>
        <v>0</v>
      </c>
    </row>
    <row r="474" spans="1:38">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s="34" t="str" cm="1">
        <f t="array" ref="AJ47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74" s="34" t="str" cm="1">
        <f t="array" ref="AK47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474">
        <f>IF(WA_Fn_UseC__HR_Employee_Attrition[[#This Row],[Attrition]]="Yes",1,0)</f>
        <v>0</v>
      </c>
    </row>
    <row r="475" spans="1:38">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s="34" t="str" cm="1">
        <f t="array" ref="AJ47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30-40</v>
      </c>
      <c r="AK475" s="34" t="str" cm="1">
        <f t="array" ref="AK47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75">
        <f>IF(WA_Fn_UseC__HR_Employee_Attrition[[#This Row],[Attrition]]="Yes",1,0)</f>
        <v>0</v>
      </c>
    </row>
    <row r="476" spans="1:38">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s="34" t="str" cm="1">
        <f t="array" ref="AJ47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76" s="34" t="str" cm="1">
        <f t="array" ref="AK47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76">
        <f>IF(WA_Fn_UseC__HR_Employee_Attrition[[#This Row],[Attrition]]="Yes",1,0)</f>
        <v>0</v>
      </c>
    </row>
    <row r="477" spans="1:38">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s="34" t="str" cm="1">
        <f t="array" ref="AJ47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77" s="34" t="str" cm="1">
        <f t="array" ref="AK47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77">
        <f>IF(WA_Fn_UseC__HR_Employee_Attrition[[#This Row],[Attrition]]="Yes",1,0)</f>
        <v>0</v>
      </c>
    </row>
    <row r="478" spans="1:38">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s="34" t="str" cm="1">
        <f t="array" ref="AJ47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78" s="34" t="str" cm="1">
        <f t="array" ref="AK47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78">
        <f>IF(WA_Fn_UseC__HR_Employee_Attrition[[#This Row],[Attrition]]="Yes",1,0)</f>
        <v>0</v>
      </c>
    </row>
    <row r="479" spans="1:38">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s="34" t="str" cm="1">
        <f t="array" ref="AJ47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30-40</v>
      </c>
      <c r="AK479" s="34" t="str" cm="1">
        <f t="array" ref="AK47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479">
        <f>IF(WA_Fn_UseC__HR_Employee_Attrition[[#This Row],[Attrition]]="Yes",1,0)</f>
        <v>0</v>
      </c>
    </row>
    <row r="480" spans="1:38">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s="34" t="str" cm="1">
        <f t="array" ref="AJ48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80" s="34" t="str" cm="1">
        <f t="array" ref="AK48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80">
        <f>IF(WA_Fn_UseC__HR_Employee_Attrition[[#This Row],[Attrition]]="Yes",1,0)</f>
        <v>0</v>
      </c>
    </row>
    <row r="481" spans="1:38">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s="34" t="str" cm="1">
        <f t="array" ref="AJ48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81" s="34" t="str" cm="1">
        <f t="array" ref="AK48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81">
        <f>IF(WA_Fn_UseC__HR_Employee_Attrition[[#This Row],[Attrition]]="Yes",1,0)</f>
        <v>1</v>
      </c>
    </row>
    <row r="482" spans="1:38">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s="34" t="str" cm="1">
        <f t="array" ref="AJ48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82" s="34" t="str" cm="1">
        <f t="array" ref="AK48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82">
        <f>IF(WA_Fn_UseC__HR_Employee_Attrition[[#This Row],[Attrition]]="Yes",1,0)</f>
        <v>1</v>
      </c>
    </row>
    <row r="483" spans="1:38">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s="34" t="str" cm="1">
        <f t="array" ref="AJ48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83" s="34" t="str" cm="1">
        <f t="array" ref="AK48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83">
        <f>IF(WA_Fn_UseC__HR_Employee_Attrition[[#This Row],[Attrition]]="Yes",1,0)</f>
        <v>0</v>
      </c>
    </row>
    <row r="484" spans="1:38">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s="34" t="str" cm="1">
        <f t="array" ref="AJ48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84" s="34" t="str" cm="1">
        <f t="array" ref="AK48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84">
        <f>IF(WA_Fn_UseC__HR_Employee_Attrition[[#This Row],[Attrition]]="Yes",1,0)</f>
        <v>1</v>
      </c>
    </row>
    <row r="485" spans="1:38">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s="34" t="str" cm="1">
        <f t="array" ref="AJ48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85" s="34" t="str" cm="1">
        <f t="array" ref="AK48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85">
        <f>IF(WA_Fn_UseC__HR_Employee_Attrition[[#This Row],[Attrition]]="Yes",1,0)</f>
        <v>0</v>
      </c>
    </row>
    <row r="486" spans="1:38">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s="34" t="str" cm="1">
        <f t="array" ref="AJ48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86" s="34" t="str" cm="1">
        <f t="array" ref="AK48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486">
        <f>IF(WA_Fn_UseC__HR_Employee_Attrition[[#This Row],[Attrition]]="Yes",1,0)</f>
        <v>0</v>
      </c>
    </row>
    <row r="487" spans="1:38">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s="34" t="str" cm="1">
        <f t="array" ref="AJ48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87" s="34" t="str" cm="1">
        <f t="array" ref="AK48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87">
        <f>IF(WA_Fn_UseC__HR_Employee_Attrition[[#This Row],[Attrition]]="Yes",1,0)</f>
        <v>0</v>
      </c>
    </row>
    <row r="488" spans="1:38">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s="34" t="str" cm="1">
        <f t="array" ref="AJ48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88" s="34" t="str" cm="1">
        <f t="array" ref="AK48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88">
        <f>IF(WA_Fn_UseC__HR_Employee_Attrition[[#This Row],[Attrition]]="Yes",1,0)</f>
        <v>0</v>
      </c>
    </row>
    <row r="489" spans="1:38">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s="34" t="str" cm="1">
        <f t="array" ref="AJ48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89" s="34" t="str" cm="1">
        <f t="array" ref="AK48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89">
        <f>IF(WA_Fn_UseC__HR_Employee_Attrition[[#This Row],[Attrition]]="Yes",1,0)</f>
        <v>0</v>
      </c>
    </row>
    <row r="490" spans="1:38">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s="34" t="str" cm="1">
        <f t="array" ref="AJ49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90" s="34" t="str" cm="1">
        <f t="array" ref="AK49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90">
        <f>IF(WA_Fn_UseC__HR_Employee_Attrition[[#This Row],[Attrition]]="Yes",1,0)</f>
        <v>0</v>
      </c>
    </row>
    <row r="491" spans="1:38">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s="34" t="str" cm="1">
        <f t="array" ref="AJ49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91" s="34" t="str" cm="1">
        <f t="array" ref="AK49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91">
        <f>IF(WA_Fn_UseC__HR_Employee_Attrition[[#This Row],[Attrition]]="Yes",1,0)</f>
        <v>0</v>
      </c>
    </row>
    <row r="492" spans="1:38">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s="34" t="str" cm="1">
        <f t="array" ref="AJ49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92" s="34" t="str" cm="1">
        <f t="array" ref="AK49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92">
        <f>IF(WA_Fn_UseC__HR_Employee_Attrition[[#This Row],[Attrition]]="Yes",1,0)</f>
        <v>0</v>
      </c>
    </row>
    <row r="493" spans="1:38">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s="34" t="str" cm="1">
        <f t="array" ref="AJ49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93" s="34" t="str" cm="1">
        <f t="array" ref="AK49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493">
        <f>IF(WA_Fn_UseC__HR_Employee_Attrition[[#This Row],[Attrition]]="Yes",1,0)</f>
        <v>0</v>
      </c>
    </row>
    <row r="494" spans="1:38">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s="34" t="str" cm="1">
        <f t="array" ref="AJ49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94" s="34" t="str" cm="1">
        <f t="array" ref="AK49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94">
        <f>IF(WA_Fn_UseC__HR_Employee_Attrition[[#This Row],[Attrition]]="Yes",1,0)</f>
        <v>0</v>
      </c>
    </row>
    <row r="495" spans="1:38">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s="34" t="str" cm="1">
        <f t="array" ref="AJ49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95" s="34" t="str" cm="1">
        <f t="array" ref="AK49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95">
        <f>IF(WA_Fn_UseC__HR_Employee_Attrition[[#This Row],[Attrition]]="Yes",1,0)</f>
        <v>0</v>
      </c>
    </row>
    <row r="496" spans="1:38">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s="34" t="str" cm="1">
        <f t="array" ref="AJ49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496" s="34" t="str" cm="1">
        <f t="array" ref="AK49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96">
        <f>IF(WA_Fn_UseC__HR_Employee_Attrition[[#This Row],[Attrition]]="Yes",1,0)</f>
        <v>0</v>
      </c>
    </row>
    <row r="497" spans="1:38">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s="34" t="str" cm="1">
        <f t="array" ref="AJ49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97" s="34" t="str" cm="1">
        <f t="array" ref="AK49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97">
        <f>IF(WA_Fn_UseC__HR_Employee_Attrition[[#This Row],[Attrition]]="Yes",1,0)</f>
        <v>1</v>
      </c>
    </row>
    <row r="498" spans="1:38">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s="34" t="str" cm="1">
        <f t="array" ref="AJ49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498" s="34" t="str" cm="1">
        <f t="array" ref="AK49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498">
        <f>IF(WA_Fn_UseC__HR_Employee_Attrition[[#This Row],[Attrition]]="Yes",1,0)</f>
        <v>0</v>
      </c>
    </row>
    <row r="499" spans="1:38">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s="34" t="str" cm="1">
        <f t="array" ref="AJ49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499" s="34" t="str" cm="1">
        <f t="array" ref="AK49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499">
        <f>IF(WA_Fn_UseC__HR_Employee_Attrition[[#This Row],[Attrition]]="Yes",1,0)</f>
        <v>0</v>
      </c>
    </row>
    <row r="500" spans="1:38">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s="34" t="str" cm="1">
        <f t="array" ref="AJ50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00" s="34" t="str" cm="1">
        <f t="array" ref="AK50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00">
        <f>IF(WA_Fn_UseC__HR_Employee_Attrition[[#This Row],[Attrition]]="Yes",1,0)</f>
        <v>0</v>
      </c>
    </row>
    <row r="501" spans="1:38">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s="34" t="str" cm="1">
        <f t="array" ref="AJ50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01" s="34" t="str" cm="1">
        <f t="array" ref="AK50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01">
        <f>IF(WA_Fn_UseC__HR_Employee_Attrition[[#This Row],[Attrition]]="Yes",1,0)</f>
        <v>0</v>
      </c>
    </row>
    <row r="502" spans="1:38">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s="34" t="str" cm="1">
        <f t="array" ref="AJ50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02" s="34" t="str" cm="1">
        <f t="array" ref="AK50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02">
        <f>IF(WA_Fn_UseC__HR_Employee_Attrition[[#This Row],[Attrition]]="Yes",1,0)</f>
        <v>0</v>
      </c>
    </row>
    <row r="503" spans="1:38">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s="34" t="str" cm="1">
        <f t="array" ref="AJ50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03" s="34" t="str" cm="1">
        <f t="array" ref="AK50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03">
        <f>IF(WA_Fn_UseC__HR_Employee_Attrition[[#This Row],[Attrition]]="Yes",1,0)</f>
        <v>0</v>
      </c>
    </row>
    <row r="504" spans="1:38">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s="34" t="str" cm="1">
        <f t="array" ref="AJ50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504" s="34" t="str" cm="1">
        <f t="array" ref="AK50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504">
        <f>IF(WA_Fn_UseC__HR_Employee_Attrition[[#This Row],[Attrition]]="Yes",1,0)</f>
        <v>0</v>
      </c>
    </row>
    <row r="505" spans="1:38">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s="34" t="str" cm="1">
        <f t="array" ref="AJ50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05" s="34" t="str" cm="1">
        <f t="array" ref="AK50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505">
        <f>IF(WA_Fn_UseC__HR_Employee_Attrition[[#This Row],[Attrition]]="Yes",1,0)</f>
        <v>0</v>
      </c>
    </row>
    <row r="506" spans="1:38">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s="34" t="str" cm="1">
        <f t="array" ref="AJ50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06" s="34" t="str" cm="1">
        <f t="array" ref="AK50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06">
        <f>IF(WA_Fn_UseC__HR_Employee_Attrition[[#This Row],[Attrition]]="Yes",1,0)</f>
        <v>1</v>
      </c>
    </row>
    <row r="507" spans="1:38">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s="34" t="str" cm="1">
        <f t="array" ref="AJ50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07" s="34" t="str" cm="1">
        <f t="array" ref="AK50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07">
        <f>IF(WA_Fn_UseC__HR_Employee_Attrition[[#This Row],[Attrition]]="Yes",1,0)</f>
        <v>0</v>
      </c>
    </row>
    <row r="508" spans="1:38">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s="34" t="str" cm="1">
        <f t="array" ref="AJ50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08" s="34" t="str" cm="1">
        <f t="array" ref="AK50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508">
        <f>IF(WA_Fn_UseC__HR_Employee_Attrition[[#This Row],[Attrition]]="Yes",1,0)</f>
        <v>0</v>
      </c>
    </row>
    <row r="509" spans="1:38">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s="34" t="str" cm="1">
        <f t="array" ref="AJ50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09" s="34" t="str" cm="1">
        <f t="array" ref="AK50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09">
        <f>IF(WA_Fn_UseC__HR_Employee_Attrition[[#This Row],[Attrition]]="Yes",1,0)</f>
        <v>0</v>
      </c>
    </row>
    <row r="510" spans="1:38">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s="34" t="str" cm="1">
        <f t="array" ref="AJ51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510" s="34" t="str" cm="1">
        <f t="array" ref="AK51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510">
        <f>IF(WA_Fn_UseC__HR_Employee_Attrition[[#This Row],[Attrition]]="Yes",1,0)</f>
        <v>0</v>
      </c>
    </row>
    <row r="511" spans="1:38">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s="34" t="str" cm="1">
        <f t="array" ref="AJ51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511" s="34" t="str" cm="1">
        <f t="array" ref="AK51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511">
        <f>IF(WA_Fn_UseC__HR_Employee_Attrition[[#This Row],[Attrition]]="Yes",1,0)</f>
        <v>0</v>
      </c>
    </row>
    <row r="512" spans="1:38">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s="34" t="str" cm="1">
        <f t="array" ref="AJ51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12" s="34" t="str" cm="1">
        <f t="array" ref="AK51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512">
        <f>IF(WA_Fn_UseC__HR_Employee_Attrition[[#This Row],[Attrition]]="Yes",1,0)</f>
        <v>0</v>
      </c>
    </row>
    <row r="513" spans="1:38">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s="34" t="str" cm="1">
        <f t="array" ref="AJ51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13" s="34" t="str" cm="1">
        <f t="array" ref="AK51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13">
        <f>IF(WA_Fn_UseC__HR_Employee_Attrition[[#This Row],[Attrition]]="Yes",1,0)</f>
        <v>0</v>
      </c>
    </row>
    <row r="514" spans="1:38">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s="34" t="str" cm="1">
        <f t="array" ref="AJ51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14" s="34" t="str" cm="1">
        <f t="array" ref="AK51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14">
        <f>IF(WA_Fn_UseC__HR_Employee_Attrition[[#This Row],[Attrition]]="Yes",1,0)</f>
        <v>0</v>
      </c>
    </row>
    <row r="515" spans="1:38">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s="34" t="str" cm="1">
        <f t="array" ref="AJ51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15" s="34" t="str" cm="1">
        <f t="array" ref="AK51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15">
        <f>IF(WA_Fn_UseC__HR_Employee_Attrition[[#This Row],[Attrition]]="Yes",1,0)</f>
        <v>1</v>
      </c>
    </row>
    <row r="516" spans="1:38">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s="34" t="str" cm="1">
        <f t="array" ref="AJ51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16" s="34" t="str" cm="1">
        <f t="array" ref="AK51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516">
        <f>IF(WA_Fn_UseC__HR_Employee_Attrition[[#This Row],[Attrition]]="Yes",1,0)</f>
        <v>1</v>
      </c>
    </row>
    <row r="517" spans="1:38">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s="34" t="str" cm="1">
        <f t="array" ref="AJ51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17" s="34" t="str" cm="1">
        <f t="array" ref="AK51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17">
        <f>IF(WA_Fn_UseC__HR_Employee_Attrition[[#This Row],[Attrition]]="Yes",1,0)</f>
        <v>0</v>
      </c>
    </row>
    <row r="518" spans="1:38">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s="34" t="str" cm="1">
        <f t="array" ref="AJ51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18" s="34" t="str" cm="1">
        <f t="array" ref="AK51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18">
        <f>IF(WA_Fn_UseC__HR_Employee_Attrition[[#This Row],[Attrition]]="Yes",1,0)</f>
        <v>0</v>
      </c>
    </row>
    <row r="519" spans="1:38">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s="34" t="str" cm="1">
        <f t="array" ref="AJ51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19" s="34" t="str" cm="1">
        <f t="array" ref="AK51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19">
        <f>IF(WA_Fn_UseC__HR_Employee_Attrition[[#This Row],[Attrition]]="Yes",1,0)</f>
        <v>0</v>
      </c>
    </row>
    <row r="520" spans="1:38">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s="34" t="str" cm="1">
        <f t="array" ref="AJ52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20" s="34" t="str" cm="1">
        <f t="array" ref="AK52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20">
        <f>IF(WA_Fn_UseC__HR_Employee_Attrition[[#This Row],[Attrition]]="Yes",1,0)</f>
        <v>0</v>
      </c>
    </row>
    <row r="521" spans="1:38">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s="34" t="str" cm="1">
        <f t="array" ref="AJ52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21" s="34" t="str" cm="1">
        <f t="array" ref="AK52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21">
        <f>IF(WA_Fn_UseC__HR_Employee_Attrition[[#This Row],[Attrition]]="Yes",1,0)</f>
        <v>0</v>
      </c>
    </row>
    <row r="522" spans="1:38">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s="34" t="str" cm="1">
        <f t="array" ref="AJ52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22" s="34" t="str" cm="1">
        <f t="array" ref="AK52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22">
        <f>IF(WA_Fn_UseC__HR_Employee_Attrition[[#This Row],[Attrition]]="Yes",1,0)</f>
        <v>0</v>
      </c>
    </row>
    <row r="523" spans="1:38">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s="34" t="str" cm="1">
        <f t="array" ref="AJ52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23" s="34" t="str" cm="1">
        <f t="array" ref="AK52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23">
        <f>IF(WA_Fn_UseC__HR_Employee_Attrition[[#This Row],[Attrition]]="Yes",1,0)</f>
        <v>0</v>
      </c>
    </row>
    <row r="524" spans="1:38">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s="34" t="str" cm="1">
        <f t="array" ref="AJ52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24" s="34" t="str" cm="1">
        <f t="array" ref="AK52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24">
        <f>IF(WA_Fn_UseC__HR_Employee_Attrition[[#This Row],[Attrition]]="Yes",1,0)</f>
        <v>0</v>
      </c>
    </row>
    <row r="525" spans="1:38">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s="34" t="str" cm="1">
        <f t="array" ref="AJ52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525" s="34" t="str" cm="1">
        <f t="array" ref="AK52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525">
        <f>IF(WA_Fn_UseC__HR_Employee_Attrition[[#This Row],[Attrition]]="Yes",1,0)</f>
        <v>0</v>
      </c>
    </row>
    <row r="526" spans="1:38">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s="34" t="str" cm="1">
        <f t="array" ref="AJ52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26" s="34" t="str" cm="1">
        <f t="array" ref="AK52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526">
        <f>IF(WA_Fn_UseC__HR_Employee_Attrition[[#This Row],[Attrition]]="Yes",1,0)</f>
        <v>0</v>
      </c>
    </row>
    <row r="527" spans="1:38">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s="34" t="str" cm="1">
        <f t="array" ref="AJ52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27" s="34" t="str" cm="1">
        <f t="array" ref="AK52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27">
        <f>IF(WA_Fn_UseC__HR_Employee_Attrition[[#This Row],[Attrition]]="Yes",1,0)</f>
        <v>1</v>
      </c>
    </row>
    <row r="528" spans="1:38">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s="34" t="str" cm="1">
        <f t="array" ref="AJ52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528" s="34" t="str" cm="1">
        <f t="array" ref="AK52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528">
        <f>IF(WA_Fn_UseC__HR_Employee_Attrition[[#This Row],[Attrition]]="Yes",1,0)</f>
        <v>0</v>
      </c>
    </row>
    <row r="529" spans="1:38">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s="34" t="str" cm="1">
        <f t="array" ref="AJ52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29" s="34" t="str" cm="1">
        <f t="array" ref="AK52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29">
        <f>IF(WA_Fn_UseC__HR_Employee_Attrition[[#This Row],[Attrition]]="Yes",1,0)</f>
        <v>0</v>
      </c>
    </row>
    <row r="530" spans="1:38">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s="34" t="str" cm="1">
        <f t="array" ref="AJ53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30" s="34" t="str" cm="1">
        <f t="array" ref="AK53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30">
        <f>IF(WA_Fn_UseC__HR_Employee_Attrition[[#This Row],[Attrition]]="Yes",1,0)</f>
        <v>1</v>
      </c>
    </row>
    <row r="531" spans="1:38">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s="34" t="str" cm="1">
        <f t="array" ref="AJ53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31" s="34" t="str" cm="1">
        <f t="array" ref="AK53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31">
        <f>IF(WA_Fn_UseC__HR_Employee_Attrition[[#This Row],[Attrition]]="Yes",1,0)</f>
        <v>0</v>
      </c>
    </row>
    <row r="532" spans="1:38">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s="34" t="str" cm="1">
        <f t="array" ref="AJ53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32" s="34" t="str" cm="1">
        <f t="array" ref="AK53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32">
        <f>IF(WA_Fn_UseC__HR_Employee_Attrition[[#This Row],[Attrition]]="Yes",1,0)</f>
        <v>0</v>
      </c>
    </row>
    <row r="533" spans="1:38">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s="34" t="str" cm="1">
        <f t="array" ref="AJ53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33" s="34" t="str" cm="1">
        <f t="array" ref="AK53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533">
        <f>IF(WA_Fn_UseC__HR_Employee_Attrition[[#This Row],[Attrition]]="Yes",1,0)</f>
        <v>0</v>
      </c>
    </row>
    <row r="534" spans="1:38">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s="34" t="str" cm="1">
        <f t="array" ref="AJ53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34" s="34" t="str" cm="1">
        <f t="array" ref="AK53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34">
        <f>IF(WA_Fn_UseC__HR_Employee_Attrition[[#This Row],[Attrition]]="Yes",1,0)</f>
        <v>0</v>
      </c>
    </row>
    <row r="535" spans="1:38">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s="34" t="str" cm="1">
        <f t="array" ref="AJ53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535" s="34" t="str" cm="1">
        <f t="array" ref="AK53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35">
        <f>IF(WA_Fn_UseC__HR_Employee_Attrition[[#This Row],[Attrition]]="Yes",1,0)</f>
        <v>0</v>
      </c>
    </row>
    <row r="536" spans="1:38">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s="34" t="str" cm="1">
        <f t="array" ref="AJ53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36" s="34" t="str" cm="1">
        <f t="array" ref="AK53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36">
        <f>IF(WA_Fn_UseC__HR_Employee_Attrition[[#This Row],[Attrition]]="Yes",1,0)</f>
        <v>0</v>
      </c>
    </row>
    <row r="537" spans="1:38">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s="34" t="str" cm="1">
        <f t="array" ref="AJ53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537" s="34" t="str" cm="1">
        <f t="array" ref="AK53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537">
        <f>IF(WA_Fn_UseC__HR_Employee_Attrition[[#This Row],[Attrition]]="Yes",1,0)</f>
        <v>0</v>
      </c>
    </row>
    <row r="538" spans="1:38">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s="34" t="str" cm="1">
        <f t="array" ref="AJ53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38" s="34" t="str" cm="1">
        <f t="array" ref="AK53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38">
        <f>IF(WA_Fn_UseC__HR_Employee_Attrition[[#This Row],[Attrition]]="Yes",1,0)</f>
        <v>0</v>
      </c>
    </row>
    <row r="539" spans="1:38">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s="34" t="str" cm="1">
        <f t="array" ref="AJ53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39" s="34" t="str" cm="1">
        <f t="array" ref="AK53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39">
        <f>IF(WA_Fn_UseC__HR_Employee_Attrition[[#This Row],[Attrition]]="Yes",1,0)</f>
        <v>0</v>
      </c>
    </row>
    <row r="540" spans="1:38">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s="34" t="str" cm="1">
        <f t="array" ref="AJ54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540" s="34" t="str" cm="1">
        <f t="array" ref="AK54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40">
        <f>IF(WA_Fn_UseC__HR_Employee_Attrition[[#This Row],[Attrition]]="Yes",1,0)</f>
        <v>0</v>
      </c>
    </row>
    <row r="541" spans="1:38">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s="34" t="str" cm="1">
        <f t="array" ref="AJ54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41" s="34" t="str" cm="1">
        <f t="array" ref="AK54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41">
        <f>IF(WA_Fn_UseC__HR_Employee_Attrition[[#This Row],[Attrition]]="Yes",1,0)</f>
        <v>0</v>
      </c>
    </row>
    <row r="542" spans="1:38">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s="34" t="str" cm="1">
        <f t="array" ref="AJ54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42" s="34" t="str" cm="1">
        <f t="array" ref="AK54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542">
        <f>IF(WA_Fn_UseC__HR_Employee_Attrition[[#This Row],[Attrition]]="Yes",1,0)</f>
        <v>1</v>
      </c>
    </row>
    <row r="543" spans="1:38">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s="34" t="str" cm="1">
        <f t="array" ref="AJ54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43" s="34" t="str" cm="1">
        <f t="array" ref="AK54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43">
        <f>IF(WA_Fn_UseC__HR_Employee_Attrition[[#This Row],[Attrition]]="Yes",1,0)</f>
        <v>0</v>
      </c>
    </row>
    <row r="544" spans="1:38">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s="34" t="str" cm="1">
        <f t="array" ref="AJ54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44" s="34" t="str" cm="1">
        <f t="array" ref="AK54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44">
        <f>IF(WA_Fn_UseC__HR_Employee_Attrition[[#This Row],[Attrition]]="Yes",1,0)</f>
        <v>0</v>
      </c>
    </row>
    <row r="545" spans="1:38">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s="34" t="str" cm="1">
        <f t="array" ref="AJ54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45" s="34" t="str" cm="1">
        <f t="array" ref="AK54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45">
        <f>IF(WA_Fn_UseC__HR_Employee_Attrition[[#This Row],[Attrition]]="Yes",1,0)</f>
        <v>0</v>
      </c>
    </row>
    <row r="546" spans="1:38">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s="34" t="str" cm="1">
        <f t="array" ref="AJ54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546" s="34" t="str" cm="1">
        <f t="array" ref="AK54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546">
        <f>IF(WA_Fn_UseC__HR_Employee_Attrition[[#This Row],[Attrition]]="Yes",1,0)</f>
        <v>0</v>
      </c>
    </row>
    <row r="547" spans="1:38">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s="34" t="str" cm="1">
        <f t="array" ref="AJ54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47" s="34" t="str" cm="1">
        <f t="array" ref="AK54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547">
        <f>IF(WA_Fn_UseC__HR_Employee_Attrition[[#This Row],[Attrition]]="Yes",1,0)</f>
        <v>0</v>
      </c>
    </row>
    <row r="548" spans="1:38">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s="34" t="str" cm="1">
        <f t="array" ref="AJ54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48" s="34" t="str" cm="1">
        <f t="array" ref="AK54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48">
        <f>IF(WA_Fn_UseC__HR_Employee_Attrition[[#This Row],[Attrition]]="Yes",1,0)</f>
        <v>0</v>
      </c>
    </row>
    <row r="549" spans="1:38">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s="34" t="str" cm="1">
        <f t="array" ref="AJ54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49" s="34" t="str" cm="1">
        <f t="array" ref="AK54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49">
        <f>IF(WA_Fn_UseC__HR_Employee_Attrition[[#This Row],[Attrition]]="Yes",1,0)</f>
        <v>1</v>
      </c>
    </row>
    <row r="550" spans="1:38">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s="34" t="str" cm="1">
        <f t="array" ref="AJ55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50" s="34" t="str" cm="1">
        <f t="array" ref="AK55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50">
        <f>IF(WA_Fn_UseC__HR_Employee_Attrition[[#This Row],[Attrition]]="Yes",1,0)</f>
        <v>0</v>
      </c>
    </row>
    <row r="551" spans="1:38">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s="34" t="str" cm="1">
        <f t="array" ref="AJ55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51" s="34" t="str" cm="1">
        <f t="array" ref="AK55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551">
        <f>IF(WA_Fn_UseC__HR_Employee_Attrition[[#This Row],[Attrition]]="Yes",1,0)</f>
        <v>0</v>
      </c>
    </row>
    <row r="552" spans="1:38">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s="34" t="str" cm="1">
        <f t="array" ref="AJ55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52" s="34" t="str" cm="1">
        <f t="array" ref="AK55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52">
        <f>IF(WA_Fn_UseC__HR_Employee_Attrition[[#This Row],[Attrition]]="Yes",1,0)</f>
        <v>0</v>
      </c>
    </row>
    <row r="553" spans="1:38">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s="34" t="str" cm="1">
        <f t="array" ref="AJ55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53" s="34" t="str" cm="1">
        <f t="array" ref="AK55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553">
        <f>IF(WA_Fn_UseC__HR_Employee_Attrition[[#This Row],[Attrition]]="Yes",1,0)</f>
        <v>0</v>
      </c>
    </row>
    <row r="554" spans="1:38">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s="34" t="str" cm="1">
        <f t="array" ref="AJ55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54" s="34" t="str" cm="1">
        <f t="array" ref="AK55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54">
        <f>IF(WA_Fn_UseC__HR_Employee_Attrition[[#This Row],[Attrition]]="Yes",1,0)</f>
        <v>0</v>
      </c>
    </row>
    <row r="555" spans="1:38">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s="34" t="str" cm="1">
        <f t="array" ref="AJ55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55" s="34" t="str" cm="1">
        <f t="array" ref="AK55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55">
        <f>IF(WA_Fn_UseC__HR_Employee_Attrition[[#This Row],[Attrition]]="Yes",1,0)</f>
        <v>0</v>
      </c>
    </row>
    <row r="556" spans="1:38">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s="34" t="str" cm="1">
        <f t="array" ref="AJ55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56" s="34" t="str" cm="1">
        <f t="array" ref="AK55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56">
        <f>IF(WA_Fn_UseC__HR_Employee_Attrition[[#This Row],[Attrition]]="Yes",1,0)</f>
        <v>0</v>
      </c>
    </row>
    <row r="557" spans="1:38">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s="34" t="str" cm="1">
        <f t="array" ref="AJ55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57" s="34" t="str" cm="1">
        <f t="array" ref="AK55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57">
        <f>IF(WA_Fn_UseC__HR_Employee_Attrition[[#This Row],[Attrition]]="Yes",1,0)</f>
        <v>0</v>
      </c>
    </row>
    <row r="558" spans="1:38">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s="34" t="str" cm="1">
        <f t="array" ref="AJ55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58" s="34" t="str" cm="1">
        <f t="array" ref="AK55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58">
        <f>IF(WA_Fn_UseC__HR_Employee_Attrition[[#This Row],[Attrition]]="Yes",1,0)</f>
        <v>0</v>
      </c>
    </row>
    <row r="559" spans="1:38">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s="34" t="str" cm="1">
        <f t="array" ref="AJ55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59" s="34" t="str" cm="1">
        <f t="array" ref="AK55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59">
        <f>IF(WA_Fn_UseC__HR_Employee_Attrition[[#This Row],[Attrition]]="Yes",1,0)</f>
        <v>0</v>
      </c>
    </row>
    <row r="560" spans="1:38">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s="34" t="str" cm="1">
        <f t="array" ref="AJ56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60" s="34" t="str" cm="1">
        <f t="array" ref="AK56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560">
        <f>IF(WA_Fn_UseC__HR_Employee_Attrition[[#This Row],[Attrition]]="Yes",1,0)</f>
        <v>0</v>
      </c>
    </row>
    <row r="561" spans="1:38">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s="34" t="str" cm="1">
        <f t="array" ref="AJ56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61" s="34" t="str" cm="1">
        <f t="array" ref="AK56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61">
        <f>IF(WA_Fn_UseC__HR_Employee_Attrition[[#This Row],[Attrition]]="Yes",1,0)</f>
        <v>0</v>
      </c>
    </row>
    <row r="562" spans="1:38">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s="34" t="str" cm="1">
        <f t="array" ref="AJ56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62" s="34" t="str" cm="1">
        <f t="array" ref="AK56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62">
        <f>IF(WA_Fn_UseC__HR_Employee_Attrition[[#This Row],[Attrition]]="Yes",1,0)</f>
        <v>0</v>
      </c>
    </row>
    <row r="563" spans="1:38">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s="34" t="str" cm="1">
        <f t="array" ref="AJ56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30-40</v>
      </c>
      <c r="AK563" s="34" t="str" cm="1">
        <f t="array" ref="AK56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63">
        <f>IF(WA_Fn_UseC__HR_Employee_Attrition[[#This Row],[Attrition]]="Yes",1,0)</f>
        <v>0</v>
      </c>
    </row>
    <row r="564" spans="1:38">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s="34" t="str" cm="1">
        <f t="array" ref="AJ56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64" s="34" t="str" cm="1">
        <f t="array" ref="AK56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564">
        <f>IF(WA_Fn_UseC__HR_Employee_Attrition[[#This Row],[Attrition]]="Yes",1,0)</f>
        <v>1</v>
      </c>
    </row>
    <row r="565" spans="1:38">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s="34" t="str" cm="1">
        <f t="array" ref="AJ56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65" s="34" t="str" cm="1">
        <f t="array" ref="AK56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65">
        <f>IF(WA_Fn_UseC__HR_Employee_Attrition[[#This Row],[Attrition]]="Yes",1,0)</f>
        <v>0</v>
      </c>
    </row>
    <row r="566" spans="1:38">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s="34" t="str" cm="1">
        <f t="array" ref="AJ56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66" s="34" t="str" cm="1">
        <f t="array" ref="AK56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566">
        <f>IF(WA_Fn_UseC__HR_Employee_Attrition[[#This Row],[Attrition]]="Yes",1,0)</f>
        <v>0</v>
      </c>
    </row>
    <row r="567" spans="1:38">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s="34" t="str" cm="1">
        <f t="array" ref="AJ56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67" s="34" t="str" cm="1">
        <f t="array" ref="AK56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67">
        <f>IF(WA_Fn_UseC__HR_Employee_Attrition[[#This Row],[Attrition]]="Yes",1,0)</f>
        <v>0</v>
      </c>
    </row>
    <row r="568" spans="1:38">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s="34" t="str" cm="1">
        <f t="array" ref="AJ56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68" s="34" t="str" cm="1">
        <f t="array" ref="AK56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68">
        <f>IF(WA_Fn_UseC__HR_Employee_Attrition[[#This Row],[Attrition]]="Yes",1,0)</f>
        <v>1</v>
      </c>
    </row>
    <row r="569" spans="1:38">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s="34" t="str" cm="1">
        <f t="array" ref="AJ56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69" s="34" t="str" cm="1">
        <f t="array" ref="AK56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69">
        <f>IF(WA_Fn_UseC__HR_Employee_Attrition[[#This Row],[Attrition]]="Yes",1,0)</f>
        <v>0</v>
      </c>
    </row>
    <row r="570" spans="1:38">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s="34" t="str" cm="1">
        <f t="array" ref="AJ57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70" s="34" t="str" cm="1">
        <f t="array" ref="AK57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70">
        <f>IF(WA_Fn_UseC__HR_Employee_Attrition[[#This Row],[Attrition]]="Yes",1,0)</f>
        <v>1</v>
      </c>
    </row>
    <row r="571" spans="1:38">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s="34" t="str" cm="1">
        <f t="array" ref="AJ57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71" s="34" t="str" cm="1">
        <f t="array" ref="AK57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71">
        <f>IF(WA_Fn_UseC__HR_Employee_Attrition[[#This Row],[Attrition]]="Yes",1,0)</f>
        <v>0</v>
      </c>
    </row>
    <row r="572" spans="1:38">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s="34" t="str" cm="1">
        <f t="array" ref="AJ57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72" s="34" t="str" cm="1">
        <f t="array" ref="AK57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72">
        <f>IF(WA_Fn_UseC__HR_Employee_Attrition[[#This Row],[Attrition]]="Yes",1,0)</f>
        <v>0</v>
      </c>
    </row>
    <row r="573" spans="1:38">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s="34" t="str" cm="1">
        <f t="array" ref="AJ57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73" s="34" t="str" cm="1">
        <f t="array" ref="AK57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73">
        <f>IF(WA_Fn_UseC__HR_Employee_Attrition[[#This Row],[Attrition]]="Yes",1,0)</f>
        <v>0</v>
      </c>
    </row>
    <row r="574" spans="1:38">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s="34" t="str" cm="1">
        <f t="array" ref="AJ57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74" s="34" t="str" cm="1">
        <f t="array" ref="AK57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74">
        <f>IF(WA_Fn_UseC__HR_Employee_Attrition[[#This Row],[Attrition]]="Yes",1,0)</f>
        <v>0</v>
      </c>
    </row>
    <row r="575" spans="1:38">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s="34" t="str" cm="1">
        <f t="array" ref="AJ57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75" s="34" t="str" cm="1">
        <f t="array" ref="AK57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75">
        <f>IF(WA_Fn_UseC__HR_Employee_Attrition[[#This Row],[Attrition]]="Yes",1,0)</f>
        <v>1</v>
      </c>
    </row>
    <row r="576" spans="1:38">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s="34" t="str" cm="1">
        <f t="array" ref="AJ57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76" s="34" t="str" cm="1">
        <f t="array" ref="AK57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76">
        <f>IF(WA_Fn_UseC__HR_Employee_Attrition[[#This Row],[Attrition]]="Yes",1,0)</f>
        <v>0</v>
      </c>
    </row>
    <row r="577" spans="1:38">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s="34" t="str" cm="1">
        <f t="array" ref="AJ57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77" s="34" t="str" cm="1">
        <f t="array" ref="AK57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77">
        <f>IF(WA_Fn_UseC__HR_Employee_Attrition[[#This Row],[Attrition]]="Yes",1,0)</f>
        <v>0</v>
      </c>
    </row>
    <row r="578" spans="1:38">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s="34" t="str" cm="1">
        <f t="array" ref="AJ57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78" s="34" t="str" cm="1">
        <f t="array" ref="AK57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78">
        <f>IF(WA_Fn_UseC__HR_Employee_Attrition[[#This Row],[Attrition]]="Yes",1,0)</f>
        <v>0</v>
      </c>
    </row>
    <row r="579" spans="1:38">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s="34" t="str" cm="1">
        <f t="array" ref="AJ57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79" s="34" t="str" cm="1">
        <f t="array" ref="AK57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579">
        <f>IF(WA_Fn_UseC__HR_Employee_Attrition[[#This Row],[Attrition]]="Yes",1,0)</f>
        <v>0</v>
      </c>
    </row>
    <row r="580" spans="1:38">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s="34" t="str" cm="1">
        <f t="array" ref="AJ58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580" s="34" t="str" cm="1">
        <f t="array" ref="AK58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580">
        <f>IF(WA_Fn_UseC__HR_Employee_Attrition[[#This Row],[Attrition]]="Yes",1,0)</f>
        <v>0</v>
      </c>
    </row>
    <row r="581" spans="1:38">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s="34" t="str" cm="1">
        <f t="array" ref="AJ58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81" s="34" t="str" cm="1">
        <f t="array" ref="AK58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81">
        <f>IF(WA_Fn_UseC__HR_Employee_Attrition[[#This Row],[Attrition]]="Yes",1,0)</f>
        <v>0</v>
      </c>
    </row>
    <row r="582" spans="1:38">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s="34" t="str" cm="1">
        <f t="array" ref="AJ58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82" s="34" t="str" cm="1">
        <f t="array" ref="AK58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82">
        <f>IF(WA_Fn_UseC__HR_Employee_Attrition[[#This Row],[Attrition]]="Yes",1,0)</f>
        <v>0</v>
      </c>
    </row>
    <row r="583" spans="1:38">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s="34" t="str" cm="1">
        <f t="array" ref="AJ58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83" s="34" t="str" cm="1">
        <f t="array" ref="AK58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83">
        <f>IF(WA_Fn_UseC__HR_Employee_Attrition[[#This Row],[Attrition]]="Yes",1,0)</f>
        <v>0</v>
      </c>
    </row>
    <row r="584" spans="1:38">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s="34" t="str" cm="1">
        <f t="array" ref="AJ58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84" s="34" t="str" cm="1">
        <f t="array" ref="AK58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584">
        <f>IF(WA_Fn_UseC__HR_Employee_Attrition[[#This Row],[Attrition]]="Yes",1,0)</f>
        <v>0</v>
      </c>
    </row>
    <row r="585" spans="1:38">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s="34" t="str" cm="1">
        <f t="array" ref="AJ58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85" s="34" t="str" cm="1">
        <f t="array" ref="AK58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85">
        <f>IF(WA_Fn_UseC__HR_Employee_Attrition[[#This Row],[Attrition]]="Yes",1,0)</f>
        <v>0</v>
      </c>
    </row>
    <row r="586" spans="1:38">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s="34" t="str" cm="1">
        <f t="array" ref="AJ58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586" s="34" t="str" cm="1">
        <f t="array" ref="AK58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586">
        <f>IF(WA_Fn_UseC__HR_Employee_Attrition[[#This Row],[Attrition]]="Yes",1,0)</f>
        <v>0</v>
      </c>
    </row>
    <row r="587" spans="1:38">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s="34" t="str" cm="1">
        <f t="array" ref="AJ58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87" s="34" t="str" cm="1">
        <f t="array" ref="AK58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87">
        <f>IF(WA_Fn_UseC__HR_Employee_Attrition[[#This Row],[Attrition]]="Yes",1,0)</f>
        <v>1</v>
      </c>
    </row>
    <row r="588" spans="1:38">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s="34" t="str" cm="1">
        <f t="array" ref="AJ58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88" s="34" t="str" cm="1">
        <f t="array" ref="AK58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88">
        <f>IF(WA_Fn_UseC__HR_Employee_Attrition[[#This Row],[Attrition]]="Yes",1,0)</f>
        <v>0</v>
      </c>
    </row>
    <row r="589" spans="1:38">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s="34" t="str" cm="1">
        <f t="array" ref="AJ58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89" s="34" t="str" cm="1">
        <f t="array" ref="AK58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89">
        <f>IF(WA_Fn_UseC__HR_Employee_Attrition[[#This Row],[Attrition]]="Yes",1,0)</f>
        <v>0</v>
      </c>
    </row>
    <row r="590" spans="1:38">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s="34" t="str" cm="1">
        <f t="array" ref="AJ59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90" s="34" t="str" cm="1">
        <f t="array" ref="AK59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90">
        <f>IF(WA_Fn_UseC__HR_Employee_Attrition[[#This Row],[Attrition]]="Yes",1,0)</f>
        <v>0</v>
      </c>
    </row>
    <row r="591" spans="1:38">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s="34" t="str" cm="1">
        <f t="array" ref="AJ59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91" s="34" t="str" cm="1">
        <f t="array" ref="AK59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91">
        <f>IF(WA_Fn_UseC__HR_Employee_Attrition[[#This Row],[Attrition]]="Yes",1,0)</f>
        <v>1</v>
      </c>
    </row>
    <row r="592" spans="1:38">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s="34" t="str" cm="1">
        <f t="array" ref="AJ59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592" s="34" t="str" cm="1">
        <f t="array" ref="AK59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592">
        <f>IF(WA_Fn_UseC__HR_Employee_Attrition[[#This Row],[Attrition]]="Yes",1,0)</f>
        <v>0</v>
      </c>
    </row>
    <row r="593" spans="1:38">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s="34" t="str" cm="1">
        <f t="array" ref="AJ59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93" s="34" t="str" cm="1">
        <f t="array" ref="AK59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93">
        <f>IF(WA_Fn_UseC__HR_Employee_Attrition[[#This Row],[Attrition]]="Yes",1,0)</f>
        <v>1</v>
      </c>
    </row>
    <row r="594" spans="1:38">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s="34" t="str" cm="1">
        <f t="array" ref="AJ59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594" s="34" t="str" cm="1">
        <f t="array" ref="AK59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594">
        <f>IF(WA_Fn_UseC__HR_Employee_Attrition[[#This Row],[Attrition]]="Yes",1,0)</f>
        <v>0</v>
      </c>
    </row>
    <row r="595" spans="1:38">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s="34" t="str" cm="1">
        <f t="array" ref="AJ59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95" s="34" t="str" cm="1">
        <f t="array" ref="AK59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95">
        <f>IF(WA_Fn_UseC__HR_Employee_Attrition[[#This Row],[Attrition]]="Yes",1,0)</f>
        <v>0</v>
      </c>
    </row>
    <row r="596" spans="1:38">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s="34" t="str" cm="1">
        <f t="array" ref="AJ59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596" s="34" t="str" cm="1">
        <f t="array" ref="AK59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96">
        <f>IF(WA_Fn_UseC__HR_Employee_Attrition[[#This Row],[Attrition]]="Yes",1,0)</f>
        <v>0</v>
      </c>
    </row>
    <row r="597" spans="1:38">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s="34" t="str" cm="1">
        <f t="array" ref="AJ59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30-40</v>
      </c>
      <c r="AK597" s="34" t="str" cm="1">
        <f t="array" ref="AK59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597">
        <f>IF(WA_Fn_UseC__HR_Employee_Attrition[[#This Row],[Attrition]]="Yes",1,0)</f>
        <v>1</v>
      </c>
    </row>
    <row r="598" spans="1:38">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s="34" t="str" cm="1">
        <f t="array" ref="AJ59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598" s="34" t="str" cm="1">
        <f t="array" ref="AK59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598">
        <f>IF(WA_Fn_UseC__HR_Employee_Attrition[[#This Row],[Attrition]]="Yes",1,0)</f>
        <v>0</v>
      </c>
    </row>
    <row r="599" spans="1:38">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s="34" t="str" cm="1">
        <f t="array" ref="AJ59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599" s="34" t="str" cm="1">
        <f t="array" ref="AK59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599">
        <f>IF(WA_Fn_UseC__HR_Employee_Attrition[[#This Row],[Attrition]]="Yes",1,0)</f>
        <v>0</v>
      </c>
    </row>
    <row r="600" spans="1:38">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s="34" t="str" cm="1">
        <f t="array" ref="AJ60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00" s="34" t="str" cm="1">
        <f t="array" ref="AK60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600">
        <f>IF(WA_Fn_UseC__HR_Employee_Attrition[[#This Row],[Attrition]]="Yes",1,0)</f>
        <v>1</v>
      </c>
    </row>
    <row r="601" spans="1:38">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s="34" t="str" cm="1">
        <f t="array" ref="AJ60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01" s="34" t="str" cm="1">
        <f t="array" ref="AK60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01">
        <f>IF(WA_Fn_UseC__HR_Employee_Attrition[[#This Row],[Attrition]]="Yes",1,0)</f>
        <v>0</v>
      </c>
    </row>
    <row r="602" spans="1:38">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s="34" t="str" cm="1">
        <f t="array" ref="AJ60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602" s="34" t="str" cm="1">
        <f t="array" ref="AK60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602">
        <f>IF(WA_Fn_UseC__HR_Employee_Attrition[[#This Row],[Attrition]]="Yes",1,0)</f>
        <v>0</v>
      </c>
    </row>
    <row r="603" spans="1:38">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s="34" t="str" cm="1">
        <f t="array" ref="AJ60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03" s="34" t="str" cm="1">
        <f t="array" ref="AK60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03">
        <f>IF(WA_Fn_UseC__HR_Employee_Attrition[[#This Row],[Attrition]]="Yes",1,0)</f>
        <v>0</v>
      </c>
    </row>
    <row r="604" spans="1:38">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s="34" t="str" cm="1">
        <f t="array" ref="AJ60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04" s="34" t="str" cm="1">
        <f t="array" ref="AK60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04">
        <f>IF(WA_Fn_UseC__HR_Employee_Attrition[[#This Row],[Attrition]]="Yes",1,0)</f>
        <v>0</v>
      </c>
    </row>
    <row r="605" spans="1:38">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s="34" t="str" cm="1">
        <f t="array" ref="AJ60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05" s="34" t="str" cm="1">
        <f t="array" ref="AK60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05">
        <f>IF(WA_Fn_UseC__HR_Employee_Attrition[[#This Row],[Attrition]]="Yes",1,0)</f>
        <v>0</v>
      </c>
    </row>
    <row r="606" spans="1:38">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s="34" t="str" cm="1">
        <f t="array" ref="AJ60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06" s="34" t="str" cm="1">
        <f t="array" ref="AK60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606">
        <f>IF(WA_Fn_UseC__HR_Employee_Attrition[[#This Row],[Attrition]]="Yes",1,0)</f>
        <v>0</v>
      </c>
    </row>
    <row r="607" spans="1:38">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s="34" t="str" cm="1">
        <f t="array" ref="AJ60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07" s="34" t="str" cm="1">
        <f t="array" ref="AK60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607">
        <f>IF(WA_Fn_UseC__HR_Employee_Attrition[[#This Row],[Attrition]]="Yes",1,0)</f>
        <v>0</v>
      </c>
    </row>
    <row r="608" spans="1:38">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s="34" t="str" cm="1">
        <f t="array" ref="AJ60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08" s="34" t="str" cm="1">
        <f t="array" ref="AK60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608">
        <f>IF(WA_Fn_UseC__HR_Employee_Attrition[[#This Row],[Attrition]]="Yes",1,0)</f>
        <v>0</v>
      </c>
    </row>
    <row r="609" spans="1:38">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s="34" t="str" cm="1">
        <f t="array" ref="AJ60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09" s="34" t="str" cm="1">
        <f t="array" ref="AK60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609">
        <f>IF(WA_Fn_UseC__HR_Employee_Attrition[[#This Row],[Attrition]]="Yes",1,0)</f>
        <v>1</v>
      </c>
    </row>
    <row r="610" spans="1:38">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s="34" t="str" cm="1">
        <f t="array" ref="AJ61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10" s="34" t="str" cm="1">
        <f t="array" ref="AK61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610">
        <f>IF(WA_Fn_UseC__HR_Employee_Attrition[[#This Row],[Attrition]]="Yes",1,0)</f>
        <v>1</v>
      </c>
    </row>
    <row r="611" spans="1:38">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s="34" t="str" cm="1">
        <f t="array" ref="AJ61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11" s="34" t="str" cm="1">
        <f t="array" ref="AK61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611">
        <f>IF(WA_Fn_UseC__HR_Employee_Attrition[[#This Row],[Attrition]]="Yes",1,0)</f>
        <v>0</v>
      </c>
    </row>
    <row r="612" spans="1:38">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s="34" t="str" cm="1">
        <f t="array" ref="AJ61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12" s="34" t="str" cm="1">
        <f t="array" ref="AK61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12">
        <f>IF(WA_Fn_UseC__HR_Employee_Attrition[[#This Row],[Attrition]]="Yes",1,0)</f>
        <v>0</v>
      </c>
    </row>
    <row r="613" spans="1:38">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s="34" t="str" cm="1">
        <f t="array" ref="AJ61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13" s="34" t="str" cm="1">
        <f t="array" ref="AK61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613">
        <f>IF(WA_Fn_UseC__HR_Employee_Attrition[[#This Row],[Attrition]]="Yes",1,0)</f>
        <v>0</v>
      </c>
    </row>
    <row r="614" spans="1:38">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s="34" t="str" cm="1">
        <f t="array" ref="AJ61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14" s="34" t="str" cm="1">
        <f t="array" ref="AK61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614">
        <f>IF(WA_Fn_UseC__HR_Employee_Attrition[[#This Row],[Attrition]]="Yes",1,0)</f>
        <v>0</v>
      </c>
    </row>
    <row r="615" spans="1:38">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s="34" t="str" cm="1">
        <f t="array" ref="AJ61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15" s="34" t="str" cm="1">
        <f t="array" ref="AK61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15">
        <f>IF(WA_Fn_UseC__HR_Employee_Attrition[[#This Row],[Attrition]]="Yes",1,0)</f>
        <v>0</v>
      </c>
    </row>
    <row r="616" spans="1:38">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s="34" t="str" cm="1">
        <f t="array" ref="AJ61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16" s="34" t="str" cm="1">
        <f t="array" ref="AK61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616">
        <f>IF(WA_Fn_UseC__HR_Employee_Attrition[[#This Row],[Attrition]]="Yes",1,0)</f>
        <v>1</v>
      </c>
    </row>
    <row r="617" spans="1:38">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s="34" t="str" cm="1">
        <f t="array" ref="AJ61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17" s="34" t="str" cm="1">
        <f t="array" ref="AK61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17">
        <f>IF(WA_Fn_UseC__HR_Employee_Attrition[[#This Row],[Attrition]]="Yes",1,0)</f>
        <v>0</v>
      </c>
    </row>
    <row r="618" spans="1:38">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s="34" t="str" cm="1">
        <f t="array" ref="AJ61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618" s="34" t="str" cm="1">
        <f t="array" ref="AK61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618">
        <f>IF(WA_Fn_UseC__HR_Employee_Attrition[[#This Row],[Attrition]]="Yes",1,0)</f>
        <v>0</v>
      </c>
    </row>
    <row r="619" spans="1:38">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s="34" t="str" cm="1">
        <f t="array" ref="AJ61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19" s="34" t="str" cm="1">
        <f t="array" ref="AK61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619">
        <f>IF(WA_Fn_UseC__HR_Employee_Attrition[[#This Row],[Attrition]]="Yes",1,0)</f>
        <v>0</v>
      </c>
    </row>
    <row r="620" spans="1:38">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s="34" t="str" cm="1">
        <f t="array" ref="AJ62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20" s="34" t="str" cm="1">
        <f t="array" ref="AK62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20">
        <f>IF(WA_Fn_UseC__HR_Employee_Attrition[[#This Row],[Attrition]]="Yes",1,0)</f>
        <v>0</v>
      </c>
    </row>
    <row r="621" spans="1:38">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s="34" t="str" cm="1">
        <f t="array" ref="AJ62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21" s="34" t="str" cm="1">
        <f t="array" ref="AK62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21">
        <f>IF(WA_Fn_UseC__HR_Employee_Attrition[[#This Row],[Attrition]]="Yes",1,0)</f>
        <v>0</v>
      </c>
    </row>
    <row r="622" spans="1:38">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s="34" t="str" cm="1">
        <f t="array" ref="AJ62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22" s="34" t="str" cm="1">
        <f t="array" ref="AK62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622">
        <f>IF(WA_Fn_UseC__HR_Employee_Attrition[[#This Row],[Attrition]]="Yes",1,0)</f>
        <v>0</v>
      </c>
    </row>
    <row r="623" spans="1:38">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s="34" t="str" cm="1">
        <f t="array" ref="AJ62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623" s="34" t="str" cm="1">
        <f t="array" ref="AK62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623">
        <f>IF(WA_Fn_UseC__HR_Employee_Attrition[[#This Row],[Attrition]]="Yes",1,0)</f>
        <v>0</v>
      </c>
    </row>
    <row r="624" spans="1:38">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s="34" t="str" cm="1">
        <f t="array" ref="AJ62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24" s="34" t="str" cm="1">
        <f t="array" ref="AK62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24">
        <f>IF(WA_Fn_UseC__HR_Employee_Attrition[[#This Row],[Attrition]]="Yes",1,0)</f>
        <v>0</v>
      </c>
    </row>
    <row r="625" spans="1:38">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s="34" t="str" cm="1">
        <f t="array" ref="AJ62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25" s="34" t="str" cm="1">
        <f t="array" ref="AK62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25">
        <f>IF(WA_Fn_UseC__HR_Employee_Attrition[[#This Row],[Attrition]]="Yes",1,0)</f>
        <v>0</v>
      </c>
    </row>
    <row r="626" spans="1:38">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s="34" t="str" cm="1">
        <f t="array" ref="AJ62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26" s="34" t="str" cm="1">
        <f t="array" ref="AK62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26">
        <f>IF(WA_Fn_UseC__HR_Employee_Attrition[[#This Row],[Attrition]]="Yes",1,0)</f>
        <v>0</v>
      </c>
    </row>
    <row r="627" spans="1:38">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s="34" t="str" cm="1">
        <f t="array" ref="AJ62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27" s="34" t="str" cm="1">
        <f t="array" ref="AK62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27">
        <f>IF(WA_Fn_UseC__HR_Employee_Attrition[[#This Row],[Attrition]]="Yes",1,0)</f>
        <v>0</v>
      </c>
    </row>
    <row r="628" spans="1:38">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s="34" t="str" cm="1">
        <f t="array" ref="AJ62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28" s="34" t="str" cm="1">
        <f t="array" ref="AK62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628">
        <f>IF(WA_Fn_UseC__HR_Employee_Attrition[[#This Row],[Attrition]]="Yes",1,0)</f>
        <v>0</v>
      </c>
    </row>
    <row r="629" spans="1:38">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s="34" t="str" cm="1">
        <f t="array" ref="AJ62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29" s="34" t="str" cm="1">
        <f t="array" ref="AK62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29">
        <f>IF(WA_Fn_UseC__HR_Employee_Attrition[[#This Row],[Attrition]]="Yes",1,0)</f>
        <v>0</v>
      </c>
    </row>
    <row r="630" spans="1:38">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s="34" t="str" cm="1">
        <f t="array" ref="AJ63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30" s="34" t="str" cm="1">
        <f t="array" ref="AK63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30">
        <f>IF(WA_Fn_UseC__HR_Employee_Attrition[[#This Row],[Attrition]]="Yes",1,0)</f>
        <v>0</v>
      </c>
    </row>
    <row r="631" spans="1:38">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s="34" t="str" cm="1">
        <f t="array" ref="AJ63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31" s="34" t="str" cm="1">
        <f t="array" ref="AK63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31">
        <f>IF(WA_Fn_UseC__HR_Employee_Attrition[[#This Row],[Attrition]]="Yes",1,0)</f>
        <v>0</v>
      </c>
    </row>
    <row r="632" spans="1:38">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s="34" t="str" cm="1">
        <f t="array" ref="AJ63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32" s="34" t="str" cm="1">
        <f t="array" ref="AK63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632">
        <f>IF(WA_Fn_UseC__HR_Employee_Attrition[[#This Row],[Attrition]]="Yes",1,0)</f>
        <v>0</v>
      </c>
    </row>
    <row r="633" spans="1:38">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s="34" t="str" cm="1">
        <f t="array" ref="AJ63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33" s="34" t="str" cm="1">
        <f t="array" ref="AK63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33">
        <f>IF(WA_Fn_UseC__HR_Employee_Attrition[[#This Row],[Attrition]]="Yes",1,0)</f>
        <v>0</v>
      </c>
    </row>
    <row r="634" spans="1:38">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s="34" t="str" cm="1">
        <f t="array" ref="AJ63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34" s="34" t="str" cm="1">
        <f t="array" ref="AK63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634">
        <f>IF(WA_Fn_UseC__HR_Employee_Attrition[[#This Row],[Attrition]]="Yes",1,0)</f>
        <v>0</v>
      </c>
    </row>
    <row r="635" spans="1:38">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s="34" t="str" cm="1">
        <f t="array" ref="AJ63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35" s="34" t="str" cm="1">
        <f t="array" ref="AK63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35">
        <f>IF(WA_Fn_UseC__HR_Employee_Attrition[[#This Row],[Attrition]]="Yes",1,0)</f>
        <v>0</v>
      </c>
    </row>
    <row r="636" spans="1:38">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s="34" t="str" cm="1">
        <f t="array" ref="AJ63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36" s="34" t="str" cm="1">
        <f t="array" ref="AK63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36">
        <f>IF(WA_Fn_UseC__HR_Employee_Attrition[[#This Row],[Attrition]]="Yes",1,0)</f>
        <v>0</v>
      </c>
    </row>
    <row r="637" spans="1:38">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s="34" t="str" cm="1">
        <f t="array" ref="AJ63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637" s="34" t="str" cm="1">
        <f t="array" ref="AK63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637">
        <f>IF(WA_Fn_UseC__HR_Employee_Attrition[[#This Row],[Attrition]]="Yes",1,0)</f>
        <v>0</v>
      </c>
    </row>
    <row r="638" spans="1:38">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s="34" t="str" cm="1">
        <f t="array" ref="AJ63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38" s="34" t="str" cm="1">
        <f t="array" ref="AK63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638">
        <f>IF(WA_Fn_UseC__HR_Employee_Attrition[[#This Row],[Attrition]]="Yes",1,0)</f>
        <v>1</v>
      </c>
    </row>
    <row r="639" spans="1:38">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s="34" t="str" cm="1">
        <f t="array" ref="AJ63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39" s="34" t="str" cm="1">
        <f t="array" ref="AK63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39">
        <f>IF(WA_Fn_UseC__HR_Employee_Attrition[[#This Row],[Attrition]]="Yes",1,0)</f>
        <v>0</v>
      </c>
    </row>
    <row r="640" spans="1:38">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s="34" t="str" cm="1">
        <f t="array" ref="AJ64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40" s="34" t="str" cm="1">
        <f t="array" ref="AK64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40">
        <f>IF(WA_Fn_UseC__HR_Employee_Attrition[[#This Row],[Attrition]]="Yes",1,0)</f>
        <v>0</v>
      </c>
    </row>
    <row r="641" spans="1:38">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s="34" t="str" cm="1">
        <f t="array" ref="AJ64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41" s="34" t="str" cm="1">
        <f t="array" ref="AK64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41">
        <f>IF(WA_Fn_UseC__HR_Employee_Attrition[[#This Row],[Attrition]]="Yes",1,0)</f>
        <v>0</v>
      </c>
    </row>
    <row r="642" spans="1:38">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s="34" t="str" cm="1">
        <f t="array" ref="AJ64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42" s="34" t="str" cm="1">
        <f t="array" ref="AK64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642">
        <f>IF(WA_Fn_UseC__HR_Employee_Attrition[[#This Row],[Attrition]]="Yes",1,0)</f>
        <v>0</v>
      </c>
    </row>
    <row r="643" spans="1:38">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s="34" t="str" cm="1">
        <f t="array" ref="AJ64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43" s="34" t="str" cm="1">
        <f t="array" ref="AK64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643">
        <f>IF(WA_Fn_UseC__HR_Employee_Attrition[[#This Row],[Attrition]]="Yes",1,0)</f>
        <v>0</v>
      </c>
    </row>
    <row r="644" spans="1:38">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s="34" t="str" cm="1">
        <f t="array" ref="AJ64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44" s="34" t="str" cm="1">
        <f t="array" ref="AK64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644">
        <f>IF(WA_Fn_UseC__HR_Employee_Attrition[[#This Row],[Attrition]]="Yes",1,0)</f>
        <v>0</v>
      </c>
    </row>
    <row r="645" spans="1:38">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s="34" t="str" cm="1">
        <f t="array" ref="AJ64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45" s="34" t="str" cm="1">
        <f t="array" ref="AK64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645">
        <f>IF(WA_Fn_UseC__HR_Employee_Attrition[[#This Row],[Attrition]]="Yes",1,0)</f>
        <v>0</v>
      </c>
    </row>
    <row r="646" spans="1:38">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s="34" t="str" cm="1">
        <f t="array" ref="AJ64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46" s="34" t="str" cm="1">
        <f t="array" ref="AK64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46">
        <f>IF(WA_Fn_UseC__HR_Employee_Attrition[[#This Row],[Attrition]]="Yes",1,0)</f>
        <v>0</v>
      </c>
    </row>
    <row r="647" spans="1:38">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s="34" t="str" cm="1">
        <f t="array" ref="AJ64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47" s="34" t="str" cm="1">
        <f t="array" ref="AK64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47">
        <f>IF(WA_Fn_UseC__HR_Employee_Attrition[[#This Row],[Attrition]]="Yes",1,0)</f>
        <v>1</v>
      </c>
    </row>
    <row r="648" spans="1:38">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s="34" t="str" cm="1">
        <f t="array" ref="AJ64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48" s="34" t="str" cm="1">
        <f t="array" ref="AK64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648">
        <f>IF(WA_Fn_UseC__HR_Employee_Attrition[[#This Row],[Attrition]]="Yes",1,0)</f>
        <v>0</v>
      </c>
    </row>
    <row r="649" spans="1:38">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s="34" t="str" cm="1">
        <f t="array" ref="AJ64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649" s="34" t="str" cm="1">
        <f t="array" ref="AK64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649">
        <f>IF(WA_Fn_UseC__HR_Employee_Attrition[[#This Row],[Attrition]]="Yes",1,0)</f>
        <v>0</v>
      </c>
    </row>
    <row r="650" spans="1:38">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s="34" t="str" cm="1">
        <f t="array" ref="AJ65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50" s="34" t="str" cm="1">
        <f t="array" ref="AK65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50">
        <f>IF(WA_Fn_UseC__HR_Employee_Attrition[[#This Row],[Attrition]]="Yes",1,0)</f>
        <v>0</v>
      </c>
    </row>
    <row r="651" spans="1:38">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s="34" t="str" cm="1">
        <f t="array" ref="AJ65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651" s="34" t="str" cm="1">
        <f t="array" ref="AK65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651">
        <f>IF(WA_Fn_UseC__HR_Employee_Attrition[[#This Row],[Attrition]]="Yes",1,0)</f>
        <v>0</v>
      </c>
    </row>
    <row r="652" spans="1:38">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s="34" t="str" cm="1">
        <f t="array" ref="AJ65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52" s="34" t="str" cm="1">
        <f t="array" ref="AK65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652">
        <f>IF(WA_Fn_UseC__HR_Employee_Attrition[[#This Row],[Attrition]]="Yes",1,0)</f>
        <v>0</v>
      </c>
    </row>
    <row r="653" spans="1:38">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s="34" t="str" cm="1">
        <f t="array" ref="AJ65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53" s="34" t="str" cm="1">
        <f t="array" ref="AK65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653">
        <f>IF(WA_Fn_UseC__HR_Employee_Attrition[[#This Row],[Attrition]]="Yes",1,0)</f>
        <v>0</v>
      </c>
    </row>
    <row r="654" spans="1:38">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s="34" t="str" cm="1">
        <f t="array" ref="AJ65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54" s="34" t="str" cm="1">
        <f t="array" ref="AK65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54">
        <f>IF(WA_Fn_UseC__HR_Employee_Attrition[[#This Row],[Attrition]]="Yes",1,0)</f>
        <v>0</v>
      </c>
    </row>
    <row r="655" spans="1:38">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s="34" t="str" cm="1">
        <f t="array" ref="AJ65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30-40</v>
      </c>
      <c r="AK655" s="34" t="str" cm="1">
        <f t="array" ref="AK65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655">
        <f>IF(WA_Fn_UseC__HR_Employee_Attrition[[#This Row],[Attrition]]="Yes",1,0)</f>
        <v>0</v>
      </c>
    </row>
    <row r="656" spans="1:38">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s="34" t="str" cm="1">
        <f t="array" ref="AJ65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56" s="34" t="str" cm="1">
        <f t="array" ref="AK65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56">
        <f>IF(WA_Fn_UseC__HR_Employee_Attrition[[#This Row],[Attrition]]="Yes",1,0)</f>
        <v>0</v>
      </c>
    </row>
    <row r="657" spans="1:38">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s="34" t="str" cm="1">
        <f t="array" ref="AJ65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57" s="34" t="str" cm="1">
        <f t="array" ref="AK65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57">
        <f>IF(WA_Fn_UseC__HR_Employee_Attrition[[#This Row],[Attrition]]="Yes",1,0)</f>
        <v>0</v>
      </c>
    </row>
    <row r="658" spans="1:38">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s="34" t="str" cm="1">
        <f t="array" ref="AJ65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58" s="34" t="str" cm="1">
        <f t="array" ref="AK65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58">
        <f>IF(WA_Fn_UseC__HR_Employee_Attrition[[#This Row],[Attrition]]="Yes",1,0)</f>
        <v>1</v>
      </c>
    </row>
    <row r="659" spans="1:38">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s="34" t="str" cm="1">
        <f t="array" ref="AJ65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59" s="34" t="str" cm="1">
        <f t="array" ref="AK65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59">
        <f>IF(WA_Fn_UseC__HR_Employee_Attrition[[#This Row],[Attrition]]="Yes",1,0)</f>
        <v>0</v>
      </c>
    </row>
    <row r="660" spans="1:38">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s="34" t="str" cm="1">
        <f t="array" ref="AJ66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60" s="34" t="str" cm="1">
        <f t="array" ref="AK66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660">
        <f>IF(WA_Fn_UseC__HR_Employee_Attrition[[#This Row],[Attrition]]="Yes",1,0)</f>
        <v>0</v>
      </c>
    </row>
    <row r="661" spans="1:38">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s="34" t="str" cm="1">
        <f t="array" ref="AJ66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61" s="34" t="str" cm="1">
        <f t="array" ref="AK66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61">
        <f>IF(WA_Fn_UseC__HR_Employee_Attrition[[#This Row],[Attrition]]="Yes",1,0)</f>
        <v>0</v>
      </c>
    </row>
    <row r="662" spans="1:38">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s="34" t="str" cm="1">
        <f t="array" ref="AJ66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62" s="34" t="str" cm="1">
        <f t="array" ref="AK66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62">
        <f>IF(WA_Fn_UseC__HR_Employee_Attrition[[#This Row],[Attrition]]="Yes",1,0)</f>
        <v>1</v>
      </c>
    </row>
    <row r="663" spans="1:38">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s="34" t="str" cm="1">
        <f t="array" ref="AJ66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63" s="34" t="str" cm="1">
        <f t="array" ref="AK66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63">
        <f>IF(WA_Fn_UseC__HR_Employee_Attrition[[#This Row],[Attrition]]="Yes",1,0)</f>
        <v>0</v>
      </c>
    </row>
    <row r="664" spans="1:38">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s="34" t="str" cm="1">
        <f t="array" ref="AJ66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64" s="34" t="str" cm="1">
        <f t="array" ref="AK66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64">
        <f>IF(WA_Fn_UseC__HR_Employee_Attrition[[#This Row],[Attrition]]="Yes",1,0)</f>
        <v>1</v>
      </c>
    </row>
    <row r="665" spans="1:38">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s="34" t="str" cm="1">
        <f t="array" ref="AJ66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65" s="34" t="str" cm="1">
        <f t="array" ref="AK66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65">
        <f>IF(WA_Fn_UseC__HR_Employee_Attrition[[#This Row],[Attrition]]="Yes",1,0)</f>
        <v>1</v>
      </c>
    </row>
    <row r="666" spans="1:38">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s="34" t="str" cm="1">
        <f t="array" ref="AJ66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666" s="34" t="str" cm="1">
        <f t="array" ref="AK66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666">
        <f>IF(WA_Fn_UseC__HR_Employee_Attrition[[#This Row],[Attrition]]="Yes",1,0)</f>
        <v>0</v>
      </c>
    </row>
    <row r="667" spans="1:38">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s="34" t="str" cm="1">
        <f t="array" ref="AJ66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67" s="34" t="str" cm="1">
        <f t="array" ref="AK66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667">
        <f>IF(WA_Fn_UseC__HR_Employee_Attrition[[#This Row],[Attrition]]="Yes",1,0)</f>
        <v>0</v>
      </c>
    </row>
    <row r="668" spans="1:38">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s="34" t="str" cm="1">
        <f t="array" ref="AJ66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68" s="34" t="str" cm="1">
        <f t="array" ref="AK66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68">
        <f>IF(WA_Fn_UseC__HR_Employee_Attrition[[#This Row],[Attrition]]="Yes",1,0)</f>
        <v>1</v>
      </c>
    </row>
    <row r="669" spans="1:38">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s="34" t="str" cm="1">
        <f t="array" ref="AJ66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69" s="34" t="str" cm="1">
        <f t="array" ref="AK66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669">
        <f>IF(WA_Fn_UseC__HR_Employee_Attrition[[#This Row],[Attrition]]="Yes",1,0)</f>
        <v>1</v>
      </c>
    </row>
    <row r="670" spans="1:38">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s="34" t="str" cm="1">
        <f t="array" ref="AJ67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70" s="34" t="str" cm="1">
        <f t="array" ref="AK67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670">
        <f>IF(WA_Fn_UseC__HR_Employee_Attrition[[#This Row],[Attrition]]="Yes",1,0)</f>
        <v>0</v>
      </c>
    </row>
    <row r="671" spans="1:38">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s="34" t="str" cm="1">
        <f t="array" ref="AJ67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71" s="34" t="str" cm="1">
        <f t="array" ref="AK67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671">
        <f>IF(WA_Fn_UseC__HR_Employee_Attrition[[#This Row],[Attrition]]="Yes",1,0)</f>
        <v>1</v>
      </c>
    </row>
    <row r="672" spans="1:38">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s="34" t="str" cm="1">
        <f t="array" ref="AJ67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72" s="34" t="str" cm="1">
        <f t="array" ref="AK67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72">
        <f>IF(WA_Fn_UseC__HR_Employee_Attrition[[#This Row],[Attrition]]="Yes",1,0)</f>
        <v>0</v>
      </c>
    </row>
    <row r="673" spans="1:38">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s="34" t="str" cm="1">
        <f t="array" ref="AJ67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73" s="34" t="str" cm="1">
        <f t="array" ref="AK67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673">
        <f>IF(WA_Fn_UseC__HR_Employee_Attrition[[#This Row],[Attrition]]="Yes",1,0)</f>
        <v>0</v>
      </c>
    </row>
    <row r="674" spans="1:38">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s="34" t="str" cm="1">
        <f t="array" ref="AJ67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74" s="34" t="str" cm="1">
        <f t="array" ref="AK67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74">
        <f>IF(WA_Fn_UseC__HR_Employee_Attrition[[#This Row],[Attrition]]="Yes",1,0)</f>
        <v>0</v>
      </c>
    </row>
    <row r="675" spans="1:38">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s="34" t="str" cm="1">
        <f t="array" ref="AJ67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75" s="34" t="str" cm="1">
        <f t="array" ref="AK67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75">
        <f>IF(WA_Fn_UseC__HR_Employee_Attrition[[#This Row],[Attrition]]="Yes",1,0)</f>
        <v>0</v>
      </c>
    </row>
    <row r="676" spans="1:38">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s="34" t="str" cm="1">
        <f t="array" ref="AJ67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76" s="34" t="str" cm="1">
        <f t="array" ref="AK67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76">
        <f>IF(WA_Fn_UseC__HR_Employee_Attrition[[#This Row],[Attrition]]="Yes",1,0)</f>
        <v>0</v>
      </c>
    </row>
    <row r="677" spans="1:38">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s="34" t="str" cm="1">
        <f t="array" ref="AJ67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77" s="34" t="str" cm="1">
        <f t="array" ref="AK67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677">
        <f>IF(WA_Fn_UseC__HR_Employee_Attrition[[#This Row],[Attrition]]="Yes",1,0)</f>
        <v>0</v>
      </c>
    </row>
    <row r="678" spans="1:38">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s="34" t="str" cm="1">
        <f t="array" ref="AJ67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78" s="34" t="str" cm="1">
        <f t="array" ref="AK67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78">
        <f>IF(WA_Fn_UseC__HR_Employee_Attrition[[#This Row],[Attrition]]="Yes",1,0)</f>
        <v>0</v>
      </c>
    </row>
    <row r="679" spans="1:38">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s="34" t="str" cm="1">
        <f t="array" ref="AJ67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679" s="34" t="str" cm="1">
        <f t="array" ref="AK67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679">
        <f>IF(WA_Fn_UseC__HR_Employee_Attrition[[#This Row],[Attrition]]="Yes",1,0)</f>
        <v>0</v>
      </c>
    </row>
    <row r="680" spans="1:38">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s="34" t="str" cm="1">
        <f t="array" ref="AJ68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80" s="34" t="str" cm="1">
        <f t="array" ref="AK68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80">
        <f>IF(WA_Fn_UseC__HR_Employee_Attrition[[#This Row],[Attrition]]="Yes",1,0)</f>
        <v>0</v>
      </c>
    </row>
    <row r="681" spans="1:38">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s="34" t="str" cm="1">
        <f t="array" ref="AJ68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81" s="34" t="str" cm="1">
        <f t="array" ref="AK68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81">
        <f>IF(WA_Fn_UseC__HR_Employee_Attrition[[#This Row],[Attrition]]="Yes",1,0)</f>
        <v>0</v>
      </c>
    </row>
    <row r="682" spans="1:38">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s="34" t="str" cm="1">
        <f t="array" ref="AJ68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82" s="34" t="str" cm="1">
        <f t="array" ref="AK68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82">
        <f>IF(WA_Fn_UseC__HR_Employee_Attrition[[#This Row],[Attrition]]="Yes",1,0)</f>
        <v>0</v>
      </c>
    </row>
    <row r="683" spans="1:38">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s="34" t="str" cm="1">
        <f t="array" ref="AJ68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683" s="34" t="str" cm="1">
        <f t="array" ref="AK68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683">
        <f>IF(WA_Fn_UseC__HR_Employee_Attrition[[#This Row],[Attrition]]="Yes",1,0)</f>
        <v>0</v>
      </c>
    </row>
    <row r="684" spans="1:38">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s="34" t="str" cm="1">
        <f t="array" ref="AJ68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84" s="34" t="str" cm="1">
        <f t="array" ref="AK68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84">
        <f>IF(WA_Fn_UseC__HR_Employee_Attrition[[#This Row],[Attrition]]="Yes",1,0)</f>
        <v>0</v>
      </c>
    </row>
    <row r="685" spans="1:38">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s="34" t="str" cm="1">
        <f t="array" ref="AJ68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85" s="34" t="str" cm="1">
        <f t="array" ref="AK68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85">
        <f>IF(WA_Fn_UseC__HR_Employee_Attrition[[#This Row],[Attrition]]="Yes",1,0)</f>
        <v>1</v>
      </c>
    </row>
    <row r="686" spans="1:38">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s="34" t="str" cm="1">
        <f t="array" ref="AJ68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86" s="34" t="str" cm="1">
        <f t="array" ref="AK68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86">
        <f>IF(WA_Fn_UseC__HR_Employee_Attrition[[#This Row],[Attrition]]="Yes",1,0)</f>
        <v>0</v>
      </c>
    </row>
    <row r="687" spans="1:38">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s="34" t="str" cm="1">
        <f t="array" ref="AJ68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87" s="34" t="str" cm="1">
        <f t="array" ref="AK68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87">
        <f>IF(WA_Fn_UseC__HR_Employee_Attrition[[#This Row],[Attrition]]="Yes",1,0)</f>
        <v>0</v>
      </c>
    </row>
    <row r="688" spans="1:38">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s="34" t="str" cm="1">
        <f t="array" ref="AJ68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688" s="34" t="str" cm="1">
        <f t="array" ref="AK68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688">
        <f>IF(WA_Fn_UseC__HR_Employee_Attrition[[#This Row],[Attrition]]="Yes",1,0)</f>
        <v>0</v>
      </c>
    </row>
    <row r="689" spans="1:38">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s="34" t="str" cm="1">
        <f t="array" ref="AJ68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689" s="34" t="str" cm="1">
        <f t="array" ref="AK68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689">
        <f>IF(WA_Fn_UseC__HR_Employee_Attrition[[#This Row],[Attrition]]="Yes",1,0)</f>
        <v>0</v>
      </c>
    </row>
    <row r="690" spans="1:38">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s="34" t="str" cm="1">
        <f t="array" ref="AJ69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90" s="34" t="str" cm="1">
        <f t="array" ref="AK69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90">
        <f>IF(WA_Fn_UseC__HR_Employee_Attrition[[#This Row],[Attrition]]="Yes",1,0)</f>
        <v>1</v>
      </c>
    </row>
    <row r="691" spans="1:38">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s="34" t="str" cm="1">
        <f t="array" ref="AJ69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91" s="34" t="str" cm="1">
        <f t="array" ref="AK69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91">
        <f>IF(WA_Fn_UseC__HR_Employee_Attrition[[#This Row],[Attrition]]="Yes",1,0)</f>
        <v>1</v>
      </c>
    </row>
    <row r="692" spans="1:38">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s="34" t="str" cm="1">
        <f t="array" ref="AJ69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92" s="34" t="str" cm="1">
        <f t="array" ref="AK69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692">
        <f>IF(WA_Fn_UseC__HR_Employee_Attrition[[#This Row],[Attrition]]="Yes",1,0)</f>
        <v>0</v>
      </c>
    </row>
    <row r="693" spans="1:38">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s="34" t="str" cm="1">
        <f t="array" ref="AJ69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693" s="34" t="str" cm="1">
        <f t="array" ref="AK69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93">
        <f>IF(WA_Fn_UseC__HR_Employee_Attrition[[#This Row],[Attrition]]="Yes",1,0)</f>
        <v>0</v>
      </c>
    </row>
    <row r="694" spans="1:38">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s="34" t="str" cm="1">
        <f t="array" ref="AJ69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94" s="34" t="str" cm="1">
        <f t="array" ref="AK69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694">
        <f>IF(WA_Fn_UseC__HR_Employee_Attrition[[#This Row],[Attrition]]="Yes",1,0)</f>
        <v>0</v>
      </c>
    </row>
    <row r="695" spans="1:38">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s="34" t="str" cm="1">
        <f t="array" ref="AJ69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695" s="34" t="str" cm="1">
        <f t="array" ref="AK69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695">
        <f>IF(WA_Fn_UseC__HR_Employee_Attrition[[#This Row],[Attrition]]="Yes",1,0)</f>
        <v>1</v>
      </c>
    </row>
    <row r="696" spans="1:38">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s="34" t="str" cm="1">
        <f t="array" ref="AJ69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96" s="34" t="str" cm="1">
        <f t="array" ref="AK69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696">
        <f>IF(WA_Fn_UseC__HR_Employee_Attrition[[#This Row],[Attrition]]="Yes",1,0)</f>
        <v>0</v>
      </c>
    </row>
    <row r="697" spans="1:38">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s="34" t="str" cm="1">
        <f t="array" ref="AJ69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697" s="34" t="str" cm="1">
        <f t="array" ref="AK69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697">
        <f>IF(WA_Fn_UseC__HR_Employee_Attrition[[#This Row],[Attrition]]="Yes",1,0)</f>
        <v>1</v>
      </c>
    </row>
    <row r="698" spans="1:38">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s="34" t="str" cm="1">
        <f t="array" ref="AJ69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698" s="34" t="str" cm="1">
        <f t="array" ref="AK69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98">
        <f>IF(WA_Fn_UseC__HR_Employee_Attrition[[#This Row],[Attrition]]="Yes",1,0)</f>
        <v>0</v>
      </c>
    </row>
    <row r="699" spans="1:38">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s="34" t="str" cm="1">
        <f t="array" ref="AJ69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699" s="34" t="str" cm="1">
        <f t="array" ref="AK69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699">
        <f>IF(WA_Fn_UseC__HR_Employee_Attrition[[#This Row],[Attrition]]="Yes",1,0)</f>
        <v>0</v>
      </c>
    </row>
    <row r="700" spans="1:38">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s="34" t="str" cm="1">
        <f t="array" ref="AJ70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00" s="34" t="str" cm="1">
        <f t="array" ref="AK70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00">
        <f>IF(WA_Fn_UseC__HR_Employee_Attrition[[#This Row],[Attrition]]="Yes",1,0)</f>
        <v>0</v>
      </c>
    </row>
    <row r="701" spans="1:38">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s="34" t="str" cm="1">
        <f t="array" ref="AJ70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01" s="34" t="str" cm="1">
        <f t="array" ref="AK70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701">
        <f>IF(WA_Fn_UseC__HR_Employee_Attrition[[#This Row],[Attrition]]="Yes",1,0)</f>
        <v>0</v>
      </c>
    </row>
    <row r="702" spans="1:38">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s="34" t="str" cm="1">
        <f t="array" ref="AJ70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02" s="34" t="str" cm="1">
        <f t="array" ref="AK70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02">
        <f>IF(WA_Fn_UseC__HR_Employee_Attrition[[#This Row],[Attrition]]="Yes",1,0)</f>
        <v>1</v>
      </c>
    </row>
    <row r="703" spans="1:38">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s="34" t="str" cm="1">
        <f t="array" ref="AJ70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703" s="34" t="str" cm="1">
        <f t="array" ref="AK70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703">
        <f>IF(WA_Fn_UseC__HR_Employee_Attrition[[#This Row],[Attrition]]="Yes",1,0)</f>
        <v>0</v>
      </c>
    </row>
    <row r="704" spans="1:38">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s="34" t="str" cm="1">
        <f t="array" ref="AJ70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04" s="34" t="str" cm="1">
        <f t="array" ref="AK70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704">
        <f>IF(WA_Fn_UseC__HR_Employee_Attrition[[#This Row],[Attrition]]="Yes",1,0)</f>
        <v>0</v>
      </c>
    </row>
    <row r="705" spans="1:38">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s="34" t="str" cm="1">
        <f t="array" ref="AJ70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05" s="34" t="str" cm="1">
        <f t="array" ref="AK70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05">
        <f>IF(WA_Fn_UseC__HR_Employee_Attrition[[#This Row],[Attrition]]="Yes",1,0)</f>
        <v>0</v>
      </c>
    </row>
    <row r="706" spans="1:38">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s="34" t="str" cm="1">
        <f t="array" ref="AJ70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06" s="34" t="str" cm="1">
        <f t="array" ref="AK70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06">
        <f>IF(WA_Fn_UseC__HR_Employee_Attrition[[#This Row],[Attrition]]="Yes",1,0)</f>
        <v>0</v>
      </c>
    </row>
    <row r="707" spans="1:38">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s="34" t="str" cm="1">
        <f t="array" ref="AJ70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07" s="34" t="str" cm="1">
        <f t="array" ref="AK70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07">
        <f>IF(WA_Fn_UseC__HR_Employee_Attrition[[#This Row],[Attrition]]="Yes",1,0)</f>
        <v>0</v>
      </c>
    </row>
    <row r="708" spans="1:38">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s="34" t="str" cm="1">
        <f t="array" ref="AJ70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08" s="34" t="str" cm="1">
        <f t="array" ref="AK70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08">
        <f>IF(WA_Fn_UseC__HR_Employee_Attrition[[#This Row],[Attrition]]="Yes",1,0)</f>
        <v>1</v>
      </c>
    </row>
    <row r="709" spans="1:38">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s="34" t="str" cm="1">
        <f t="array" ref="AJ70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709" s="34" t="str" cm="1">
        <f t="array" ref="AK70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09">
        <f>IF(WA_Fn_UseC__HR_Employee_Attrition[[#This Row],[Attrition]]="Yes",1,0)</f>
        <v>0</v>
      </c>
    </row>
    <row r="710" spans="1:38">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s="34" t="str" cm="1">
        <f t="array" ref="AJ71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10" s="34" t="str" cm="1">
        <f t="array" ref="AK71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10">
        <f>IF(WA_Fn_UseC__HR_Employee_Attrition[[#This Row],[Attrition]]="Yes",1,0)</f>
        <v>0</v>
      </c>
    </row>
    <row r="711" spans="1:38">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s="34" t="str" cm="1">
        <f t="array" ref="AJ71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11" s="34" t="str" cm="1">
        <f t="array" ref="AK71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11">
        <f>IF(WA_Fn_UseC__HR_Employee_Attrition[[#This Row],[Attrition]]="Yes",1,0)</f>
        <v>1</v>
      </c>
    </row>
    <row r="712" spans="1:38">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s="34" t="str" cm="1">
        <f t="array" ref="AJ71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12" s="34" t="str" cm="1">
        <f t="array" ref="AK71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712">
        <f>IF(WA_Fn_UseC__HR_Employee_Attrition[[#This Row],[Attrition]]="Yes",1,0)</f>
        <v>0</v>
      </c>
    </row>
    <row r="713" spans="1:38">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s="34" t="str" cm="1">
        <f t="array" ref="AJ71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13" s="34" t="str" cm="1">
        <f t="array" ref="AK71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13">
        <f>IF(WA_Fn_UseC__HR_Employee_Attrition[[#This Row],[Attrition]]="Yes",1,0)</f>
        <v>1</v>
      </c>
    </row>
    <row r="714" spans="1:38">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s="34" t="str" cm="1">
        <f t="array" ref="AJ71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14" s="34" t="str" cm="1">
        <f t="array" ref="AK71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14">
        <f>IF(WA_Fn_UseC__HR_Employee_Attrition[[#This Row],[Attrition]]="Yes",1,0)</f>
        <v>0</v>
      </c>
    </row>
    <row r="715" spans="1:38">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s="34" t="str" cm="1">
        <f t="array" ref="AJ71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15" s="34" t="str" cm="1">
        <f t="array" ref="AK71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15">
        <f>IF(WA_Fn_UseC__HR_Employee_Attrition[[#This Row],[Attrition]]="Yes",1,0)</f>
        <v>0</v>
      </c>
    </row>
    <row r="716" spans="1:38">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s="34" t="str" cm="1">
        <f t="array" ref="AJ71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16" s="34" t="str" cm="1">
        <f t="array" ref="AK71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16">
        <f>IF(WA_Fn_UseC__HR_Employee_Attrition[[#This Row],[Attrition]]="Yes",1,0)</f>
        <v>0</v>
      </c>
    </row>
    <row r="717" spans="1:38">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s="34" t="str" cm="1">
        <f t="array" ref="AJ71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17" s="34" t="str" cm="1">
        <f t="array" ref="AK71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17">
        <f>IF(WA_Fn_UseC__HR_Employee_Attrition[[#This Row],[Attrition]]="Yes",1,0)</f>
        <v>0</v>
      </c>
    </row>
    <row r="718" spans="1:38">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s="34" t="str" cm="1">
        <f t="array" ref="AJ71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718" s="34" t="str" cm="1">
        <f t="array" ref="AK71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18">
        <f>IF(WA_Fn_UseC__HR_Employee_Attrition[[#This Row],[Attrition]]="Yes",1,0)</f>
        <v>0</v>
      </c>
    </row>
    <row r="719" spans="1:38">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s="34" t="str" cm="1">
        <f t="array" ref="AJ71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19" s="34" t="str" cm="1">
        <f t="array" ref="AK71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19">
        <f>IF(WA_Fn_UseC__HR_Employee_Attrition[[#This Row],[Attrition]]="Yes",1,0)</f>
        <v>0</v>
      </c>
    </row>
    <row r="720" spans="1:38">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s="34" t="str" cm="1">
        <f t="array" ref="AJ72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20" s="34" t="str" cm="1">
        <f t="array" ref="AK72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20">
        <f>IF(WA_Fn_UseC__HR_Employee_Attrition[[#This Row],[Attrition]]="Yes",1,0)</f>
        <v>0</v>
      </c>
    </row>
    <row r="721" spans="1:38">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s="34" t="str" cm="1">
        <f t="array" ref="AJ72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21" s="34" t="str" cm="1">
        <f t="array" ref="AK72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21">
        <f>IF(WA_Fn_UseC__HR_Employee_Attrition[[#This Row],[Attrition]]="Yes",1,0)</f>
        <v>0</v>
      </c>
    </row>
    <row r="722" spans="1:38">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s="34" t="str" cm="1">
        <f t="array" ref="AJ72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22" s="34" t="str" cm="1">
        <f t="array" ref="AK72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22">
        <f>IF(WA_Fn_UseC__HR_Employee_Attrition[[#This Row],[Attrition]]="Yes",1,0)</f>
        <v>1</v>
      </c>
    </row>
    <row r="723" spans="1:38">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s="34" t="str" cm="1">
        <f t="array" ref="AJ72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723" s="34" t="str" cm="1">
        <f t="array" ref="AK72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23">
        <f>IF(WA_Fn_UseC__HR_Employee_Attrition[[#This Row],[Attrition]]="Yes",1,0)</f>
        <v>0</v>
      </c>
    </row>
    <row r="724" spans="1:38">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s="34" t="str" cm="1">
        <f t="array" ref="AJ72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24" s="34" t="str" cm="1">
        <f t="array" ref="AK72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24">
        <f>IF(WA_Fn_UseC__HR_Employee_Attrition[[#This Row],[Attrition]]="Yes",1,0)</f>
        <v>0</v>
      </c>
    </row>
    <row r="725" spans="1:38">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s="34" t="str" cm="1">
        <f t="array" ref="AJ72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25" s="34" t="str" cm="1">
        <f t="array" ref="AK72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25">
        <f>IF(WA_Fn_UseC__HR_Employee_Attrition[[#This Row],[Attrition]]="Yes",1,0)</f>
        <v>0</v>
      </c>
    </row>
    <row r="726" spans="1:38">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s="34" t="str" cm="1">
        <f t="array" ref="AJ72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26" s="34" t="str" cm="1">
        <f t="array" ref="AK72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726">
        <f>IF(WA_Fn_UseC__HR_Employee_Attrition[[#This Row],[Attrition]]="Yes",1,0)</f>
        <v>0</v>
      </c>
    </row>
    <row r="727" spans="1:38">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s="34" t="str" cm="1">
        <f t="array" ref="AJ72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27" s="34" t="str" cm="1">
        <f t="array" ref="AK72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27">
        <f>IF(WA_Fn_UseC__HR_Employee_Attrition[[#This Row],[Attrition]]="Yes",1,0)</f>
        <v>1</v>
      </c>
    </row>
    <row r="728" spans="1:38">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s="34" t="str" cm="1">
        <f t="array" ref="AJ72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28" s="34" t="str" cm="1">
        <f t="array" ref="AK72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28">
        <f>IF(WA_Fn_UseC__HR_Employee_Attrition[[#This Row],[Attrition]]="Yes",1,0)</f>
        <v>0</v>
      </c>
    </row>
    <row r="729" spans="1:38">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s="34" t="str" cm="1">
        <f t="array" ref="AJ72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29" s="34" t="str" cm="1">
        <f t="array" ref="AK72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29">
        <f>IF(WA_Fn_UseC__HR_Employee_Attrition[[#This Row],[Attrition]]="Yes",1,0)</f>
        <v>0</v>
      </c>
    </row>
    <row r="730" spans="1:38">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s="34" t="str" cm="1">
        <f t="array" ref="AJ73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30" s="34" t="str" cm="1">
        <f t="array" ref="AK73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30">
        <f>IF(WA_Fn_UseC__HR_Employee_Attrition[[#This Row],[Attrition]]="Yes",1,0)</f>
        <v>0</v>
      </c>
    </row>
    <row r="731" spans="1:38">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s="34" t="str" cm="1">
        <f t="array" ref="AJ73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731" s="34" t="str" cm="1">
        <f t="array" ref="AK73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731">
        <f>IF(WA_Fn_UseC__HR_Employee_Attrition[[#This Row],[Attrition]]="Yes",1,0)</f>
        <v>0</v>
      </c>
    </row>
    <row r="732" spans="1:38">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s="34" t="str" cm="1">
        <f t="array" ref="AJ73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32" s="34" t="str" cm="1">
        <f t="array" ref="AK73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32">
        <f>IF(WA_Fn_UseC__HR_Employee_Attrition[[#This Row],[Attrition]]="Yes",1,0)</f>
        <v>0</v>
      </c>
    </row>
    <row r="733" spans="1:38">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s="34" t="str" cm="1">
        <f t="array" ref="AJ73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33" s="34" t="str" cm="1">
        <f t="array" ref="AK73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33">
        <f>IF(WA_Fn_UseC__HR_Employee_Attrition[[#This Row],[Attrition]]="Yes",1,0)</f>
        <v>1</v>
      </c>
    </row>
    <row r="734" spans="1:38">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s="34" t="str" cm="1">
        <f t="array" ref="AJ73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34" s="34" t="str" cm="1">
        <f t="array" ref="AK73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34">
        <f>IF(WA_Fn_UseC__HR_Employee_Attrition[[#This Row],[Attrition]]="Yes",1,0)</f>
        <v>1</v>
      </c>
    </row>
    <row r="735" spans="1:38">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s="34" t="str" cm="1">
        <f t="array" ref="AJ73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35" s="34" t="str" cm="1">
        <f t="array" ref="AK73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35">
        <f>IF(WA_Fn_UseC__HR_Employee_Attrition[[#This Row],[Attrition]]="Yes",1,0)</f>
        <v>0</v>
      </c>
    </row>
    <row r="736" spans="1:38">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s="34" t="str" cm="1">
        <f t="array" ref="AJ73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36" s="34" t="str" cm="1">
        <f t="array" ref="AK73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36">
        <f>IF(WA_Fn_UseC__HR_Employee_Attrition[[#This Row],[Attrition]]="Yes",1,0)</f>
        <v>0</v>
      </c>
    </row>
    <row r="737" spans="1:38">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s="34" t="str" cm="1">
        <f t="array" ref="AJ73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37" s="34" t="str" cm="1">
        <f t="array" ref="AK73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37">
        <f>IF(WA_Fn_UseC__HR_Employee_Attrition[[#This Row],[Attrition]]="Yes",1,0)</f>
        <v>0</v>
      </c>
    </row>
    <row r="738" spans="1:38">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s="34" t="str" cm="1">
        <f t="array" ref="AJ73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738" s="34" t="str" cm="1">
        <f t="array" ref="AK73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738">
        <f>IF(WA_Fn_UseC__HR_Employee_Attrition[[#This Row],[Attrition]]="Yes",1,0)</f>
        <v>0</v>
      </c>
    </row>
    <row r="739" spans="1:38">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s="34" t="str" cm="1">
        <f t="array" ref="AJ73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39" s="34" t="str" cm="1">
        <f t="array" ref="AK73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39">
        <f>IF(WA_Fn_UseC__HR_Employee_Attrition[[#This Row],[Attrition]]="Yes",1,0)</f>
        <v>0</v>
      </c>
    </row>
    <row r="740" spans="1:38">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s="34" t="str" cm="1">
        <f t="array" ref="AJ74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740" s="34" t="str" cm="1">
        <f t="array" ref="AK74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740">
        <f>IF(WA_Fn_UseC__HR_Employee_Attrition[[#This Row],[Attrition]]="Yes",1,0)</f>
        <v>0</v>
      </c>
    </row>
    <row r="741" spans="1:38">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s="34" t="str" cm="1">
        <f t="array" ref="AJ74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41" s="34" t="str" cm="1">
        <f t="array" ref="AK74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41">
        <f>IF(WA_Fn_UseC__HR_Employee_Attrition[[#This Row],[Attrition]]="Yes",1,0)</f>
        <v>0</v>
      </c>
    </row>
    <row r="742" spans="1:38">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s="34" t="str" cm="1">
        <f t="array" ref="AJ74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42" s="34" t="str" cm="1">
        <f t="array" ref="AK74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42">
        <f>IF(WA_Fn_UseC__HR_Employee_Attrition[[#This Row],[Attrition]]="Yes",1,0)</f>
        <v>0</v>
      </c>
    </row>
    <row r="743" spans="1:38">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s="34" t="str" cm="1">
        <f t="array" ref="AJ74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43" s="34" t="str" cm="1">
        <f t="array" ref="AK74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43">
        <f>IF(WA_Fn_UseC__HR_Employee_Attrition[[#This Row],[Attrition]]="Yes",1,0)</f>
        <v>0</v>
      </c>
    </row>
    <row r="744" spans="1:38">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s="34" t="str" cm="1">
        <f t="array" ref="AJ74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44" s="34" t="str" cm="1">
        <f t="array" ref="AK74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44">
        <f>IF(WA_Fn_UseC__HR_Employee_Attrition[[#This Row],[Attrition]]="Yes",1,0)</f>
        <v>0</v>
      </c>
    </row>
    <row r="745" spans="1:38">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s="34" t="str" cm="1">
        <f t="array" ref="AJ74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45" s="34" t="str" cm="1">
        <f t="array" ref="AK74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745">
        <f>IF(WA_Fn_UseC__HR_Employee_Attrition[[#This Row],[Attrition]]="Yes",1,0)</f>
        <v>0</v>
      </c>
    </row>
    <row r="746" spans="1:38">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s="34" t="str" cm="1">
        <f t="array" ref="AJ74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46" s="34" t="str" cm="1">
        <f t="array" ref="AK74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46">
        <f>IF(WA_Fn_UseC__HR_Employee_Attrition[[#This Row],[Attrition]]="Yes",1,0)</f>
        <v>1</v>
      </c>
    </row>
    <row r="747" spans="1:38">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s="34" t="str" cm="1">
        <f t="array" ref="AJ74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47" s="34" t="str" cm="1">
        <f t="array" ref="AK74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747">
        <f>IF(WA_Fn_UseC__HR_Employee_Attrition[[#This Row],[Attrition]]="Yes",1,0)</f>
        <v>0</v>
      </c>
    </row>
    <row r="748" spans="1:38">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s="34" t="str" cm="1">
        <f t="array" ref="AJ74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748" s="34" t="str" cm="1">
        <f t="array" ref="AK74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748">
        <f>IF(WA_Fn_UseC__HR_Employee_Attrition[[#This Row],[Attrition]]="Yes",1,0)</f>
        <v>0</v>
      </c>
    </row>
    <row r="749" spans="1:38">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s="34" t="str" cm="1">
        <f t="array" ref="AJ74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49" s="34" t="str" cm="1">
        <f t="array" ref="AK74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49">
        <f>IF(WA_Fn_UseC__HR_Employee_Attrition[[#This Row],[Attrition]]="Yes",1,0)</f>
        <v>0</v>
      </c>
    </row>
    <row r="750" spans="1:38">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s="34" t="str" cm="1">
        <f t="array" ref="AJ75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50" s="34" t="str" cm="1">
        <f t="array" ref="AK75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50">
        <f>IF(WA_Fn_UseC__HR_Employee_Attrition[[#This Row],[Attrition]]="Yes",1,0)</f>
        <v>1</v>
      </c>
    </row>
    <row r="751" spans="1:38">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s="34" t="str" cm="1">
        <f t="array" ref="AJ75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30-40</v>
      </c>
      <c r="AK751" s="34" t="str" cm="1">
        <f t="array" ref="AK75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751">
        <f>IF(WA_Fn_UseC__HR_Employee_Attrition[[#This Row],[Attrition]]="Yes",1,0)</f>
        <v>1</v>
      </c>
    </row>
    <row r="752" spans="1:38">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s="34" t="str" cm="1">
        <f t="array" ref="AJ75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752" s="34" t="str" cm="1">
        <f t="array" ref="AK75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752">
        <f>IF(WA_Fn_UseC__HR_Employee_Attrition[[#This Row],[Attrition]]="Yes",1,0)</f>
        <v>0</v>
      </c>
    </row>
    <row r="753" spans="1:38">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s="34" t="str" cm="1">
        <f t="array" ref="AJ75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753" s="34" t="str" cm="1">
        <f t="array" ref="AK75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53">
        <f>IF(WA_Fn_UseC__HR_Employee_Attrition[[#This Row],[Attrition]]="Yes",1,0)</f>
        <v>0</v>
      </c>
    </row>
    <row r="754" spans="1:38">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s="34" t="str" cm="1">
        <f t="array" ref="AJ75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754" s="34" t="str" cm="1">
        <f t="array" ref="AK75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754">
        <f>IF(WA_Fn_UseC__HR_Employee_Attrition[[#This Row],[Attrition]]="Yes",1,0)</f>
        <v>1</v>
      </c>
    </row>
    <row r="755" spans="1:38">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s="34" t="str" cm="1">
        <f t="array" ref="AJ75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755" s="34" t="str" cm="1">
        <f t="array" ref="AK75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55">
        <f>IF(WA_Fn_UseC__HR_Employee_Attrition[[#This Row],[Attrition]]="Yes",1,0)</f>
        <v>0</v>
      </c>
    </row>
    <row r="756" spans="1:38">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s="34" t="str" cm="1">
        <f t="array" ref="AJ75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56" s="34" t="str" cm="1">
        <f t="array" ref="AK75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56">
        <f>IF(WA_Fn_UseC__HR_Employee_Attrition[[#This Row],[Attrition]]="Yes",1,0)</f>
        <v>0</v>
      </c>
    </row>
    <row r="757" spans="1:38">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s="34" t="str" cm="1">
        <f t="array" ref="AJ75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57" s="34" t="str" cm="1">
        <f t="array" ref="AK75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57">
        <f>IF(WA_Fn_UseC__HR_Employee_Attrition[[#This Row],[Attrition]]="Yes",1,0)</f>
        <v>0</v>
      </c>
    </row>
    <row r="758" spans="1:38">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s="34" t="str" cm="1">
        <f t="array" ref="AJ75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58" s="34" t="str" cm="1">
        <f t="array" ref="AK75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758">
        <f>IF(WA_Fn_UseC__HR_Employee_Attrition[[#This Row],[Attrition]]="Yes",1,0)</f>
        <v>0</v>
      </c>
    </row>
    <row r="759" spans="1:38">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s="34" t="str" cm="1">
        <f t="array" ref="AJ75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759" s="34" t="str" cm="1">
        <f t="array" ref="AK75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59">
        <f>IF(WA_Fn_UseC__HR_Employee_Attrition[[#This Row],[Attrition]]="Yes",1,0)</f>
        <v>0</v>
      </c>
    </row>
    <row r="760" spans="1:38">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s="34" t="str" cm="1">
        <f t="array" ref="AJ76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60" s="34" t="str" cm="1">
        <f t="array" ref="AK76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60">
        <f>IF(WA_Fn_UseC__HR_Employee_Attrition[[#This Row],[Attrition]]="Yes",1,0)</f>
        <v>0</v>
      </c>
    </row>
    <row r="761" spans="1:38">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s="34" t="str" cm="1">
        <f t="array" ref="AJ76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61" s="34" t="str" cm="1">
        <f t="array" ref="AK76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61">
        <f>IF(WA_Fn_UseC__HR_Employee_Attrition[[#This Row],[Attrition]]="Yes",1,0)</f>
        <v>0</v>
      </c>
    </row>
    <row r="762" spans="1:38">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s="34" t="str" cm="1">
        <f t="array" ref="AJ76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762" s="34" t="str" cm="1">
        <f t="array" ref="AK76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762">
        <f>IF(WA_Fn_UseC__HR_Employee_Attrition[[#This Row],[Attrition]]="Yes",1,0)</f>
        <v>0</v>
      </c>
    </row>
    <row r="763" spans="1:38">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s="34" t="str" cm="1">
        <f t="array" ref="AJ76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63" s="34" t="str" cm="1">
        <f t="array" ref="AK76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63">
        <f>IF(WA_Fn_UseC__HR_Employee_Attrition[[#This Row],[Attrition]]="Yes",1,0)</f>
        <v>1</v>
      </c>
    </row>
    <row r="764" spans="1:38">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s="34" t="str" cm="1">
        <f t="array" ref="AJ76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64" s="34" t="str" cm="1">
        <f t="array" ref="AK76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64">
        <f>IF(WA_Fn_UseC__HR_Employee_Attrition[[#This Row],[Attrition]]="Yes",1,0)</f>
        <v>1</v>
      </c>
    </row>
    <row r="765" spans="1:38">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s="34" t="str" cm="1">
        <f t="array" ref="AJ76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65" s="34" t="str" cm="1">
        <f t="array" ref="AK76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65">
        <f>IF(WA_Fn_UseC__HR_Employee_Attrition[[#This Row],[Attrition]]="Yes",1,0)</f>
        <v>0</v>
      </c>
    </row>
    <row r="766" spans="1:38">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s="34" t="str" cm="1">
        <f t="array" ref="AJ76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66" s="34" t="str" cm="1">
        <f t="array" ref="AK76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66">
        <f>IF(WA_Fn_UseC__HR_Employee_Attrition[[#This Row],[Attrition]]="Yes",1,0)</f>
        <v>0</v>
      </c>
    </row>
    <row r="767" spans="1:38">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s="34" t="str" cm="1">
        <f t="array" ref="AJ76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67" s="34" t="str" cm="1">
        <f t="array" ref="AK76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67">
        <f>IF(WA_Fn_UseC__HR_Employee_Attrition[[#This Row],[Attrition]]="Yes",1,0)</f>
        <v>0</v>
      </c>
    </row>
    <row r="768" spans="1:38">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s="34" t="str" cm="1">
        <f t="array" ref="AJ76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68" s="34" t="str" cm="1">
        <f t="array" ref="AK76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768">
        <f>IF(WA_Fn_UseC__HR_Employee_Attrition[[#This Row],[Attrition]]="Yes",1,0)</f>
        <v>0</v>
      </c>
    </row>
    <row r="769" spans="1:38">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s="34" t="str" cm="1">
        <f t="array" ref="AJ76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69" s="34" t="str" cm="1">
        <f t="array" ref="AK76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69">
        <f>IF(WA_Fn_UseC__HR_Employee_Attrition[[#This Row],[Attrition]]="Yes",1,0)</f>
        <v>0</v>
      </c>
    </row>
    <row r="770" spans="1:38">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s="34" t="str" cm="1">
        <f t="array" ref="AJ77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70" s="34" t="str" cm="1">
        <f t="array" ref="AK77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770">
        <f>IF(WA_Fn_UseC__HR_Employee_Attrition[[#This Row],[Attrition]]="Yes",1,0)</f>
        <v>0</v>
      </c>
    </row>
    <row r="771" spans="1:38">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s="34" t="str" cm="1">
        <f t="array" ref="AJ77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71" s="34" t="str" cm="1">
        <f t="array" ref="AK77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71">
        <f>IF(WA_Fn_UseC__HR_Employee_Attrition[[#This Row],[Attrition]]="Yes",1,0)</f>
        <v>0</v>
      </c>
    </row>
    <row r="772" spans="1:38">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s="34" t="str" cm="1">
        <f t="array" ref="AJ77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72" s="34" t="str" cm="1">
        <f t="array" ref="AK77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72">
        <f>IF(WA_Fn_UseC__HR_Employee_Attrition[[#This Row],[Attrition]]="Yes",1,0)</f>
        <v>0</v>
      </c>
    </row>
    <row r="773" spans="1:38">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s="34" t="str" cm="1">
        <f t="array" ref="AJ77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73" s="34" t="str" cm="1">
        <f t="array" ref="AK77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773">
        <f>IF(WA_Fn_UseC__HR_Employee_Attrition[[#This Row],[Attrition]]="Yes",1,0)</f>
        <v>0</v>
      </c>
    </row>
    <row r="774" spans="1:38">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s="34" t="str" cm="1">
        <f t="array" ref="AJ77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74" s="34" t="str" cm="1">
        <f t="array" ref="AK77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74">
        <f>IF(WA_Fn_UseC__HR_Employee_Attrition[[#This Row],[Attrition]]="Yes",1,0)</f>
        <v>0</v>
      </c>
    </row>
    <row r="775" spans="1:38">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s="34" t="str" cm="1">
        <f t="array" ref="AJ77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775" s="34" t="str" cm="1">
        <f t="array" ref="AK77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775">
        <f>IF(WA_Fn_UseC__HR_Employee_Attrition[[#This Row],[Attrition]]="Yes",1,0)</f>
        <v>0</v>
      </c>
    </row>
    <row r="776" spans="1:38">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s="34" t="str" cm="1">
        <f t="array" ref="AJ77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76" s="34" t="str" cm="1">
        <f t="array" ref="AK77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776">
        <f>IF(WA_Fn_UseC__HR_Employee_Attrition[[#This Row],[Attrition]]="Yes",1,0)</f>
        <v>0</v>
      </c>
    </row>
    <row r="777" spans="1:38">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s="34" t="str" cm="1">
        <f t="array" ref="AJ77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77" s="34" t="str" cm="1">
        <f t="array" ref="AK77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77">
        <f>IF(WA_Fn_UseC__HR_Employee_Attrition[[#This Row],[Attrition]]="Yes",1,0)</f>
        <v>0</v>
      </c>
    </row>
    <row r="778" spans="1:38">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s="34" t="str" cm="1">
        <f t="array" ref="AJ77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78" s="34" t="str" cm="1">
        <f t="array" ref="AK77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78">
        <f>IF(WA_Fn_UseC__HR_Employee_Attrition[[#This Row],[Attrition]]="Yes",1,0)</f>
        <v>1</v>
      </c>
    </row>
    <row r="779" spans="1:38">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s="34" t="str" cm="1">
        <f t="array" ref="AJ77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79" s="34" t="str" cm="1">
        <f t="array" ref="AK77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79">
        <f>IF(WA_Fn_UseC__HR_Employee_Attrition[[#This Row],[Attrition]]="Yes",1,0)</f>
        <v>1</v>
      </c>
    </row>
    <row r="780" spans="1:38">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s="34" t="str" cm="1">
        <f t="array" ref="AJ78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780" s="34" t="str" cm="1">
        <f t="array" ref="AK78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80">
        <f>IF(WA_Fn_UseC__HR_Employee_Attrition[[#This Row],[Attrition]]="Yes",1,0)</f>
        <v>0</v>
      </c>
    </row>
    <row r="781" spans="1:38">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s="34" t="str" cm="1">
        <f t="array" ref="AJ78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81" s="34" t="str" cm="1">
        <f t="array" ref="AK78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81">
        <f>IF(WA_Fn_UseC__HR_Employee_Attrition[[#This Row],[Attrition]]="Yes",1,0)</f>
        <v>1</v>
      </c>
    </row>
    <row r="782" spans="1:38">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s="34" t="str" cm="1">
        <f t="array" ref="AJ78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82" s="34" t="str" cm="1">
        <f t="array" ref="AK78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82">
        <f>IF(WA_Fn_UseC__HR_Employee_Attrition[[#This Row],[Attrition]]="Yes",1,0)</f>
        <v>1</v>
      </c>
    </row>
    <row r="783" spans="1:38">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s="34" t="str" cm="1">
        <f t="array" ref="AJ78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83" s="34" t="str" cm="1">
        <f t="array" ref="AK78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83">
        <f>IF(WA_Fn_UseC__HR_Employee_Attrition[[#This Row],[Attrition]]="Yes",1,0)</f>
        <v>0</v>
      </c>
    </row>
    <row r="784" spans="1:38">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s="34" t="str" cm="1">
        <f t="array" ref="AJ78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84" s="34" t="str" cm="1">
        <f t="array" ref="AK78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84">
        <f>IF(WA_Fn_UseC__HR_Employee_Attrition[[#This Row],[Attrition]]="Yes",1,0)</f>
        <v>0</v>
      </c>
    </row>
    <row r="785" spans="1:38">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s="34" t="str" cm="1">
        <f t="array" ref="AJ78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85" s="34" t="str" cm="1">
        <f t="array" ref="AK78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85">
        <f>IF(WA_Fn_UseC__HR_Employee_Attrition[[#This Row],[Attrition]]="Yes",1,0)</f>
        <v>0</v>
      </c>
    </row>
    <row r="786" spans="1:38">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s="34" t="str" cm="1">
        <f t="array" ref="AJ78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786" s="34" t="str" cm="1">
        <f t="array" ref="AK78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86">
        <f>IF(WA_Fn_UseC__HR_Employee_Attrition[[#This Row],[Attrition]]="Yes",1,0)</f>
        <v>0</v>
      </c>
    </row>
    <row r="787" spans="1:38">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s="34" t="str" cm="1">
        <f t="array" ref="AJ78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787" s="34" t="str" cm="1">
        <f t="array" ref="AK78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787">
        <f>IF(WA_Fn_UseC__HR_Employee_Attrition[[#This Row],[Attrition]]="Yes",1,0)</f>
        <v>0</v>
      </c>
    </row>
    <row r="788" spans="1:38">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s="34" t="str" cm="1">
        <f t="array" ref="AJ78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88" s="34" t="str" cm="1">
        <f t="array" ref="AK78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88">
        <f>IF(WA_Fn_UseC__HR_Employee_Attrition[[#This Row],[Attrition]]="Yes",1,0)</f>
        <v>0</v>
      </c>
    </row>
    <row r="789" spans="1:38">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s="34" t="str" cm="1">
        <f t="array" ref="AJ78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89" s="34" t="str" cm="1">
        <f t="array" ref="AK78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89">
        <f>IF(WA_Fn_UseC__HR_Employee_Attrition[[#This Row],[Attrition]]="Yes",1,0)</f>
        <v>0</v>
      </c>
    </row>
    <row r="790" spans="1:38">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s="34" t="str" cm="1">
        <f t="array" ref="AJ79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90" s="34" t="str" cm="1">
        <f t="array" ref="AK79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90">
        <f>IF(WA_Fn_UseC__HR_Employee_Attrition[[#This Row],[Attrition]]="Yes",1,0)</f>
        <v>0</v>
      </c>
    </row>
    <row r="791" spans="1:38">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s="34" t="str" cm="1">
        <f t="array" ref="AJ79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791" s="34" t="str" cm="1">
        <f t="array" ref="AK79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791">
        <f>IF(WA_Fn_UseC__HR_Employee_Attrition[[#This Row],[Attrition]]="Yes",1,0)</f>
        <v>1</v>
      </c>
    </row>
    <row r="792" spans="1:38">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s="34" t="str" cm="1">
        <f t="array" ref="AJ79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92" s="34" t="str" cm="1">
        <f t="array" ref="AK79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92">
        <f>IF(WA_Fn_UseC__HR_Employee_Attrition[[#This Row],[Attrition]]="Yes",1,0)</f>
        <v>0</v>
      </c>
    </row>
    <row r="793" spans="1:38">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s="34" t="str" cm="1">
        <f t="array" ref="AJ79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93" s="34" t="str" cm="1">
        <f t="array" ref="AK79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793">
        <f>IF(WA_Fn_UseC__HR_Employee_Attrition[[#This Row],[Attrition]]="Yes",1,0)</f>
        <v>1</v>
      </c>
    </row>
    <row r="794" spans="1:38">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s="34" t="str" cm="1">
        <f t="array" ref="AJ79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794" s="34" t="str" cm="1">
        <f t="array" ref="AK79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794">
        <f>IF(WA_Fn_UseC__HR_Employee_Attrition[[#This Row],[Attrition]]="Yes",1,0)</f>
        <v>1</v>
      </c>
    </row>
    <row r="795" spans="1:38">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s="34" t="str" cm="1">
        <f t="array" ref="AJ79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795" s="34" t="str" cm="1">
        <f t="array" ref="AK79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795">
        <f>IF(WA_Fn_UseC__HR_Employee_Attrition[[#This Row],[Attrition]]="Yes",1,0)</f>
        <v>0</v>
      </c>
    </row>
    <row r="796" spans="1:38">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s="34" t="str" cm="1">
        <f t="array" ref="AJ79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96" s="34" t="str" cm="1">
        <f t="array" ref="AK79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96">
        <f>IF(WA_Fn_UseC__HR_Employee_Attrition[[#This Row],[Attrition]]="Yes",1,0)</f>
        <v>0</v>
      </c>
    </row>
    <row r="797" spans="1:38">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s="34" t="str" cm="1">
        <f t="array" ref="AJ79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97" s="34" t="str" cm="1">
        <f t="array" ref="AK79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97">
        <f>IF(WA_Fn_UseC__HR_Employee_Attrition[[#This Row],[Attrition]]="Yes",1,0)</f>
        <v>0</v>
      </c>
    </row>
    <row r="798" spans="1:38">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s="34" t="str" cm="1">
        <f t="array" ref="AJ79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798" s="34" t="str" cm="1">
        <f t="array" ref="AK79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798">
        <f>IF(WA_Fn_UseC__HR_Employee_Attrition[[#This Row],[Attrition]]="Yes",1,0)</f>
        <v>1</v>
      </c>
    </row>
    <row r="799" spans="1:38">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s="34" t="str" cm="1">
        <f t="array" ref="AJ79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799" s="34" t="str" cm="1">
        <f t="array" ref="AK79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799">
        <f>IF(WA_Fn_UseC__HR_Employee_Attrition[[#This Row],[Attrition]]="Yes",1,0)</f>
        <v>1</v>
      </c>
    </row>
    <row r="800" spans="1:38">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s="34" t="str" cm="1">
        <f t="array" ref="AJ80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00" s="34" t="str" cm="1">
        <f t="array" ref="AK80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00">
        <f>IF(WA_Fn_UseC__HR_Employee_Attrition[[#This Row],[Attrition]]="Yes",1,0)</f>
        <v>1</v>
      </c>
    </row>
    <row r="801" spans="1:38">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s="34" t="str" cm="1">
        <f t="array" ref="AJ80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801" s="34" t="str" cm="1">
        <f t="array" ref="AK80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801">
        <f>IF(WA_Fn_UseC__HR_Employee_Attrition[[#This Row],[Attrition]]="Yes",1,0)</f>
        <v>0</v>
      </c>
    </row>
    <row r="802" spans="1:38">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s="34" t="str" cm="1">
        <f t="array" ref="AJ80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02" s="34" t="str" cm="1">
        <f t="array" ref="AK80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02">
        <f>IF(WA_Fn_UseC__HR_Employee_Attrition[[#This Row],[Attrition]]="Yes",1,0)</f>
        <v>1</v>
      </c>
    </row>
    <row r="803" spans="1:38">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s="34" t="str" cm="1">
        <f t="array" ref="AJ80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03" s="34" t="str" cm="1">
        <f t="array" ref="AK80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03">
        <f>IF(WA_Fn_UseC__HR_Employee_Attrition[[#This Row],[Attrition]]="Yes",1,0)</f>
        <v>1</v>
      </c>
    </row>
    <row r="804" spans="1:38">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s="34" t="str" cm="1">
        <f t="array" ref="AJ80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04" s="34" t="str" cm="1">
        <f t="array" ref="AK80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04">
        <f>IF(WA_Fn_UseC__HR_Employee_Attrition[[#This Row],[Attrition]]="Yes",1,0)</f>
        <v>0</v>
      </c>
    </row>
    <row r="805" spans="1:38">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s="34" t="str" cm="1">
        <f t="array" ref="AJ80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05" s="34" t="str" cm="1">
        <f t="array" ref="AK80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05">
        <f>IF(WA_Fn_UseC__HR_Employee_Attrition[[#This Row],[Attrition]]="Yes",1,0)</f>
        <v>0</v>
      </c>
    </row>
    <row r="806" spans="1:38">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s="34" t="str" cm="1">
        <f t="array" ref="AJ80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06" s="34" t="str" cm="1">
        <f t="array" ref="AK80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06">
        <f>IF(WA_Fn_UseC__HR_Employee_Attrition[[#This Row],[Attrition]]="Yes",1,0)</f>
        <v>0</v>
      </c>
    </row>
    <row r="807" spans="1:38">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s="34" t="str" cm="1">
        <f t="array" ref="AJ80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807" s="34" t="str" cm="1">
        <f t="array" ref="AK80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807">
        <f>IF(WA_Fn_UseC__HR_Employee_Attrition[[#This Row],[Attrition]]="Yes",1,0)</f>
        <v>0</v>
      </c>
    </row>
    <row r="808" spans="1:38">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s="34" t="str" cm="1">
        <f t="array" ref="AJ80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08" s="34" t="str" cm="1">
        <f t="array" ref="AK80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808">
        <f>IF(WA_Fn_UseC__HR_Employee_Attrition[[#This Row],[Attrition]]="Yes",1,0)</f>
        <v>0</v>
      </c>
    </row>
    <row r="809" spans="1:38">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s="34" t="str" cm="1">
        <f t="array" ref="AJ80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09" s="34" t="str" cm="1">
        <f t="array" ref="AK80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09">
        <f>IF(WA_Fn_UseC__HR_Employee_Attrition[[#This Row],[Attrition]]="Yes",1,0)</f>
        <v>0</v>
      </c>
    </row>
    <row r="810" spans="1:38">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s="34" t="str" cm="1">
        <f t="array" ref="AJ81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10" s="34" t="str" cm="1">
        <f t="array" ref="AK81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10">
        <f>IF(WA_Fn_UseC__HR_Employee_Attrition[[#This Row],[Attrition]]="Yes",1,0)</f>
        <v>0</v>
      </c>
    </row>
    <row r="811" spans="1:38">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s="34" t="str" cm="1">
        <f t="array" ref="AJ81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11" s="34" t="str" cm="1">
        <f t="array" ref="AK81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11">
        <f>IF(WA_Fn_UseC__HR_Employee_Attrition[[#This Row],[Attrition]]="Yes",1,0)</f>
        <v>0</v>
      </c>
    </row>
    <row r="812" spans="1:38">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s="34" t="str" cm="1">
        <f t="array" ref="AJ81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812" s="34" t="str" cm="1">
        <f t="array" ref="AK81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812">
        <f>IF(WA_Fn_UseC__HR_Employee_Attrition[[#This Row],[Attrition]]="Yes",1,0)</f>
        <v>0</v>
      </c>
    </row>
    <row r="813" spans="1:38">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s="34" t="str" cm="1">
        <f t="array" ref="AJ81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13" s="34" t="str" cm="1">
        <f t="array" ref="AK81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13">
        <f>IF(WA_Fn_UseC__HR_Employee_Attrition[[#This Row],[Attrition]]="Yes",1,0)</f>
        <v>0</v>
      </c>
    </row>
    <row r="814" spans="1:38">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s="34" t="str" cm="1">
        <f t="array" ref="AJ81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14" s="34" t="str" cm="1">
        <f t="array" ref="AK81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14">
        <f>IF(WA_Fn_UseC__HR_Employee_Attrition[[#This Row],[Attrition]]="Yes",1,0)</f>
        <v>0</v>
      </c>
    </row>
    <row r="815" spans="1:38">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s="34" t="str" cm="1">
        <f t="array" ref="AJ81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815" s="34" t="str" cm="1">
        <f t="array" ref="AK81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815">
        <f>IF(WA_Fn_UseC__HR_Employee_Attrition[[#This Row],[Attrition]]="Yes",1,0)</f>
        <v>1</v>
      </c>
    </row>
    <row r="816" spans="1:38">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s="34" t="str" cm="1">
        <f t="array" ref="AJ81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816" s="34" t="str" cm="1">
        <f t="array" ref="AK81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816">
        <f>IF(WA_Fn_UseC__HR_Employee_Attrition[[#This Row],[Attrition]]="Yes",1,0)</f>
        <v>0</v>
      </c>
    </row>
    <row r="817" spans="1:38">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s="34" t="str" cm="1">
        <f t="array" ref="AJ81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17" s="34" t="str" cm="1">
        <f t="array" ref="AK81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17">
        <f>IF(WA_Fn_UseC__HR_Employee_Attrition[[#This Row],[Attrition]]="Yes",1,0)</f>
        <v>0</v>
      </c>
    </row>
    <row r="818" spans="1:38">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s="34" t="str" cm="1">
        <f t="array" ref="AJ81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18" s="34" t="str" cm="1">
        <f t="array" ref="AK81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18">
        <f>IF(WA_Fn_UseC__HR_Employee_Attrition[[#This Row],[Attrition]]="Yes",1,0)</f>
        <v>0</v>
      </c>
    </row>
    <row r="819" spans="1:38">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s="34" t="str" cm="1">
        <f t="array" ref="AJ81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819" s="34" t="str" cm="1">
        <f t="array" ref="AK81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19">
        <f>IF(WA_Fn_UseC__HR_Employee_Attrition[[#This Row],[Attrition]]="Yes",1,0)</f>
        <v>0</v>
      </c>
    </row>
    <row r="820" spans="1:38">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s="34" t="str" cm="1">
        <f t="array" ref="AJ82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20" s="34" t="str" cm="1">
        <f t="array" ref="AK82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20">
        <f>IF(WA_Fn_UseC__HR_Employee_Attrition[[#This Row],[Attrition]]="Yes",1,0)</f>
        <v>0</v>
      </c>
    </row>
    <row r="821" spans="1:38">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s="34" t="str" cm="1">
        <f t="array" ref="AJ82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21" s="34" t="str" cm="1">
        <f t="array" ref="AK82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21">
        <f>IF(WA_Fn_UseC__HR_Employee_Attrition[[#This Row],[Attrition]]="Yes",1,0)</f>
        <v>0</v>
      </c>
    </row>
    <row r="822" spans="1:38">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s="34" t="str" cm="1">
        <f t="array" ref="AJ82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22" s="34" t="str" cm="1">
        <f t="array" ref="AK82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22">
        <f>IF(WA_Fn_UseC__HR_Employee_Attrition[[#This Row],[Attrition]]="Yes",1,0)</f>
        <v>0</v>
      </c>
    </row>
    <row r="823" spans="1:38">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s="34" t="str" cm="1">
        <f t="array" ref="AJ82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23" s="34" t="str" cm="1">
        <f t="array" ref="AK82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23">
        <f>IF(WA_Fn_UseC__HR_Employee_Attrition[[#This Row],[Attrition]]="Yes",1,0)</f>
        <v>0</v>
      </c>
    </row>
    <row r="824" spans="1:38">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s="34" t="str" cm="1">
        <f t="array" ref="AJ82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24" s="34" t="str" cm="1">
        <f t="array" ref="AK82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24">
        <f>IF(WA_Fn_UseC__HR_Employee_Attrition[[#This Row],[Attrition]]="Yes",1,0)</f>
        <v>0</v>
      </c>
    </row>
    <row r="825" spans="1:38">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s="34" t="str" cm="1">
        <f t="array" ref="AJ82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25" s="34" t="str" cm="1">
        <f t="array" ref="AK82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25">
        <f>IF(WA_Fn_UseC__HR_Employee_Attrition[[#This Row],[Attrition]]="Yes",1,0)</f>
        <v>0</v>
      </c>
    </row>
    <row r="826" spans="1:38">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s="34" t="str" cm="1">
        <f t="array" ref="AJ82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26" s="34" t="str" cm="1">
        <f t="array" ref="AK82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26">
        <f>IF(WA_Fn_UseC__HR_Employee_Attrition[[#This Row],[Attrition]]="Yes",1,0)</f>
        <v>0</v>
      </c>
    </row>
    <row r="827" spans="1:38">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s="34" t="str" cm="1">
        <f t="array" ref="AJ82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27" s="34" t="str" cm="1">
        <f t="array" ref="AK82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27">
        <f>IF(WA_Fn_UseC__HR_Employee_Attrition[[#This Row],[Attrition]]="Yes",1,0)</f>
        <v>0</v>
      </c>
    </row>
    <row r="828" spans="1:38">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s="34" t="str" cm="1">
        <f t="array" ref="AJ82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28" s="34" t="str" cm="1">
        <f t="array" ref="AK82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828">
        <f>IF(WA_Fn_UseC__HR_Employee_Attrition[[#This Row],[Attrition]]="Yes",1,0)</f>
        <v>0</v>
      </c>
    </row>
    <row r="829" spans="1:38">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s="34" t="str" cm="1">
        <f t="array" ref="AJ82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29" s="34" t="str" cm="1">
        <f t="array" ref="AK82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29">
        <f>IF(WA_Fn_UseC__HR_Employee_Attrition[[#This Row],[Attrition]]="Yes",1,0)</f>
        <v>0</v>
      </c>
    </row>
    <row r="830" spans="1:38">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s="34" t="str" cm="1">
        <f t="array" ref="AJ83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30" s="34" t="str" cm="1">
        <f t="array" ref="AK83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30">
        <f>IF(WA_Fn_UseC__HR_Employee_Attrition[[#This Row],[Attrition]]="Yes",1,0)</f>
        <v>1</v>
      </c>
    </row>
    <row r="831" spans="1:38">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s="34" t="str" cm="1">
        <f t="array" ref="AJ83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31" s="34" t="str" cm="1">
        <f t="array" ref="AK83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31">
        <f>IF(WA_Fn_UseC__HR_Employee_Attrition[[#This Row],[Attrition]]="Yes",1,0)</f>
        <v>1</v>
      </c>
    </row>
    <row r="832" spans="1:38">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s="34" t="str" cm="1">
        <f t="array" ref="AJ83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32" s="34" t="str" cm="1">
        <f t="array" ref="AK83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32">
        <f>IF(WA_Fn_UseC__HR_Employee_Attrition[[#This Row],[Attrition]]="Yes",1,0)</f>
        <v>0</v>
      </c>
    </row>
    <row r="833" spans="1:38">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s="34" t="str" cm="1">
        <f t="array" ref="AJ83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33" s="34" t="str" cm="1">
        <f t="array" ref="AK83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33">
        <f>IF(WA_Fn_UseC__HR_Employee_Attrition[[#This Row],[Attrition]]="Yes",1,0)</f>
        <v>1</v>
      </c>
    </row>
    <row r="834" spans="1:38">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s="34" t="str" cm="1">
        <f t="array" ref="AJ83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34" s="34" t="str" cm="1">
        <f t="array" ref="AK83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34">
        <f>IF(WA_Fn_UseC__HR_Employee_Attrition[[#This Row],[Attrition]]="Yes",1,0)</f>
        <v>0</v>
      </c>
    </row>
    <row r="835" spans="1:38">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s="34" t="str" cm="1">
        <f t="array" ref="AJ83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35" s="34" t="str" cm="1">
        <f t="array" ref="AK83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35">
        <f>IF(WA_Fn_UseC__HR_Employee_Attrition[[#This Row],[Attrition]]="Yes",1,0)</f>
        <v>0</v>
      </c>
    </row>
    <row r="836" spans="1:38">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s="34" t="str" cm="1">
        <f t="array" ref="AJ83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36" s="34" t="str" cm="1">
        <f t="array" ref="AK83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36">
        <f>IF(WA_Fn_UseC__HR_Employee_Attrition[[#This Row],[Attrition]]="Yes",1,0)</f>
        <v>0</v>
      </c>
    </row>
    <row r="837" spans="1:38">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s="34" t="str" cm="1">
        <f t="array" ref="AJ83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37" s="34" t="str" cm="1">
        <f t="array" ref="AK83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37">
        <f>IF(WA_Fn_UseC__HR_Employee_Attrition[[#This Row],[Attrition]]="Yes",1,0)</f>
        <v>0</v>
      </c>
    </row>
    <row r="838" spans="1:38">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s="34" t="str" cm="1">
        <f t="array" ref="AJ83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838" s="34" t="str" cm="1">
        <f t="array" ref="AK83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838">
        <f>IF(WA_Fn_UseC__HR_Employee_Attrition[[#This Row],[Attrition]]="Yes",1,0)</f>
        <v>1</v>
      </c>
    </row>
    <row r="839" spans="1:38">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s="34" t="str" cm="1">
        <f t="array" ref="AJ83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839" s="34" t="str" cm="1">
        <f t="array" ref="AK83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39">
        <f>IF(WA_Fn_UseC__HR_Employee_Attrition[[#This Row],[Attrition]]="Yes",1,0)</f>
        <v>0</v>
      </c>
    </row>
    <row r="840" spans="1:38">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s="34" t="str" cm="1">
        <f t="array" ref="AJ84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840" s="34" t="str" cm="1">
        <f t="array" ref="AK84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840">
        <f>IF(WA_Fn_UseC__HR_Employee_Attrition[[#This Row],[Attrition]]="Yes",1,0)</f>
        <v>1</v>
      </c>
    </row>
    <row r="841" spans="1:38">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s="34" t="str" cm="1">
        <f t="array" ref="AJ84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41" s="34" t="str" cm="1">
        <f t="array" ref="AK84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41">
        <f>IF(WA_Fn_UseC__HR_Employee_Attrition[[#This Row],[Attrition]]="Yes",1,0)</f>
        <v>0</v>
      </c>
    </row>
    <row r="842" spans="1:38">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s="34" t="str" cm="1">
        <f t="array" ref="AJ84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42" s="34" t="str" cm="1">
        <f t="array" ref="AK84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42">
        <f>IF(WA_Fn_UseC__HR_Employee_Attrition[[#This Row],[Attrition]]="Yes",1,0)</f>
        <v>0</v>
      </c>
    </row>
    <row r="843" spans="1:38">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s="34" t="str" cm="1">
        <f t="array" ref="AJ84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43" s="34" t="str" cm="1">
        <f t="array" ref="AK84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43">
        <f>IF(WA_Fn_UseC__HR_Employee_Attrition[[#This Row],[Attrition]]="Yes",1,0)</f>
        <v>0</v>
      </c>
    </row>
    <row r="844" spans="1:38">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s="34" t="str" cm="1">
        <f t="array" ref="AJ84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44" s="34" t="str" cm="1">
        <f t="array" ref="AK84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44">
        <f>IF(WA_Fn_UseC__HR_Employee_Attrition[[#This Row],[Attrition]]="Yes",1,0)</f>
        <v>1</v>
      </c>
    </row>
    <row r="845" spans="1:38">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s="34" t="str" cm="1">
        <f t="array" ref="AJ84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45" s="34" t="str" cm="1">
        <f t="array" ref="AK84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45">
        <f>IF(WA_Fn_UseC__HR_Employee_Attrition[[#This Row],[Attrition]]="Yes",1,0)</f>
        <v>0</v>
      </c>
    </row>
    <row r="846" spans="1:38">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s="34" t="str" cm="1">
        <f t="array" ref="AJ84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46" s="34" t="str" cm="1">
        <f t="array" ref="AK84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46">
        <f>IF(WA_Fn_UseC__HR_Employee_Attrition[[#This Row],[Attrition]]="Yes",1,0)</f>
        <v>0</v>
      </c>
    </row>
    <row r="847" spans="1:38">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s="34" t="str" cm="1">
        <f t="array" ref="AJ84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47" s="34" t="str" cm="1">
        <f t="array" ref="AK84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47">
        <f>IF(WA_Fn_UseC__HR_Employee_Attrition[[#This Row],[Attrition]]="Yes",1,0)</f>
        <v>0</v>
      </c>
    </row>
    <row r="848" spans="1:38">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s="34" t="str" cm="1">
        <f t="array" ref="AJ84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48" s="34" t="str" cm="1">
        <f t="array" ref="AK84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848">
        <f>IF(WA_Fn_UseC__HR_Employee_Attrition[[#This Row],[Attrition]]="Yes",1,0)</f>
        <v>0</v>
      </c>
    </row>
    <row r="849" spans="1:38">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s="34" t="str" cm="1">
        <f t="array" ref="AJ84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849" s="34" t="str" cm="1">
        <f t="array" ref="AK84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849">
        <f>IF(WA_Fn_UseC__HR_Employee_Attrition[[#This Row],[Attrition]]="Yes",1,0)</f>
        <v>0</v>
      </c>
    </row>
    <row r="850" spans="1:38">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s="34" t="str" cm="1">
        <f t="array" ref="AJ85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50" s="34" t="str" cm="1">
        <f t="array" ref="AK85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50">
        <f>IF(WA_Fn_UseC__HR_Employee_Attrition[[#This Row],[Attrition]]="Yes",1,0)</f>
        <v>0</v>
      </c>
    </row>
    <row r="851" spans="1:38">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s="34" t="str" cm="1">
        <f t="array" ref="AJ85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51" s="34" t="str" cm="1">
        <f t="array" ref="AK85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51">
        <f>IF(WA_Fn_UseC__HR_Employee_Attrition[[#This Row],[Attrition]]="Yes",1,0)</f>
        <v>1</v>
      </c>
    </row>
    <row r="852" spans="1:38">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s="34" t="str" cm="1">
        <f t="array" ref="AJ85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52" s="34" t="str" cm="1">
        <f t="array" ref="AK85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52">
        <f>IF(WA_Fn_UseC__HR_Employee_Attrition[[#This Row],[Attrition]]="Yes",1,0)</f>
        <v>0</v>
      </c>
    </row>
    <row r="853" spans="1:38">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s="34" t="str" cm="1">
        <f t="array" ref="AJ85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53" s="34" t="str" cm="1">
        <f t="array" ref="AK85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853">
        <f>IF(WA_Fn_UseC__HR_Employee_Attrition[[#This Row],[Attrition]]="Yes",1,0)</f>
        <v>0</v>
      </c>
    </row>
    <row r="854" spans="1:38">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s="34" t="str" cm="1">
        <f t="array" ref="AJ85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54" s="34" t="str" cm="1">
        <f t="array" ref="AK85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54">
        <f>IF(WA_Fn_UseC__HR_Employee_Attrition[[#This Row],[Attrition]]="Yes",1,0)</f>
        <v>0</v>
      </c>
    </row>
    <row r="855" spans="1:38">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s="34" t="str" cm="1">
        <f t="array" ref="AJ85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55" s="34" t="str" cm="1">
        <f t="array" ref="AK85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55">
        <f>IF(WA_Fn_UseC__HR_Employee_Attrition[[#This Row],[Attrition]]="Yes",1,0)</f>
        <v>0</v>
      </c>
    </row>
    <row r="856" spans="1:38">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s="34" t="str" cm="1">
        <f t="array" ref="AJ85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56" s="34" t="str" cm="1">
        <f t="array" ref="AK85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56">
        <f>IF(WA_Fn_UseC__HR_Employee_Attrition[[#This Row],[Attrition]]="Yes",1,0)</f>
        <v>0</v>
      </c>
    </row>
    <row r="857" spans="1:38">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s="34" t="str" cm="1">
        <f t="array" ref="AJ85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857" s="34" t="str" cm="1">
        <f t="array" ref="AK85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857">
        <f>IF(WA_Fn_UseC__HR_Employee_Attrition[[#This Row],[Attrition]]="Yes",1,0)</f>
        <v>0</v>
      </c>
    </row>
    <row r="858" spans="1:38">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s="34" t="str" cm="1">
        <f t="array" ref="AJ85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58" s="34" t="str" cm="1">
        <f t="array" ref="AK85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58">
        <f>IF(WA_Fn_UseC__HR_Employee_Attrition[[#This Row],[Attrition]]="Yes",1,0)</f>
        <v>0</v>
      </c>
    </row>
    <row r="859" spans="1:38">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s="34" t="str" cm="1">
        <f t="array" ref="AJ85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59" s="34" t="str" cm="1">
        <f t="array" ref="AK85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59">
        <f>IF(WA_Fn_UseC__HR_Employee_Attrition[[#This Row],[Attrition]]="Yes",1,0)</f>
        <v>1</v>
      </c>
    </row>
    <row r="860" spans="1:38">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s="34" t="str" cm="1">
        <f t="array" ref="AJ86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60" s="34" t="str" cm="1">
        <f t="array" ref="AK86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860">
        <f>IF(WA_Fn_UseC__HR_Employee_Attrition[[#This Row],[Attrition]]="Yes",1,0)</f>
        <v>0</v>
      </c>
    </row>
    <row r="861" spans="1:38">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s="34" t="str" cm="1">
        <f t="array" ref="AJ86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61" s="34" t="str" cm="1">
        <f t="array" ref="AK86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61">
        <f>IF(WA_Fn_UseC__HR_Employee_Attrition[[#This Row],[Attrition]]="Yes",1,0)</f>
        <v>0</v>
      </c>
    </row>
    <row r="862" spans="1:38">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s="34" t="str" cm="1">
        <f t="array" ref="AJ86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62" s="34" t="str" cm="1">
        <f t="array" ref="AK86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62">
        <f>IF(WA_Fn_UseC__HR_Employee_Attrition[[#This Row],[Attrition]]="Yes",1,0)</f>
        <v>1</v>
      </c>
    </row>
    <row r="863" spans="1:38">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s="34" t="str" cm="1">
        <f t="array" ref="AJ86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863" s="34" t="str" cm="1">
        <f t="array" ref="AK86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863">
        <f>IF(WA_Fn_UseC__HR_Employee_Attrition[[#This Row],[Attrition]]="Yes",1,0)</f>
        <v>0</v>
      </c>
    </row>
    <row r="864" spans="1:38">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s="34" t="str" cm="1">
        <f t="array" ref="AJ86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64" s="34" t="str" cm="1">
        <f t="array" ref="AK86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64">
        <f>IF(WA_Fn_UseC__HR_Employee_Attrition[[#This Row],[Attrition]]="Yes",1,0)</f>
        <v>0</v>
      </c>
    </row>
    <row r="865" spans="1:38">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s="34" t="str" cm="1">
        <f t="array" ref="AJ86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65" s="34" t="str" cm="1">
        <f t="array" ref="AK86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65">
        <f>IF(WA_Fn_UseC__HR_Employee_Attrition[[#This Row],[Attrition]]="Yes",1,0)</f>
        <v>0</v>
      </c>
    </row>
    <row r="866" spans="1:38">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s="34" t="str" cm="1">
        <f t="array" ref="AJ86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66" s="34" t="str" cm="1">
        <f t="array" ref="AK86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66">
        <f>IF(WA_Fn_UseC__HR_Employee_Attrition[[#This Row],[Attrition]]="Yes",1,0)</f>
        <v>1</v>
      </c>
    </row>
    <row r="867" spans="1:38">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s="34" t="str" cm="1">
        <f t="array" ref="AJ86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67" s="34" t="str" cm="1">
        <f t="array" ref="AK86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67">
        <f>IF(WA_Fn_UseC__HR_Employee_Attrition[[#This Row],[Attrition]]="Yes",1,0)</f>
        <v>0</v>
      </c>
    </row>
    <row r="868" spans="1:38">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s="34" t="str" cm="1">
        <f t="array" ref="AJ86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68" s="34" t="str" cm="1">
        <f t="array" ref="AK86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68">
        <f>IF(WA_Fn_UseC__HR_Employee_Attrition[[#This Row],[Attrition]]="Yes",1,0)</f>
        <v>0</v>
      </c>
    </row>
    <row r="869" spans="1:38">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s="34" t="str" cm="1">
        <f t="array" ref="AJ86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69" s="34" t="str" cm="1">
        <f t="array" ref="AK86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69">
        <f>IF(WA_Fn_UseC__HR_Employee_Attrition[[#This Row],[Attrition]]="Yes",1,0)</f>
        <v>0</v>
      </c>
    </row>
    <row r="870" spans="1:38">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s="34" t="str" cm="1">
        <f t="array" ref="AJ87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70" s="34" t="str" cm="1">
        <f t="array" ref="AK87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870">
        <f>IF(WA_Fn_UseC__HR_Employee_Attrition[[#This Row],[Attrition]]="Yes",1,0)</f>
        <v>0</v>
      </c>
    </row>
    <row r="871" spans="1:38">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s="34" t="str" cm="1">
        <f t="array" ref="AJ87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71" s="34" t="str" cm="1">
        <f t="array" ref="AK87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71">
        <f>IF(WA_Fn_UseC__HR_Employee_Attrition[[#This Row],[Attrition]]="Yes",1,0)</f>
        <v>0</v>
      </c>
    </row>
    <row r="872" spans="1:38">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s="34" t="str" cm="1">
        <f t="array" ref="AJ87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72" s="34" t="str" cm="1">
        <f t="array" ref="AK87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72">
        <f>IF(WA_Fn_UseC__HR_Employee_Attrition[[#This Row],[Attrition]]="Yes",1,0)</f>
        <v>0</v>
      </c>
    </row>
    <row r="873" spans="1:38">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s="34" t="str" cm="1">
        <f t="array" ref="AJ87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73" s="34" t="str" cm="1">
        <f t="array" ref="AK87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73">
        <f>IF(WA_Fn_UseC__HR_Employee_Attrition[[#This Row],[Attrition]]="Yes",1,0)</f>
        <v>1</v>
      </c>
    </row>
    <row r="874" spans="1:38">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s="34" t="str" cm="1">
        <f t="array" ref="AJ87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74" s="34" t="str" cm="1">
        <f t="array" ref="AK87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74">
        <f>IF(WA_Fn_UseC__HR_Employee_Attrition[[#This Row],[Attrition]]="Yes",1,0)</f>
        <v>0</v>
      </c>
    </row>
    <row r="875" spans="1:38">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s="34" t="str" cm="1">
        <f t="array" ref="AJ87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75" s="34" t="str" cm="1">
        <f t="array" ref="AK87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75">
        <f>IF(WA_Fn_UseC__HR_Employee_Attrition[[#This Row],[Attrition]]="Yes",1,0)</f>
        <v>0</v>
      </c>
    </row>
    <row r="876" spans="1:38">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s="34" t="str" cm="1">
        <f t="array" ref="AJ87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76" s="34" t="str" cm="1">
        <f t="array" ref="AK87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876">
        <f>IF(WA_Fn_UseC__HR_Employee_Attrition[[#This Row],[Attrition]]="Yes",1,0)</f>
        <v>0</v>
      </c>
    </row>
    <row r="877" spans="1:38">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s="34" t="str" cm="1">
        <f t="array" ref="AJ87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877" s="34" t="str" cm="1">
        <f t="array" ref="AK87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877">
        <f>IF(WA_Fn_UseC__HR_Employee_Attrition[[#This Row],[Attrition]]="Yes",1,0)</f>
        <v>0</v>
      </c>
    </row>
    <row r="878" spans="1:38">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s="34" t="str" cm="1">
        <f t="array" ref="AJ87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78" s="34" t="str" cm="1">
        <f t="array" ref="AK87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78">
        <f>IF(WA_Fn_UseC__HR_Employee_Attrition[[#This Row],[Attrition]]="Yes",1,0)</f>
        <v>0</v>
      </c>
    </row>
    <row r="879" spans="1:38">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s="34" t="str" cm="1">
        <f t="array" ref="AJ87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79" s="34" t="str" cm="1">
        <f t="array" ref="AK87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79">
        <f>IF(WA_Fn_UseC__HR_Employee_Attrition[[#This Row],[Attrition]]="Yes",1,0)</f>
        <v>0</v>
      </c>
    </row>
    <row r="880" spans="1:38">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s="34" t="str" cm="1">
        <f t="array" ref="AJ88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80" s="34" t="str" cm="1">
        <f t="array" ref="AK88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80">
        <f>IF(WA_Fn_UseC__HR_Employee_Attrition[[#This Row],[Attrition]]="Yes",1,0)</f>
        <v>0</v>
      </c>
    </row>
    <row r="881" spans="1:38">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s="34" t="str" cm="1">
        <f t="array" ref="AJ88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881" s="34" t="str" cm="1">
        <f t="array" ref="AK88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81">
        <f>IF(WA_Fn_UseC__HR_Employee_Attrition[[#This Row],[Attrition]]="Yes",1,0)</f>
        <v>0</v>
      </c>
    </row>
    <row r="882" spans="1:38">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s="34" t="str" cm="1">
        <f t="array" ref="AJ88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82" s="34" t="str" cm="1">
        <f t="array" ref="AK88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82">
        <f>IF(WA_Fn_UseC__HR_Employee_Attrition[[#This Row],[Attrition]]="Yes",1,0)</f>
        <v>0</v>
      </c>
    </row>
    <row r="883" spans="1:38">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s="34" t="str" cm="1">
        <f t="array" ref="AJ88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83" s="34" t="str" cm="1">
        <f t="array" ref="AK88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83">
        <f>IF(WA_Fn_UseC__HR_Employee_Attrition[[#This Row],[Attrition]]="Yes",1,0)</f>
        <v>0</v>
      </c>
    </row>
    <row r="884" spans="1:38">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s="34" t="str" cm="1">
        <f t="array" ref="AJ88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84" s="34" t="str" cm="1">
        <f t="array" ref="AK88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884">
        <f>IF(WA_Fn_UseC__HR_Employee_Attrition[[#This Row],[Attrition]]="Yes",1,0)</f>
        <v>0</v>
      </c>
    </row>
    <row r="885" spans="1:38">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s="34" t="str" cm="1">
        <f t="array" ref="AJ88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885" s="34" t="str" cm="1">
        <f t="array" ref="AK88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885">
        <f>IF(WA_Fn_UseC__HR_Employee_Attrition[[#This Row],[Attrition]]="Yes",1,0)</f>
        <v>0</v>
      </c>
    </row>
    <row r="886" spans="1:38">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s="34" t="str" cm="1">
        <f t="array" ref="AJ88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86" s="34" t="str" cm="1">
        <f t="array" ref="AK88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86">
        <f>IF(WA_Fn_UseC__HR_Employee_Attrition[[#This Row],[Attrition]]="Yes",1,0)</f>
        <v>0</v>
      </c>
    </row>
    <row r="887" spans="1:38">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s="34" t="str" cm="1">
        <f t="array" ref="AJ88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87" s="34" t="str" cm="1">
        <f t="array" ref="AK88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87">
        <f>IF(WA_Fn_UseC__HR_Employee_Attrition[[#This Row],[Attrition]]="Yes",1,0)</f>
        <v>0</v>
      </c>
    </row>
    <row r="888" spans="1:38">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s="34" t="str" cm="1">
        <f t="array" ref="AJ88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888" s="34" t="str" cm="1">
        <f t="array" ref="AK88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888">
        <f>IF(WA_Fn_UseC__HR_Employee_Attrition[[#This Row],[Attrition]]="Yes",1,0)</f>
        <v>0</v>
      </c>
    </row>
    <row r="889" spans="1:38">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s="34" t="str" cm="1">
        <f t="array" ref="AJ88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89" s="34" t="str" cm="1">
        <f t="array" ref="AK88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89">
        <f>IF(WA_Fn_UseC__HR_Employee_Attrition[[#This Row],[Attrition]]="Yes",1,0)</f>
        <v>0</v>
      </c>
    </row>
    <row r="890" spans="1:38">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s="34" t="str" cm="1">
        <f t="array" ref="AJ89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890" s="34" t="str" cm="1">
        <f t="array" ref="AK89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890">
        <f>IF(WA_Fn_UseC__HR_Employee_Attrition[[#This Row],[Attrition]]="Yes",1,0)</f>
        <v>0</v>
      </c>
    </row>
    <row r="891" spans="1:38">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s="34" t="str" cm="1">
        <f t="array" ref="AJ89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91" s="34" t="str" cm="1">
        <f t="array" ref="AK89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891">
        <f>IF(WA_Fn_UseC__HR_Employee_Attrition[[#This Row],[Attrition]]="Yes",1,0)</f>
        <v>0</v>
      </c>
    </row>
    <row r="892" spans="1:38">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s="34" t="str" cm="1">
        <f t="array" ref="AJ89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92" s="34" t="str" cm="1">
        <f t="array" ref="AK89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92">
        <f>IF(WA_Fn_UseC__HR_Employee_Attrition[[#This Row],[Attrition]]="Yes",1,0)</f>
        <v>0</v>
      </c>
    </row>
    <row r="893" spans="1:38">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s="34" t="str" cm="1">
        <f t="array" ref="AJ89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93" s="34" t="str" cm="1">
        <f t="array" ref="AK89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893">
        <f>IF(WA_Fn_UseC__HR_Employee_Attrition[[#This Row],[Attrition]]="Yes",1,0)</f>
        <v>0</v>
      </c>
    </row>
    <row r="894" spans="1:38">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s="34" t="str" cm="1">
        <f t="array" ref="AJ89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894" s="34" t="str" cm="1">
        <f t="array" ref="AK89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94">
        <f>IF(WA_Fn_UseC__HR_Employee_Attrition[[#This Row],[Attrition]]="Yes",1,0)</f>
        <v>1</v>
      </c>
    </row>
    <row r="895" spans="1:38">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s="34" t="str" cm="1">
        <f t="array" ref="AJ89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895" s="34" t="str" cm="1">
        <f t="array" ref="AK89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95">
        <f>IF(WA_Fn_UseC__HR_Employee_Attrition[[#This Row],[Attrition]]="Yes",1,0)</f>
        <v>0</v>
      </c>
    </row>
    <row r="896" spans="1:38">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s="34" t="str" cm="1">
        <f t="array" ref="AJ89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96" s="34" t="str" cm="1">
        <f t="array" ref="AK89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96">
        <f>IF(WA_Fn_UseC__HR_Employee_Attrition[[#This Row],[Attrition]]="Yes",1,0)</f>
        <v>0</v>
      </c>
    </row>
    <row r="897" spans="1:38">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s="34" t="str" cm="1">
        <f t="array" ref="AJ89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97" s="34" t="str" cm="1">
        <f t="array" ref="AK89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97">
        <f>IF(WA_Fn_UseC__HR_Employee_Attrition[[#This Row],[Attrition]]="Yes",1,0)</f>
        <v>0</v>
      </c>
    </row>
    <row r="898" spans="1:38">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s="34" t="str" cm="1">
        <f t="array" ref="AJ89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98" s="34" t="str" cm="1">
        <f t="array" ref="AK89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898">
        <f>IF(WA_Fn_UseC__HR_Employee_Attrition[[#This Row],[Attrition]]="Yes",1,0)</f>
        <v>0</v>
      </c>
    </row>
    <row r="899" spans="1:38">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s="34" t="str" cm="1">
        <f t="array" ref="AJ89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899" s="34" t="str" cm="1">
        <f t="array" ref="AK89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899">
        <f>IF(WA_Fn_UseC__HR_Employee_Attrition[[#This Row],[Attrition]]="Yes",1,0)</f>
        <v>0</v>
      </c>
    </row>
    <row r="900" spans="1:38">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s="34" t="str" cm="1">
        <f t="array" ref="AJ90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00" s="34" t="str" cm="1">
        <f t="array" ref="AK90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00">
        <f>IF(WA_Fn_UseC__HR_Employee_Attrition[[#This Row],[Attrition]]="Yes",1,0)</f>
        <v>0</v>
      </c>
    </row>
    <row r="901" spans="1:38">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s="34" t="str" cm="1">
        <f t="array" ref="AJ90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901" s="34" t="str" cm="1">
        <f t="array" ref="AK90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01">
        <f>IF(WA_Fn_UseC__HR_Employee_Attrition[[#This Row],[Attrition]]="Yes",1,0)</f>
        <v>0</v>
      </c>
    </row>
    <row r="902" spans="1:38">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s="34" t="str" cm="1">
        <f t="array" ref="AJ90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902" s="34" t="str" cm="1">
        <f t="array" ref="AK90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02">
        <f>IF(WA_Fn_UseC__HR_Employee_Attrition[[#This Row],[Attrition]]="Yes",1,0)</f>
        <v>0</v>
      </c>
    </row>
    <row r="903" spans="1:38">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s="34" t="str" cm="1">
        <f t="array" ref="AJ90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903" s="34" t="str" cm="1">
        <f t="array" ref="AK90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03">
        <f>IF(WA_Fn_UseC__HR_Employee_Attrition[[#This Row],[Attrition]]="Yes",1,0)</f>
        <v>0</v>
      </c>
    </row>
    <row r="904" spans="1:38">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s="34" t="str" cm="1">
        <f t="array" ref="AJ90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04" s="34" t="str" cm="1">
        <f t="array" ref="AK90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04">
        <f>IF(WA_Fn_UseC__HR_Employee_Attrition[[#This Row],[Attrition]]="Yes",1,0)</f>
        <v>0</v>
      </c>
    </row>
    <row r="905" spans="1:38">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s="34" t="str" cm="1">
        <f t="array" ref="AJ90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05" s="34" t="str" cm="1">
        <f t="array" ref="AK90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05">
        <f>IF(WA_Fn_UseC__HR_Employee_Attrition[[#This Row],[Attrition]]="Yes",1,0)</f>
        <v>0</v>
      </c>
    </row>
    <row r="906" spans="1:38">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s="34" t="str" cm="1">
        <f t="array" ref="AJ90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906" s="34" t="str" cm="1">
        <f t="array" ref="AK90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06">
        <f>IF(WA_Fn_UseC__HR_Employee_Attrition[[#This Row],[Attrition]]="Yes",1,0)</f>
        <v>0</v>
      </c>
    </row>
    <row r="907" spans="1:38">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s="34" t="str" cm="1">
        <f t="array" ref="AJ90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07" s="34" t="str" cm="1">
        <f t="array" ref="AK90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07">
        <f>IF(WA_Fn_UseC__HR_Employee_Attrition[[#This Row],[Attrition]]="Yes",1,0)</f>
        <v>0</v>
      </c>
    </row>
    <row r="908" spans="1:38">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s="34" t="str" cm="1">
        <f t="array" ref="AJ90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908" s="34" t="str" cm="1">
        <f t="array" ref="AK90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08">
        <f>IF(WA_Fn_UseC__HR_Employee_Attrition[[#This Row],[Attrition]]="Yes",1,0)</f>
        <v>0</v>
      </c>
    </row>
    <row r="909" spans="1:38">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s="34" t="str" cm="1">
        <f t="array" ref="AJ90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909" s="34" t="str" cm="1">
        <f t="array" ref="AK90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909">
        <f>IF(WA_Fn_UseC__HR_Employee_Attrition[[#This Row],[Attrition]]="Yes",1,0)</f>
        <v>0</v>
      </c>
    </row>
    <row r="910" spans="1:38">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s="34" t="str" cm="1">
        <f t="array" ref="AJ91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10" s="34" t="str" cm="1">
        <f t="array" ref="AK91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10">
        <f>IF(WA_Fn_UseC__HR_Employee_Attrition[[#This Row],[Attrition]]="Yes",1,0)</f>
        <v>0</v>
      </c>
    </row>
    <row r="911" spans="1:38">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s="34" t="str" cm="1">
        <f t="array" ref="AJ91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911" s="34" t="str" cm="1">
        <f t="array" ref="AK91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11">
        <f>IF(WA_Fn_UseC__HR_Employee_Attrition[[#This Row],[Attrition]]="Yes",1,0)</f>
        <v>0</v>
      </c>
    </row>
    <row r="912" spans="1:38">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s="34" t="str" cm="1">
        <f t="array" ref="AJ91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912" s="34" t="str" cm="1">
        <f t="array" ref="AK91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12">
        <f>IF(WA_Fn_UseC__HR_Employee_Attrition[[#This Row],[Attrition]]="Yes",1,0)</f>
        <v>0</v>
      </c>
    </row>
    <row r="913" spans="1:38">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s="34" t="str" cm="1">
        <f t="array" ref="AJ91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913" s="34" t="str" cm="1">
        <f t="array" ref="AK91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13">
        <f>IF(WA_Fn_UseC__HR_Employee_Attrition[[#This Row],[Attrition]]="Yes",1,0)</f>
        <v>1</v>
      </c>
    </row>
    <row r="914" spans="1:38">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s="34" t="str" cm="1">
        <f t="array" ref="AJ91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14" s="34" t="str" cm="1">
        <f t="array" ref="AK91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14">
        <f>IF(WA_Fn_UseC__HR_Employee_Attrition[[#This Row],[Attrition]]="Yes",1,0)</f>
        <v>0</v>
      </c>
    </row>
    <row r="915" spans="1:38">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s="34" t="str" cm="1">
        <f t="array" ref="AJ91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915" s="34" t="str" cm="1">
        <f t="array" ref="AK91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15">
        <f>IF(WA_Fn_UseC__HR_Employee_Attrition[[#This Row],[Attrition]]="Yes",1,0)</f>
        <v>1</v>
      </c>
    </row>
    <row r="916" spans="1:38">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s="34" t="str" cm="1">
        <f t="array" ref="AJ91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30-40</v>
      </c>
      <c r="AK916" s="34" t="str" cm="1">
        <f t="array" ref="AK91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916">
        <f>IF(WA_Fn_UseC__HR_Employee_Attrition[[#This Row],[Attrition]]="Yes",1,0)</f>
        <v>0</v>
      </c>
    </row>
    <row r="917" spans="1:38">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s="34" t="str" cm="1">
        <f t="array" ref="AJ91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917" s="34" t="str" cm="1">
        <f t="array" ref="AK91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17">
        <f>IF(WA_Fn_UseC__HR_Employee_Attrition[[#This Row],[Attrition]]="Yes",1,0)</f>
        <v>1</v>
      </c>
    </row>
    <row r="918" spans="1:38">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s="34" t="str" cm="1">
        <f t="array" ref="AJ91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918" s="34" t="str" cm="1">
        <f t="array" ref="AK91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18">
        <f>IF(WA_Fn_UseC__HR_Employee_Attrition[[#This Row],[Attrition]]="Yes",1,0)</f>
        <v>0</v>
      </c>
    </row>
    <row r="919" spans="1:38">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s="34" t="str" cm="1">
        <f t="array" ref="AJ91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19" s="34" t="str" cm="1">
        <f t="array" ref="AK91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19">
        <f>IF(WA_Fn_UseC__HR_Employee_Attrition[[#This Row],[Attrition]]="Yes",1,0)</f>
        <v>0</v>
      </c>
    </row>
    <row r="920" spans="1:38">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s="34" t="str" cm="1">
        <f t="array" ref="AJ92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920" s="34" t="str" cm="1">
        <f t="array" ref="AK92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920">
        <f>IF(WA_Fn_UseC__HR_Employee_Attrition[[#This Row],[Attrition]]="Yes",1,0)</f>
        <v>0</v>
      </c>
    </row>
    <row r="921" spans="1:38">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s="34" t="str" cm="1">
        <f t="array" ref="AJ92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21" s="34" t="str" cm="1">
        <f t="array" ref="AK92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921">
        <f>IF(WA_Fn_UseC__HR_Employee_Attrition[[#This Row],[Attrition]]="Yes",1,0)</f>
        <v>0</v>
      </c>
    </row>
    <row r="922" spans="1:38">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s="34" t="str" cm="1">
        <f t="array" ref="AJ92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922" s="34" t="str" cm="1">
        <f t="array" ref="AK92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922">
        <f>IF(WA_Fn_UseC__HR_Employee_Attrition[[#This Row],[Attrition]]="Yes",1,0)</f>
        <v>0</v>
      </c>
    </row>
    <row r="923" spans="1:38">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s="34" t="str" cm="1">
        <f t="array" ref="AJ92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23" s="34" t="str" cm="1">
        <f t="array" ref="AK92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23">
        <f>IF(WA_Fn_UseC__HR_Employee_Attrition[[#This Row],[Attrition]]="Yes",1,0)</f>
        <v>0</v>
      </c>
    </row>
    <row r="924" spans="1:38">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s="34" t="str" cm="1">
        <f t="array" ref="AJ92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924" s="34" t="str" cm="1">
        <f t="array" ref="AK92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924">
        <f>IF(WA_Fn_UseC__HR_Employee_Attrition[[#This Row],[Attrition]]="Yes",1,0)</f>
        <v>0</v>
      </c>
    </row>
    <row r="925" spans="1:38">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s="34" t="str" cm="1">
        <f t="array" ref="AJ92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25" s="34" t="str" cm="1">
        <f t="array" ref="AK92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25">
        <f>IF(WA_Fn_UseC__HR_Employee_Attrition[[#This Row],[Attrition]]="Yes",1,0)</f>
        <v>0</v>
      </c>
    </row>
    <row r="926" spans="1:38">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s="34" t="str" cm="1">
        <f t="array" ref="AJ92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26" s="34" t="str" cm="1">
        <f t="array" ref="AK92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26">
        <f>IF(WA_Fn_UseC__HR_Employee_Attrition[[#This Row],[Attrition]]="Yes",1,0)</f>
        <v>0</v>
      </c>
    </row>
    <row r="927" spans="1:38">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s="34" t="str" cm="1">
        <f t="array" ref="AJ92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927" s="34" t="str" cm="1">
        <f t="array" ref="AK92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27">
        <f>IF(WA_Fn_UseC__HR_Employee_Attrition[[#This Row],[Attrition]]="Yes",1,0)</f>
        <v>0</v>
      </c>
    </row>
    <row r="928" spans="1:38">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s="34" t="str" cm="1">
        <f t="array" ref="AJ92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928" s="34" t="str" cm="1">
        <f t="array" ref="AK92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928">
        <f>IF(WA_Fn_UseC__HR_Employee_Attrition[[#This Row],[Attrition]]="Yes",1,0)</f>
        <v>0</v>
      </c>
    </row>
    <row r="929" spans="1:38">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s="34" t="str" cm="1">
        <f t="array" ref="AJ92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929" s="34" t="str" cm="1">
        <f t="array" ref="AK92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929">
        <f>IF(WA_Fn_UseC__HR_Employee_Attrition[[#This Row],[Attrition]]="Yes",1,0)</f>
        <v>0</v>
      </c>
    </row>
    <row r="930" spans="1:38">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s="34" t="str" cm="1">
        <f t="array" ref="AJ93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30" s="34" t="str" cm="1">
        <f t="array" ref="AK93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30">
        <f>IF(WA_Fn_UseC__HR_Employee_Attrition[[#This Row],[Attrition]]="Yes",1,0)</f>
        <v>1</v>
      </c>
    </row>
    <row r="931" spans="1:38">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s="34" t="str" cm="1">
        <f t="array" ref="AJ93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931" s="34" t="str" cm="1">
        <f t="array" ref="AK93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31">
        <f>IF(WA_Fn_UseC__HR_Employee_Attrition[[#This Row],[Attrition]]="Yes",1,0)</f>
        <v>0</v>
      </c>
    </row>
    <row r="932" spans="1:38">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s="34" t="str" cm="1">
        <f t="array" ref="AJ93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32" s="34" t="str" cm="1">
        <f t="array" ref="AK93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932">
        <f>IF(WA_Fn_UseC__HR_Employee_Attrition[[#This Row],[Attrition]]="Yes",1,0)</f>
        <v>0</v>
      </c>
    </row>
    <row r="933" spans="1:38">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s="34" t="str" cm="1">
        <f t="array" ref="AJ93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33" s="34" t="str" cm="1">
        <f t="array" ref="AK93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33">
        <f>IF(WA_Fn_UseC__HR_Employee_Attrition[[#This Row],[Attrition]]="Yes",1,0)</f>
        <v>0</v>
      </c>
    </row>
    <row r="934" spans="1:38">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s="34" t="str" cm="1">
        <f t="array" ref="AJ93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34" s="34" t="str" cm="1">
        <f t="array" ref="AK93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934">
        <f>IF(WA_Fn_UseC__HR_Employee_Attrition[[#This Row],[Attrition]]="Yes",1,0)</f>
        <v>1</v>
      </c>
    </row>
    <row r="935" spans="1:38">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s="34" t="str" cm="1">
        <f t="array" ref="AJ93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35" s="34" t="str" cm="1">
        <f t="array" ref="AK93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35">
        <f>IF(WA_Fn_UseC__HR_Employee_Attrition[[#This Row],[Attrition]]="Yes",1,0)</f>
        <v>0</v>
      </c>
    </row>
    <row r="936" spans="1:38">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s="34" t="str" cm="1">
        <f t="array" ref="AJ93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936" s="34" t="str" cm="1">
        <f t="array" ref="AK93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36">
        <f>IF(WA_Fn_UseC__HR_Employee_Attrition[[#This Row],[Attrition]]="Yes",1,0)</f>
        <v>0</v>
      </c>
    </row>
    <row r="937" spans="1:38">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s="34" t="str" cm="1">
        <f t="array" ref="AJ93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37" s="34" t="str" cm="1">
        <f t="array" ref="AK93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37">
        <f>IF(WA_Fn_UseC__HR_Employee_Attrition[[#This Row],[Attrition]]="Yes",1,0)</f>
        <v>0</v>
      </c>
    </row>
    <row r="938" spans="1:38">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s="34" t="str" cm="1">
        <f t="array" ref="AJ93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938" s="34" t="str" cm="1">
        <f t="array" ref="AK93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38">
        <f>IF(WA_Fn_UseC__HR_Employee_Attrition[[#This Row],[Attrition]]="Yes",1,0)</f>
        <v>0</v>
      </c>
    </row>
    <row r="939" spans="1:38">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s="34" t="str" cm="1">
        <f t="array" ref="AJ93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939" s="34" t="str" cm="1">
        <f t="array" ref="AK93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939">
        <f>IF(WA_Fn_UseC__HR_Employee_Attrition[[#This Row],[Attrition]]="Yes",1,0)</f>
        <v>0</v>
      </c>
    </row>
    <row r="940" spans="1:38">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s="34" t="str" cm="1">
        <f t="array" ref="AJ94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940" s="34" t="str" cm="1">
        <f t="array" ref="AK94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40">
        <f>IF(WA_Fn_UseC__HR_Employee_Attrition[[#This Row],[Attrition]]="Yes",1,0)</f>
        <v>0</v>
      </c>
    </row>
    <row r="941" spans="1:38">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s="34" t="str" cm="1">
        <f t="array" ref="AJ94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41" s="34" t="str" cm="1">
        <f t="array" ref="AK94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41">
        <f>IF(WA_Fn_UseC__HR_Employee_Attrition[[#This Row],[Attrition]]="Yes",1,0)</f>
        <v>1</v>
      </c>
    </row>
    <row r="942" spans="1:38">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s="34" t="str" cm="1">
        <f t="array" ref="AJ94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42" s="34" t="str" cm="1">
        <f t="array" ref="AK94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42">
        <f>IF(WA_Fn_UseC__HR_Employee_Attrition[[#This Row],[Attrition]]="Yes",1,0)</f>
        <v>1</v>
      </c>
    </row>
    <row r="943" spans="1:38">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s="34" t="str" cm="1">
        <f t="array" ref="AJ94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43" s="34" t="str" cm="1">
        <f t="array" ref="AK94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943">
        <f>IF(WA_Fn_UseC__HR_Employee_Attrition[[#This Row],[Attrition]]="Yes",1,0)</f>
        <v>0</v>
      </c>
    </row>
    <row r="944" spans="1:38">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s="34" t="str" cm="1">
        <f t="array" ref="AJ94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44" s="34" t="str" cm="1">
        <f t="array" ref="AK94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44">
        <f>IF(WA_Fn_UseC__HR_Employee_Attrition[[#This Row],[Attrition]]="Yes",1,0)</f>
        <v>0</v>
      </c>
    </row>
    <row r="945" spans="1:38">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s="34" t="str" cm="1">
        <f t="array" ref="AJ94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45" s="34" t="str" cm="1">
        <f t="array" ref="AK94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945">
        <f>IF(WA_Fn_UseC__HR_Employee_Attrition[[#This Row],[Attrition]]="Yes",1,0)</f>
        <v>0</v>
      </c>
    </row>
    <row r="946" spans="1:38">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s="34" t="str" cm="1">
        <f t="array" ref="AJ94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46" s="34" t="str" cm="1">
        <f t="array" ref="AK94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946">
        <f>IF(WA_Fn_UseC__HR_Employee_Attrition[[#This Row],[Attrition]]="Yes",1,0)</f>
        <v>0</v>
      </c>
    </row>
    <row r="947" spans="1:38">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s="34" t="str" cm="1">
        <f t="array" ref="AJ94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47" s="34" t="str" cm="1">
        <f t="array" ref="AK94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47">
        <f>IF(WA_Fn_UseC__HR_Employee_Attrition[[#This Row],[Attrition]]="Yes",1,0)</f>
        <v>0</v>
      </c>
    </row>
    <row r="948" spans="1:38">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s="34" t="str" cm="1">
        <f t="array" ref="AJ94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48" s="34" t="str" cm="1">
        <f t="array" ref="AK94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48">
        <f>IF(WA_Fn_UseC__HR_Employee_Attrition[[#This Row],[Attrition]]="Yes",1,0)</f>
        <v>1</v>
      </c>
    </row>
    <row r="949" spans="1:38">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s="34" t="str" cm="1">
        <f t="array" ref="AJ94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49" s="34" t="str" cm="1">
        <f t="array" ref="AK94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949">
        <f>IF(WA_Fn_UseC__HR_Employee_Attrition[[#This Row],[Attrition]]="Yes",1,0)</f>
        <v>1</v>
      </c>
    </row>
    <row r="950" spans="1:38">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s="34" t="str" cm="1">
        <f t="array" ref="AJ95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50" s="34" t="str" cm="1">
        <f t="array" ref="AK95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50">
        <f>IF(WA_Fn_UseC__HR_Employee_Attrition[[#This Row],[Attrition]]="Yes",1,0)</f>
        <v>0</v>
      </c>
    </row>
    <row r="951" spans="1:38">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s="34" t="str" cm="1">
        <f t="array" ref="AJ95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51" s="34" t="str" cm="1">
        <f t="array" ref="AK95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51">
        <f>IF(WA_Fn_UseC__HR_Employee_Attrition[[#This Row],[Attrition]]="Yes",1,0)</f>
        <v>0</v>
      </c>
    </row>
    <row r="952" spans="1:38">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s="34" t="str" cm="1">
        <f t="array" ref="AJ95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52" s="34" t="str" cm="1">
        <f t="array" ref="AK95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952">
        <f>IF(WA_Fn_UseC__HR_Employee_Attrition[[#This Row],[Attrition]]="Yes",1,0)</f>
        <v>0</v>
      </c>
    </row>
    <row r="953" spans="1:38">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s="34" t="str" cm="1">
        <f t="array" ref="AJ95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953" s="34" t="str" cm="1">
        <f t="array" ref="AK95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953">
        <f>IF(WA_Fn_UseC__HR_Employee_Attrition[[#This Row],[Attrition]]="Yes",1,0)</f>
        <v>0</v>
      </c>
    </row>
    <row r="954" spans="1:38">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s="34" t="str" cm="1">
        <f t="array" ref="AJ95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54" s="34" t="str" cm="1">
        <f t="array" ref="AK95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54">
        <f>IF(WA_Fn_UseC__HR_Employee_Attrition[[#This Row],[Attrition]]="Yes",1,0)</f>
        <v>1</v>
      </c>
    </row>
    <row r="955" spans="1:38">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s="34" t="str" cm="1">
        <f t="array" ref="AJ95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55" s="34" t="str" cm="1">
        <f t="array" ref="AK95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55">
        <f>IF(WA_Fn_UseC__HR_Employee_Attrition[[#This Row],[Attrition]]="Yes",1,0)</f>
        <v>1</v>
      </c>
    </row>
    <row r="956" spans="1:38">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s="34" t="str" cm="1">
        <f t="array" ref="AJ95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956" s="34" t="str" cm="1">
        <f t="array" ref="AK95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56">
        <f>IF(WA_Fn_UseC__HR_Employee_Attrition[[#This Row],[Attrition]]="Yes",1,0)</f>
        <v>0</v>
      </c>
    </row>
    <row r="957" spans="1:38">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s="34" t="str" cm="1">
        <f t="array" ref="AJ95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957" s="34" t="str" cm="1">
        <f t="array" ref="AK95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957">
        <f>IF(WA_Fn_UseC__HR_Employee_Attrition[[#This Row],[Attrition]]="Yes",1,0)</f>
        <v>0</v>
      </c>
    </row>
    <row r="958" spans="1:38">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s="34" t="str" cm="1">
        <f t="array" ref="AJ95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58" s="34" t="str" cm="1">
        <f t="array" ref="AK95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958">
        <f>IF(WA_Fn_UseC__HR_Employee_Attrition[[#This Row],[Attrition]]="Yes",1,0)</f>
        <v>0</v>
      </c>
    </row>
    <row r="959" spans="1:38">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s="34" t="str" cm="1">
        <f t="array" ref="AJ95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59" s="34" t="str" cm="1">
        <f t="array" ref="AK95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59">
        <f>IF(WA_Fn_UseC__HR_Employee_Attrition[[#This Row],[Attrition]]="Yes",1,0)</f>
        <v>0</v>
      </c>
    </row>
    <row r="960" spans="1:38">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s="34" t="str" cm="1">
        <f t="array" ref="AJ96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60" s="34" t="str" cm="1">
        <f t="array" ref="AK96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60">
        <f>IF(WA_Fn_UseC__HR_Employee_Attrition[[#This Row],[Attrition]]="Yes",1,0)</f>
        <v>0</v>
      </c>
    </row>
    <row r="961" spans="1:38">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s="34" t="str" cm="1">
        <f t="array" ref="AJ96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61" s="34" t="str" cm="1">
        <f t="array" ref="AK96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961">
        <f>IF(WA_Fn_UseC__HR_Employee_Attrition[[#This Row],[Attrition]]="Yes",1,0)</f>
        <v>0</v>
      </c>
    </row>
    <row r="962" spans="1:38">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s="34" t="str" cm="1">
        <f t="array" ref="AJ96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62" s="34" t="str" cm="1">
        <f t="array" ref="AK96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62">
        <f>IF(WA_Fn_UseC__HR_Employee_Attrition[[#This Row],[Attrition]]="Yes",1,0)</f>
        <v>0</v>
      </c>
    </row>
    <row r="963" spans="1:38">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s="34" t="str" cm="1">
        <f t="array" ref="AJ96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63" s="34" t="str" cm="1">
        <f t="array" ref="AK96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63">
        <f>IF(WA_Fn_UseC__HR_Employee_Attrition[[#This Row],[Attrition]]="Yes",1,0)</f>
        <v>0</v>
      </c>
    </row>
    <row r="964" spans="1:38">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s="34" t="str" cm="1">
        <f t="array" ref="AJ96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30-40</v>
      </c>
      <c r="AK964" s="34" t="str" cm="1">
        <f t="array" ref="AK96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64">
        <f>IF(WA_Fn_UseC__HR_Employee_Attrition[[#This Row],[Attrition]]="Yes",1,0)</f>
        <v>0</v>
      </c>
    </row>
    <row r="965" spans="1:38">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s="34" t="str" cm="1">
        <f t="array" ref="AJ96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65" s="34" t="str" cm="1">
        <f t="array" ref="AK96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65">
        <f>IF(WA_Fn_UseC__HR_Employee_Attrition[[#This Row],[Attrition]]="Yes",1,0)</f>
        <v>0</v>
      </c>
    </row>
    <row r="966" spans="1:38">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s="34" t="str" cm="1">
        <f t="array" ref="AJ96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66" s="34" t="str" cm="1">
        <f t="array" ref="AK96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966">
        <f>IF(WA_Fn_UseC__HR_Employee_Attrition[[#This Row],[Attrition]]="Yes",1,0)</f>
        <v>0</v>
      </c>
    </row>
    <row r="967" spans="1:38">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s="34" t="str" cm="1">
        <f t="array" ref="AJ96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67" s="34" t="str" cm="1">
        <f t="array" ref="AK96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67">
        <f>IF(WA_Fn_UseC__HR_Employee_Attrition[[#This Row],[Attrition]]="Yes",1,0)</f>
        <v>0</v>
      </c>
    </row>
    <row r="968" spans="1:38">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s="34" t="str" cm="1">
        <f t="array" ref="AJ96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68" s="34" t="str" cm="1">
        <f t="array" ref="AK96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968">
        <f>IF(WA_Fn_UseC__HR_Employee_Attrition[[#This Row],[Attrition]]="Yes",1,0)</f>
        <v>1</v>
      </c>
    </row>
    <row r="969" spans="1:38">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s="34" t="str" cm="1">
        <f t="array" ref="AJ96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69" s="34" t="str" cm="1">
        <f t="array" ref="AK96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69">
        <f>IF(WA_Fn_UseC__HR_Employee_Attrition[[#This Row],[Attrition]]="Yes",1,0)</f>
        <v>0</v>
      </c>
    </row>
    <row r="970" spans="1:38">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s="34" t="str" cm="1">
        <f t="array" ref="AJ97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970" s="34" t="str" cm="1">
        <f t="array" ref="AK97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970">
        <f>IF(WA_Fn_UseC__HR_Employee_Attrition[[#This Row],[Attrition]]="Yes",1,0)</f>
        <v>0</v>
      </c>
    </row>
    <row r="971" spans="1:38">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s="34" t="str" cm="1">
        <f t="array" ref="AJ97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71" s="34" t="str" cm="1">
        <f t="array" ref="AK97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71">
        <f>IF(WA_Fn_UseC__HR_Employee_Attrition[[#This Row],[Attrition]]="Yes",1,0)</f>
        <v>0</v>
      </c>
    </row>
    <row r="972" spans="1:38">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s="34" t="str" cm="1">
        <f t="array" ref="AJ97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972" s="34" t="str" cm="1">
        <f t="array" ref="AK97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72">
        <f>IF(WA_Fn_UseC__HR_Employee_Attrition[[#This Row],[Attrition]]="Yes",1,0)</f>
        <v>0</v>
      </c>
    </row>
    <row r="973" spans="1:38">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s="34" t="str" cm="1">
        <f t="array" ref="AJ97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73" s="34" t="str" cm="1">
        <f t="array" ref="AK97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73">
        <f>IF(WA_Fn_UseC__HR_Employee_Attrition[[#This Row],[Attrition]]="Yes",1,0)</f>
        <v>0</v>
      </c>
    </row>
    <row r="974" spans="1:38">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s="34" t="str" cm="1">
        <f t="array" ref="AJ97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974" s="34" t="str" cm="1">
        <f t="array" ref="AK97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74">
        <f>IF(WA_Fn_UseC__HR_Employee_Attrition[[#This Row],[Attrition]]="Yes",1,0)</f>
        <v>0</v>
      </c>
    </row>
    <row r="975" spans="1:38">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s="34" t="str" cm="1">
        <f t="array" ref="AJ97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75" s="34" t="str" cm="1">
        <f t="array" ref="AK97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75">
        <f>IF(WA_Fn_UseC__HR_Employee_Attrition[[#This Row],[Attrition]]="Yes",1,0)</f>
        <v>0</v>
      </c>
    </row>
    <row r="976" spans="1:38">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s="34" t="str" cm="1">
        <f t="array" ref="AJ97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76" s="34" t="str" cm="1">
        <f t="array" ref="AK97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76">
        <f>IF(WA_Fn_UseC__HR_Employee_Attrition[[#This Row],[Attrition]]="Yes",1,0)</f>
        <v>0</v>
      </c>
    </row>
    <row r="977" spans="1:38">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s="34" t="str" cm="1">
        <f t="array" ref="AJ97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977" s="34" t="str" cm="1">
        <f t="array" ref="AK97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977">
        <f>IF(WA_Fn_UseC__HR_Employee_Attrition[[#This Row],[Attrition]]="Yes",1,0)</f>
        <v>1</v>
      </c>
    </row>
    <row r="978" spans="1:38">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s="34" t="str" cm="1">
        <f t="array" ref="AJ97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978" s="34" t="str" cm="1">
        <f t="array" ref="AK97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978">
        <f>IF(WA_Fn_UseC__HR_Employee_Attrition[[#This Row],[Attrition]]="Yes",1,0)</f>
        <v>0</v>
      </c>
    </row>
    <row r="979" spans="1:38">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s="34" t="str" cm="1">
        <f t="array" ref="AJ97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79" s="34" t="str" cm="1">
        <f t="array" ref="AK97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79">
        <f>IF(WA_Fn_UseC__HR_Employee_Attrition[[#This Row],[Attrition]]="Yes",1,0)</f>
        <v>0</v>
      </c>
    </row>
    <row r="980" spans="1:38">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s="34" t="str" cm="1">
        <f t="array" ref="AJ98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980" s="34" t="str" cm="1">
        <f t="array" ref="AK98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980">
        <f>IF(WA_Fn_UseC__HR_Employee_Attrition[[#This Row],[Attrition]]="Yes",1,0)</f>
        <v>0</v>
      </c>
    </row>
    <row r="981" spans="1:38">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s="34" t="str" cm="1">
        <f t="array" ref="AJ98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81" s="34" t="str" cm="1">
        <f t="array" ref="AK98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981">
        <f>IF(WA_Fn_UseC__HR_Employee_Attrition[[#This Row],[Attrition]]="Yes",1,0)</f>
        <v>0</v>
      </c>
    </row>
    <row r="982" spans="1:38">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s="34" t="str" cm="1">
        <f t="array" ref="AJ98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982" s="34" t="str" cm="1">
        <f t="array" ref="AK98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82">
        <f>IF(WA_Fn_UseC__HR_Employee_Attrition[[#This Row],[Attrition]]="Yes",1,0)</f>
        <v>1</v>
      </c>
    </row>
    <row r="983" spans="1:38">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s="34" t="str" cm="1">
        <f t="array" ref="AJ98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83" s="34" t="str" cm="1">
        <f t="array" ref="AK98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983">
        <f>IF(WA_Fn_UseC__HR_Employee_Attrition[[#This Row],[Attrition]]="Yes",1,0)</f>
        <v>1</v>
      </c>
    </row>
    <row r="984" spans="1:38">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s="34" t="str" cm="1">
        <f t="array" ref="AJ98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84" s="34" t="str" cm="1">
        <f t="array" ref="AK98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84">
        <f>IF(WA_Fn_UseC__HR_Employee_Attrition[[#This Row],[Attrition]]="Yes",1,0)</f>
        <v>0</v>
      </c>
    </row>
    <row r="985" spans="1:38">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s="34" t="str" cm="1">
        <f t="array" ref="AJ98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985" s="34" t="str" cm="1">
        <f t="array" ref="AK98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985">
        <f>IF(WA_Fn_UseC__HR_Employee_Attrition[[#This Row],[Attrition]]="Yes",1,0)</f>
        <v>0</v>
      </c>
    </row>
    <row r="986" spans="1:38">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s="34" t="str" cm="1">
        <f t="array" ref="AJ98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86" s="34" t="str" cm="1">
        <f t="array" ref="AK98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86">
        <f>IF(WA_Fn_UseC__HR_Employee_Attrition[[#This Row],[Attrition]]="Yes",1,0)</f>
        <v>0</v>
      </c>
    </row>
    <row r="987" spans="1:38">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s="34" t="str" cm="1">
        <f t="array" ref="AJ98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87" s="34" t="str" cm="1">
        <f t="array" ref="AK98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987">
        <f>IF(WA_Fn_UseC__HR_Employee_Attrition[[#This Row],[Attrition]]="Yes",1,0)</f>
        <v>1</v>
      </c>
    </row>
    <row r="988" spans="1:38">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s="34" t="str" cm="1">
        <f t="array" ref="AJ98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88" s="34" t="str" cm="1">
        <f t="array" ref="AK98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88">
        <f>IF(WA_Fn_UseC__HR_Employee_Attrition[[#This Row],[Attrition]]="Yes",1,0)</f>
        <v>0</v>
      </c>
    </row>
    <row r="989" spans="1:38">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s="34" t="str" cm="1">
        <f t="array" ref="AJ98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89" s="34" t="str" cm="1">
        <f t="array" ref="AK98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989">
        <f>IF(WA_Fn_UseC__HR_Employee_Attrition[[#This Row],[Attrition]]="Yes",1,0)</f>
        <v>0</v>
      </c>
    </row>
    <row r="990" spans="1:38">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s="34" t="str" cm="1">
        <f t="array" ref="AJ99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90" s="34" t="str" cm="1">
        <f t="array" ref="AK99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990">
        <f>IF(WA_Fn_UseC__HR_Employee_Attrition[[#This Row],[Attrition]]="Yes",1,0)</f>
        <v>0</v>
      </c>
    </row>
    <row r="991" spans="1:38">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s="34" t="str" cm="1">
        <f t="array" ref="AJ99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91" s="34" t="str" cm="1">
        <f t="array" ref="AK99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91">
        <f>IF(WA_Fn_UseC__HR_Employee_Attrition[[#This Row],[Attrition]]="Yes",1,0)</f>
        <v>0</v>
      </c>
    </row>
    <row r="992" spans="1:38">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s="34" t="str" cm="1">
        <f t="array" ref="AJ99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92" s="34" t="str" cm="1">
        <f t="array" ref="AK99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92">
        <f>IF(WA_Fn_UseC__HR_Employee_Attrition[[#This Row],[Attrition]]="Yes",1,0)</f>
        <v>0</v>
      </c>
    </row>
    <row r="993" spans="1:38">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s="34" t="str" cm="1">
        <f t="array" ref="AJ99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93" s="34" t="str" cm="1">
        <f t="array" ref="AK99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93">
        <f>IF(WA_Fn_UseC__HR_Employee_Attrition[[#This Row],[Attrition]]="Yes",1,0)</f>
        <v>0</v>
      </c>
    </row>
    <row r="994" spans="1:38">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s="34" t="str" cm="1">
        <f t="array" ref="AJ99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94" s="34" t="str" cm="1">
        <f t="array" ref="AK99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94">
        <f>IF(WA_Fn_UseC__HR_Employee_Attrition[[#This Row],[Attrition]]="Yes",1,0)</f>
        <v>0</v>
      </c>
    </row>
    <row r="995" spans="1:38">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s="34" t="str" cm="1">
        <f t="array" ref="AJ99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95" s="34" t="str" cm="1">
        <f t="array" ref="AK99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95">
        <f>IF(WA_Fn_UseC__HR_Employee_Attrition[[#This Row],[Attrition]]="Yes",1,0)</f>
        <v>0</v>
      </c>
    </row>
    <row r="996" spans="1:38">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s="34" t="str" cm="1">
        <f t="array" ref="AJ99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996" s="34" t="str" cm="1">
        <f t="array" ref="AK99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996">
        <f>IF(WA_Fn_UseC__HR_Employee_Attrition[[#This Row],[Attrition]]="Yes",1,0)</f>
        <v>0</v>
      </c>
    </row>
    <row r="997" spans="1:38">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s="34" t="str" cm="1">
        <f t="array" ref="AJ99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997" s="34" t="str" cm="1">
        <f t="array" ref="AK99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997">
        <f>IF(WA_Fn_UseC__HR_Employee_Attrition[[#This Row],[Attrition]]="Yes",1,0)</f>
        <v>0</v>
      </c>
    </row>
    <row r="998" spans="1:38">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s="34" t="str" cm="1">
        <f t="array" ref="AJ99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98" s="34" t="str" cm="1">
        <f t="array" ref="AK99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998">
        <f>IF(WA_Fn_UseC__HR_Employee_Attrition[[#This Row],[Attrition]]="Yes",1,0)</f>
        <v>0</v>
      </c>
    </row>
    <row r="999" spans="1:38">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s="34" t="str" cm="1">
        <f t="array" ref="AJ99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999" s="34" t="str" cm="1">
        <f t="array" ref="AK99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999">
        <f>IF(WA_Fn_UseC__HR_Employee_Attrition[[#This Row],[Attrition]]="Yes",1,0)</f>
        <v>1</v>
      </c>
    </row>
    <row r="1000" spans="1:38">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s="34" t="str" cm="1">
        <f t="array" ref="AJ100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00" s="34" t="str" cm="1">
        <f t="array" ref="AK100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00">
        <f>IF(WA_Fn_UseC__HR_Employee_Attrition[[#This Row],[Attrition]]="Yes",1,0)</f>
        <v>0</v>
      </c>
    </row>
    <row r="1001" spans="1:38">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s="34" t="str" cm="1">
        <f t="array" ref="AJ100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1001" s="34" t="str" cm="1">
        <f t="array" ref="AK100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01">
        <f>IF(WA_Fn_UseC__HR_Employee_Attrition[[#This Row],[Attrition]]="Yes",1,0)</f>
        <v>0</v>
      </c>
    </row>
    <row r="1002" spans="1:38">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s="34" t="str" cm="1">
        <f t="array" ref="AJ100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02" s="34" t="str" cm="1">
        <f t="array" ref="AK100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02">
        <f>IF(WA_Fn_UseC__HR_Employee_Attrition[[#This Row],[Attrition]]="Yes",1,0)</f>
        <v>0</v>
      </c>
    </row>
    <row r="1003" spans="1:38">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s="34" t="str" cm="1">
        <f t="array" ref="AJ100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03" s="34" t="str" cm="1">
        <f t="array" ref="AK100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03">
        <f>IF(WA_Fn_UseC__HR_Employee_Attrition[[#This Row],[Attrition]]="Yes",1,0)</f>
        <v>0</v>
      </c>
    </row>
    <row r="1004" spans="1:38">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s="34" t="str" cm="1">
        <f t="array" ref="AJ100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004" s="34" t="str" cm="1">
        <f t="array" ref="AK100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04">
        <f>IF(WA_Fn_UseC__HR_Employee_Attrition[[#This Row],[Attrition]]="Yes",1,0)</f>
        <v>0</v>
      </c>
    </row>
    <row r="1005" spans="1:38">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s="34" t="str" cm="1">
        <f t="array" ref="AJ100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05" s="34" t="str" cm="1">
        <f t="array" ref="AK100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05">
        <f>IF(WA_Fn_UseC__HR_Employee_Attrition[[#This Row],[Attrition]]="Yes",1,0)</f>
        <v>0</v>
      </c>
    </row>
    <row r="1006" spans="1:38">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s="34" t="str" cm="1">
        <f t="array" ref="AJ100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006" s="34" t="str" cm="1">
        <f t="array" ref="AK100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06">
        <f>IF(WA_Fn_UseC__HR_Employee_Attrition[[#This Row],[Attrition]]="Yes",1,0)</f>
        <v>0</v>
      </c>
    </row>
    <row r="1007" spans="1:38">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s="34" t="str" cm="1">
        <f t="array" ref="AJ100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007" s="34" t="str" cm="1">
        <f t="array" ref="AK100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07">
        <f>IF(WA_Fn_UseC__HR_Employee_Attrition[[#This Row],[Attrition]]="Yes",1,0)</f>
        <v>0</v>
      </c>
    </row>
    <row r="1008" spans="1:38">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s="34" t="str" cm="1">
        <f t="array" ref="AJ100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08" s="34" t="str" cm="1">
        <f t="array" ref="AK100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08">
        <f>IF(WA_Fn_UseC__HR_Employee_Attrition[[#This Row],[Attrition]]="Yes",1,0)</f>
        <v>1</v>
      </c>
    </row>
    <row r="1009" spans="1:38">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s="34" t="str" cm="1">
        <f t="array" ref="AJ100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009" s="34" t="str" cm="1">
        <f t="array" ref="AK100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009">
        <f>IF(WA_Fn_UseC__HR_Employee_Attrition[[#This Row],[Attrition]]="Yes",1,0)</f>
        <v>1</v>
      </c>
    </row>
    <row r="1010" spans="1:38">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s="34" t="str" cm="1">
        <f t="array" ref="AJ101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1010" s="34" t="str" cm="1">
        <f t="array" ref="AK101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1010">
        <f>IF(WA_Fn_UseC__HR_Employee_Attrition[[#This Row],[Attrition]]="Yes",1,0)</f>
        <v>0</v>
      </c>
    </row>
    <row r="1011" spans="1:38">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s="34" t="str" cm="1">
        <f t="array" ref="AJ101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011" s="34" t="str" cm="1">
        <f t="array" ref="AK101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11">
        <f>IF(WA_Fn_UseC__HR_Employee_Attrition[[#This Row],[Attrition]]="Yes",1,0)</f>
        <v>0</v>
      </c>
    </row>
    <row r="1012" spans="1:38">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s="34" t="str" cm="1">
        <f t="array" ref="AJ101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012" s="34" t="str" cm="1">
        <f t="array" ref="AK101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12">
        <f>IF(WA_Fn_UseC__HR_Employee_Attrition[[#This Row],[Attrition]]="Yes",1,0)</f>
        <v>0</v>
      </c>
    </row>
    <row r="1013" spans="1:38">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s="34" t="str" cm="1">
        <f t="array" ref="AJ101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13" s="34" t="str" cm="1">
        <f t="array" ref="AK101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13">
        <f>IF(WA_Fn_UseC__HR_Employee_Attrition[[#This Row],[Attrition]]="Yes",1,0)</f>
        <v>0</v>
      </c>
    </row>
    <row r="1014" spans="1:38">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s="34" t="str" cm="1">
        <f t="array" ref="AJ101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014" s="34" t="str" cm="1">
        <f t="array" ref="AK101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14">
        <f>IF(WA_Fn_UseC__HR_Employee_Attrition[[#This Row],[Attrition]]="Yes",1,0)</f>
        <v>1</v>
      </c>
    </row>
    <row r="1015" spans="1:38">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s="34" t="str" cm="1">
        <f t="array" ref="AJ101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15" s="34" t="str" cm="1">
        <f t="array" ref="AK101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15">
        <f>IF(WA_Fn_UseC__HR_Employee_Attrition[[#This Row],[Attrition]]="Yes",1,0)</f>
        <v>0</v>
      </c>
    </row>
    <row r="1016" spans="1:38">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s="34" t="str" cm="1">
        <f t="array" ref="AJ101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16" s="34" t="str" cm="1">
        <f t="array" ref="AK101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16">
        <f>IF(WA_Fn_UseC__HR_Employee_Attrition[[#This Row],[Attrition]]="Yes",1,0)</f>
        <v>0</v>
      </c>
    </row>
    <row r="1017" spans="1:38">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s="34" t="str" cm="1">
        <f t="array" ref="AJ101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17" s="34" t="str" cm="1">
        <f t="array" ref="AK101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17">
        <f>IF(WA_Fn_UseC__HR_Employee_Attrition[[#This Row],[Attrition]]="Yes",1,0)</f>
        <v>0</v>
      </c>
    </row>
    <row r="1018" spans="1:38">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s="34" t="str" cm="1">
        <f t="array" ref="AJ101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018" s="34" t="str" cm="1">
        <f t="array" ref="AK101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18">
        <f>IF(WA_Fn_UseC__HR_Employee_Attrition[[#This Row],[Attrition]]="Yes",1,0)</f>
        <v>1</v>
      </c>
    </row>
    <row r="1019" spans="1:38">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s="34" t="str" cm="1">
        <f t="array" ref="AJ101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19" s="34" t="str" cm="1">
        <f t="array" ref="AK101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19">
        <f>IF(WA_Fn_UseC__HR_Employee_Attrition[[#This Row],[Attrition]]="Yes",1,0)</f>
        <v>0</v>
      </c>
    </row>
    <row r="1020" spans="1:38">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s="34" t="str" cm="1">
        <f t="array" ref="AJ102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020" s="34" t="str" cm="1">
        <f t="array" ref="AK102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20">
        <f>IF(WA_Fn_UseC__HR_Employee_Attrition[[#This Row],[Attrition]]="Yes",1,0)</f>
        <v>0</v>
      </c>
    </row>
    <row r="1021" spans="1:38">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s="34" t="str" cm="1">
        <f t="array" ref="AJ102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21" s="34" t="str" cm="1">
        <f t="array" ref="AK102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21">
        <f>IF(WA_Fn_UseC__HR_Employee_Attrition[[#This Row],[Attrition]]="Yes",1,0)</f>
        <v>0</v>
      </c>
    </row>
    <row r="1022" spans="1:38">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s="34" t="str" cm="1">
        <f t="array" ref="AJ102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022" s="34" t="str" cm="1">
        <f t="array" ref="AK102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22">
        <f>IF(WA_Fn_UseC__HR_Employee_Attrition[[#This Row],[Attrition]]="Yes",1,0)</f>
        <v>0</v>
      </c>
    </row>
    <row r="1023" spans="1:38">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s="34" t="str" cm="1">
        <f t="array" ref="AJ102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23" s="34" t="str" cm="1">
        <f t="array" ref="AK102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23">
        <f>IF(WA_Fn_UseC__HR_Employee_Attrition[[#This Row],[Attrition]]="Yes",1,0)</f>
        <v>1</v>
      </c>
    </row>
    <row r="1024" spans="1:38">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s="34" t="str" cm="1">
        <f t="array" ref="AJ102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024" s="34" t="str" cm="1">
        <f t="array" ref="AK102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24">
        <f>IF(WA_Fn_UseC__HR_Employee_Attrition[[#This Row],[Attrition]]="Yes",1,0)</f>
        <v>0</v>
      </c>
    </row>
    <row r="1025" spans="1:38">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s="34" t="str" cm="1">
        <f t="array" ref="AJ102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25" s="34" t="str" cm="1">
        <f t="array" ref="AK102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25">
        <f>IF(WA_Fn_UseC__HR_Employee_Attrition[[#This Row],[Attrition]]="Yes",1,0)</f>
        <v>0</v>
      </c>
    </row>
    <row r="1026" spans="1:38">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s="34" t="str" cm="1">
        <f t="array" ref="AJ102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1026" s="34" t="str" cm="1">
        <f t="array" ref="AK102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026">
        <f>IF(WA_Fn_UseC__HR_Employee_Attrition[[#This Row],[Attrition]]="Yes",1,0)</f>
        <v>0</v>
      </c>
    </row>
    <row r="1027" spans="1:38">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s="34" t="str" cm="1">
        <f t="array" ref="AJ102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27" s="34" t="str" cm="1">
        <f t="array" ref="AK102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27">
        <f>IF(WA_Fn_UseC__HR_Employee_Attrition[[#This Row],[Attrition]]="Yes",1,0)</f>
        <v>0</v>
      </c>
    </row>
    <row r="1028" spans="1:38">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s="34" t="str" cm="1">
        <f t="array" ref="AJ102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28" s="34" t="str" cm="1">
        <f t="array" ref="AK102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28">
        <f>IF(WA_Fn_UseC__HR_Employee_Attrition[[#This Row],[Attrition]]="Yes",1,0)</f>
        <v>0</v>
      </c>
    </row>
    <row r="1029" spans="1:38">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s="34" t="str" cm="1">
        <f t="array" ref="AJ102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29" s="34" t="str" cm="1">
        <f t="array" ref="AK102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29">
        <f>IF(WA_Fn_UseC__HR_Employee_Attrition[[#This Row],[Attrition]]="Yes",1,0)</f>
        <v>0</v>
      </c>
    </row>
    <row r="1030" spans="1:38">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s="34" t="str" cm="1">
        <f t="array" ref="AJ103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30" s="34" t="str" cm="1">
        <f t="array" ref="AK103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30">
        <f>IF(WA_Fn_UseC__HR_Employee_Attrition[[#This Row],[Attrition]]="Yes",1,0)</f>
        <v>0</v>
      </c>
    </row>
    <row r="1031" spans="1:38">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s="34" t="str" cm="1">
        <f t="array" ref="AJ103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031" s="34" t="str" cm="1">
        <f t="array" ref="AK103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31">
        <f>IF(WA_Fn_UseC__HR_Employee_Attrition[[#This Row],[Attrition]]="Yes",1,0)</f>
        <v>0</v>
      </c>
    </row>
    <row r="1032" spans="1:38">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s="34" t="str" cm="1">
        <f t="array" ref="AJ103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032" s="34" t="str" cm="1">
        <f t="array" ref="AK103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032">
        <f>IF(WA_Fn_UseC__HR_Employee_Attrition[[#This Row],[Attrition]]="Yes",1,0)</f>
        <v>0</v>
      </c>
    </row>
    <row r="1033" spans="1:38">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s="34" t="str" cm="1">
        <f t="array" ref="AJ103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033" s="34" t="str" cm="1">
        <f t="array" ref="AK103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033">
        <f>IF(WA_Fn_UseC__HR_Employee_Attrition[[#This Row],[Attrition]]="Yes",1,0)</f>
        <v>1</v>
      </c>
    </row>
    <row r="1034" spans="1:38">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s="34" t="str" cm="1">
        <f t="array" ref="AJ103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034" s="34" t="str" cm="1">
        <f t="array" ref="AK103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34">
        <f>IF(WA_Fn_UseC__HR_Employee_Attrition[[#This Row],[Attrition]]="Yes",1,0)</f>
        <v>1</v>
      </c>
    </row>
    <row r="1035" spans="1:38">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s="34" t="str" cm="1">
        <f t="array" ref="AJ103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035" s="34" t="str" cm="1">
        <f t="array" ref="AK103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035">
        <f>IF(WA_Fn_UseC__HR_Employee_Attrition[[#This Row],[Attrition]]="Yes",1,0)</f>
        <v>1</v>
      </c>
    </row>
    <row r="1036" spans="1:38">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s="34" t="str" cm="1">
        <f t="array" ref="AJ103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036" s="34" t="str" cm="1">
        <f t="array" ref="AK103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36">
        <f>IF(WA_Fn_UseC__HR_Employee_Attrition[[#This Row],[Attrition]]="Yes",1,0)</f>
        <v>0</v>
      </c>
    </row>
    <row r="1037" spans="1:38">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s="34" t="str" cm="1">
        <f t="array" ref="AJ103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37" s="34" t="str" cm="1">
        <f t="array" ref="AK103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37">
        <f>IF(WA_Fn_UseC__HR_Employee_Attrition[[#This Row],[Attrition]]="Yes",1,0)</f>
        <v>0</v>
      </c>
    </row>
    <row r="1038" spans="1:38">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s="34" t="str" cm="1">
        <f t="array" ref="AJ103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038" s="34" t="str" cm="1">
        <f t="array" ref="AK103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38">
        <f>IF(WA_Fn_UseC__HR_Employee_Attrition[[#This Row],[Attrition]]="Yes",1,0)</f>
        <v>1</v>
      </c>
    </row>
    <row r="1039" spans="1:38">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s="34" t="str" cm="1">
        <f t="array" ref="AJ103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39" s="34" t="str" cm="1">
        <f t="array" ref="AK103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39">
        <f>IF(WA_Fn_UseC__HR_Employee_Attrition[[#This Row],[Attrition]]="Yes",1,0)</f>
        <v>0</v>
      </c>
    </row>
    <row r="1040" spans="1:38">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s="34" t="str" cm="1">
        <f t="array" ref="AJ104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040" s="34" t="str" cm="1">
        <f t="array" ref="AK104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40">
        <f>IF(WA_Fn_UseC__HR_Employee_Attrition[[#This Row],[Attrition]]="Yes",1,0)</f>
        <v>0</v>
      </c>
    </row>
    <row r="1041" spans="1:38">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s="34" t="str" cm="1">
        <f t="array" ref="AJ104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041" s="34" t="str" cm="1">
        <f t="array" ref="AK104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41">
        <f>IF(WA_Fn_UseC__HR_Employee_Attrition[[#This Row],[Attrition]]="Yes",1,0)</f>
        <v>1</v>
      </c>
    </row>
    <row r="1042" spans="1:38">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s="34" t="str" cm="1">
        <f t="array" ref="AJ104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042" s="34" t="str" cm="1">
        <f t="array" ref="AK104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042">
        <f>IF(WA_Fn_UseC__HR_Employee_Attrition[[#This Row],[Attrition]]="Yes",1,0)</f>
        <v>0</v>
      </c>
    </row>
    <row r="1043" spans="1:38">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s="34" t="str" cm="1">
        <f t="array" ref="AJ104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43" s="34" t="str" cm="1">
        <f t="array" ref="AK104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43">
        <f>IF(WA_Fn_UseC__HR_Employee_Attrition[[#This Row],[Attrition]]="Yes",1,0)</f>
        <v>0</v>
      </c>
    </row>
    <row r="1044" spans="1:38">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s="34" t="str" cm="1">
        <f t="array" ref="AJ104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44" s="34" t="str" cm="1">
        <f t="array" ref="AK104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44">
        <f>IF(WA_Fn_UseC__HR_Employee_Attrition[[#This Row],[Attrition]]="Yes",1,0)</f>
        <v>0</v>
      </c>
    </row>
    <row r="1045" spans="1:38">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s="34" t="str" cm="1">
        <f t="array" ref="AJ104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045" s="34" t="str" cm="1">
        <f t="array" ref="AK104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045">
        <f>IF(WA_Fn_UseC__HR_Employee_Attrition[[#This Row],[Attrition]]="Yes",1,0)</f>
        <v>0</v>
      </c>
    </row>
    <row r="1046" spans="1:38">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s="34" t="str" cm="1">
        <f t="array" ref="AJ104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46" s="34" t="str" cm="1">
        <f t="array" ref="AK104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46">
        <f>IF(WA_Fn_UseC__HR_Employee_Attrition[[#This Row],[Attrition]]="Yes",1,0)</f>
        <v>0</v>
      </c>
    </row>
    <row r="1047" spans="1:38">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s="34" t="str" cm="1">
        <f t="array" ref="AJ104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47" s="34" t="str" cm="1">
        <f t="array" ref="AK104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47">
        <f>IF(WA_Fn_UseC__HR_Employee_Attrition[[#This Row],[Attrition]]="Yes",1,0)</f>
        <v>0</v>
      </c>
    </row>
    <row r="1048" spans="1:38">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s="34" t="str" cm="1">
        <f t="array" ref="AJ104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48" s="34" t="str" cm="1">
        <f t="array" ref="AK104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48">
        <f>IF(WA_Fn_UseC__HR_Employee_Attrition[[#This Row],[Attrition]]="Yes",1,0)</f>
        <v>0</v>
      </c>
    </row>
    <row r="1049" spans="1:38">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s="34" t="str" cm="1">
        <f t="array" ref="AJ104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49" s="34" t="str" cm="1">
        <f t="array" ref="AK104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49">
        <f>IF(WA_Fn_UseC__HR_Employee_Attrition[[#This Row],[Attrition]]="Yes",1,0)</f>
        <v>0</v>
      </c>
    </row>
    <row r="1050" spans="1:38">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s="34" t="str" cm="1">
        <f t="array" ref="AJ105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050" s="34" t="str" cm="1">
        <f t="array" ref="AK105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050">
        <f>IF(WA_Fn_UseC__HR_Employee_Attrition[[#This Row],[Attrition]]="Yes",1,0)</f>
        <v>0</v>
      </c>
    </row>
    <row r="1051" spans="1:38">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s="34" t="str" cm="1">
        <f t="array" ref="AJ105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051" s="34" t="str" cm="1">
        <f t="array" ref="AK105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51">
        <f>IF(WA_Fn_UseC__HR_Employee_Attrition[[#This Row],[Attrition]]="Yes",1,0)</f>
        <v>0</v>
      </c>
    </row>
    <row r="1052" spans="1:38">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s="34" t="str" cm="1">
        <f t="array" ref="AJ105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052" s="34" t="str" cm="1">
        <f t="array" ref="AK105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052">
        <f>IF(WA_Fn_UseC__HR_Employee_Attrition[[#This Row],[Attrition]]="Yes",1,0)</f>
        <v>0</v>
      </c>
    </row>
    <row r="1053" spans="1:38">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s="34" t="str" cm="1">
        <f t="array" ref="AJ105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053" s="34" t="str" cm="1">
        <f t="array" ref="AK105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53">
        <f>IF(WA_Fn_UseC__HR_Employee_Attrition[[#This Row],[Attrition]]="Yes",1,0)</f>
        <v>0</v>
      </c>
    </row>
    <row r="1054" spans="1:38">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s="34" t="str" cm="1">
        <f t="array" ref="AJ105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054" s="34" t="str" cm="1">
        <f t="array" ref="AK105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54">
        <f>IF(WA_Fn_UseC__HR_Employee_Attrition[[#This Row],[Attrition]]="Yes",1,0)</f>
        <v>0</v>
      </c>
    </row>
    <row r="1055" spans="1:38">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s="34" t="str" cm="1">
        <f t="array" ref="AJ105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055" s="34" t="str" cm="1">
        <f t="array" ref="AK105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55">
        <f>IF(WA_Fn_UseC__HR_Employee_Attrition[[#This Row],[Attrition]]="Yes",1,0)</f>
        <v>0</v>
      </c>
    </row>
    <row r="1056" spans="1:38">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s="34" t="str" cm="1">
        <f t="array" ref="AJ105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056" s="34" t="str" cm="1">
        <f t="array" ref="AK105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56">
        <f>IF(WA_Fn_UseC__HR_Employee_Attrition[[#This Row],[Attrition]]="Yes",1,0)</f>
        <v>0</v>
      </c>
    </row>
    <row r="1057" spans="1:38">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s="34" t="str" cm="1">
        <f t="array" ref="AJ105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057" s="34" t="str" cm="1">
        <f t="array" ref="AK105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057">
        <f>IF(WA_Fn_UseC__HR_Employee_Attrition[[#This Row],[Attrition]]="Yes",1,0)</f>
        <v>0</v>
      </c>
    </row>
    <row r="1058" spans="1:38">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s="34" t="str" cm="1">
        <f t="array" ref="AJ105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58" s="34" t="str" cm="1">
        <f t="array" ref="AK105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58">
        <f>IF(WA_Fn_UseC__HR_Employee_Attrition[[#This Row],[Attrition]]="Yes",1,0)</f>
        <v>1</v>
      </c>
    </row>
    <row r="1059" spans="1:38">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s="34" t="str" cm="1">
        <f t="array" ref="AJ105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59" s="34" t="str" cm="1">
        <f t="array" ref="AK105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59">
        <f>IF(WA_Fn_UseC__HR_Employee_Attrition[[#This Row],[Attrition]]="Yes",1,0)</f>
        <v>1</v>
      </c>
    </row>
    <row r="1060" spans="1:38">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s="34" t="str" cm="1">
        <f t="array" ref="AJ106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060" s="34" t="str" cm="1">
        <f t="array" ref="AK106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060">
        <f>IF(WA_Fn_UseC__HR_Employee_Attrition[[#This Row],[Attrition]]="Yes",1,0)</f>
        <v>1</v>
      </c>
    </row>
    <row r="1061" spans="1:38">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s="34" t="str" cm="1">
        <f t="array" ref="AJ106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061" s="34" t="str" cm="1">
        <f t="array" ref="AK106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61">
        <f>IF(WA_Fn_UseC__HR_Employee_Attrition[[#This Row],[Attrition]]="Yes",1,0)</f>
        <v>0</v>
      </c>
    </row>
    <row r="1062" spans="1:38">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s="34" t="str" cm="1">
        <f t="array" ref="AJ106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062" s="34" t="str" cm="1">
        <f t="array" ref="AK106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62">
        <f>IF(WA_Fn_UseC__HR_Employee_Attrition[[#This Row],[Attrition]]="Yes",1,0)</f>
        <v>1</v>
      </c>
    </row>
    <row r="1063" spans="1:38">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s="34" t="str" cm="1">
        <f t="array" ref="AJ106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063" s="34" t="str" cm="1">
        <f t="array" ref="AK106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63">
        <f>IF(WA_Fn_UseC__HR_Employee_Attrition[[#This Row],[Attrition]]="Yes",1,0)</f>
        <v>0</v>
      </c>
    </row>
    <row r="1064" spans="1:38">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s="34" t="str" cm="1">
        <f t="array" ref="AJ106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064" s="34" t="str" cm="1">
        <f t="array" ref="AK106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64">
        <f>IF(WA_Fn_UseC__HR_Employee_Attrition[[#This Row],[Attrition]]="Yes",1,0)</f>
        <v>0</v>
      </c>
    </row>
    <row r="1065" spans="1:38">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s="34" t="str" cm="1">
        <f t="array" ref="AJ106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065" s="34" t="str" cm="1">
        <f t="array" ref="AK106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65">
        <f>IF(WA_Fn_UseC__HR_Employee_Attrition[[#This Row],[Attrition]]="Yes",1,0)</f>
        <v>0</v>
      </c>
    </row>
    <row r="1066" spans="1:38">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s="34" t="str" cm="1">
        <f t="array" ref="AJ106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66" s="34" t="str" cm="1">
        <f t="array" ref="AK106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66">
        <f>IF(WA_Fn_UseC__HR_Employee_Attrition[[#This Row],[Attrition]]="Yes",1,0)</f>
        <v>0</v>
      </c>
    </row>
    <row r="1067" spans="1:38">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s="34" t="str" cm="1">
        <f t="array" ref="AJ106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67" s="34" t="str" cm="1">
        <f t="array" ref="AK106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67">
        <f>IF(WA_Fn_UseC__HR_Employee_Attrition[[#This Row],[Attrition]]="Yes",1,0)</f>
        <v>0</v>
      </c>
    </row>
    <row r="1068" spans="1:38">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s="34" t="str" cm="1">
        <f t="array" ref="AJ106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68" s="34" t="str" cm="1">
        <f t="array" ref="AK106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68">
        <f>IF(WA_Fn_UseC__HR_Employee_Attrition[[#This Row],[Attrition]]="Yes",1,0)</f>
        <v>0</v>
      </c>
    </row>
    <row r="1069" spans="1:38">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s="34" t="str" cm="1">
        <f t="array" ref="AJ106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69" s="34" t="str" cm="1">
        <f t="array" ref="AK106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69">
        <f>IF(WA_Fn_UseC__HR_Employee_Attrition[[#This Row],[Attrition]]="Yes",1,0)</f>
        <v>0</v>
      </c>
    </row>
    <row r="1070" spans="1:38">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s="34" t="str" cm="1">
        <f t="array" ref="AJ107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070" s="34" t="str" cm="1">
        <f t="array" ref="AK107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70">
        <f>IF(WA_Fn_UseC__HR_Employee_Attrition[[#This Row],[Attrition]]="Yes",1,0)</f>
        <v>1</v>
      </c>
    </row>
    <row r="1071" spans="1:38">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s="34" t="str" cm="1">
        <f t="array" ref="AJ107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071" s="34" t="str" cm="1">
        <f t="array" ref="AK107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71">
        <f>IF(WA_Fn_UseC__HR_Employee_Attrition[[#This Row],[Attrition]]="Yes",1,0)</f>
        <v>0</v>
      </c>
    </row>
    <row r="1072" spans="1:38">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s="34" t="str" cm="1">
        <f t="array" ref="AJ107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72" s="34" t="str" cm="1">
        <f t="array" ref="AK107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72">
        <f>IF(WA_Fn_UseC__HR_Employee_Attrition[[#This Row],[Attrition]]="Yes",1,0)</f>
        <v>0</v>
      </c>
    </row>
    <row r="1073" spans="1:38">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s="34" t="str" cm="1">
        <f t="array" ref="AJ107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73" s="34" t="str" cm="1">
        <f t="array" ref="AK107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73">
        <f>IF(WA_Fn_UseC__HR_Employee_Attrition[[#This Row],[Attrition]]="Yes",1,0)</f>
        <v>0</v>
      </c>
    </row>
    <row r="1074" spans="1:38">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s="34" t="str" cm="1">
        <f t="array" ref="AJ107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74" s="34" t="str" cm="1">
        <f t="array" ref="AK107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74">
        <f>IF(WA_Fn_UseC__HR_Employee_Attrition[[#This Row],[Attrition]]="Yes",1,0)</f>
        <v>0</v>
      </c>
    </row>
    <row r="1075" spans="1:38">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s="34" t="str" cm="1">
        <f t="array" ref="AJ107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075" s="34" t="str" cm="1">
        <f t="array" ref="AK107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75">
        <f>IF(WA_Fn_UseC__HR_Employee_Attrition[[#This Row],[Attrition]]="Yes",1,0)</f>
        <v>0</v>
      </c>
    </row>
    <row r="1076" spans="1:38">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s="34" t="str" cm="1">
        <f t="array" ref="AJ107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076" s="34" t="str" cm="1">
        <f t="array" ref="AK107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76">
        <f>IF(WA_Fn_UseC__HR_Employee_Attrition[[#This Row],[Attrition]]="Yes",1,0)</f>
        <v>0</v>
      </c>
    </row>
    <row r="1077" spans="1:38">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s="34" t="str" cm="1">
        <f t="array" ref="AJ107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77" s="34" t="str" cm="1">
        <f t="array" ref="AK107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77">
        <f>IF(WA_Fn_UseC__HR_Employee_Attrition[[#This Row],[Attrition]]="Yes",1,0)</f>
        <v>0</v>
      </c>
    </row>
    <row r="1078" spans="1:38">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s="34" t="str" cm="1">
        <f t="array" ref="AJ107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078" s="34" t="str" cm="1">
        <f t="array" ref="AK107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78">
        <f>IF(WA_Fn_UseC__HR_Employee_Attrition[[#This Row],[Attrition]]="Yes",1,0)</f>
        <v>0</v>
      </c>
    </row>
    <row r="1079" spans="1:38">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s="34" t="str" cm="1">
        <f t="array" ref="AJ107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079" s="34" t="str" cm="1">
        <f t="array" ref="AK107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79">
        <f>IF(WA_Fn_UseC__HR_Employee_Attrition[[#This Row],[Attrition]]="Yes",1,0)</f>
        <v>1</v>
      </c>
    </row>
    <row r="1080" spans="1:38">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s="34" t="str" cm="1">
        <f t="array" ref="AJ108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1080" s="34" t="str" cm="1">
        <f t="array" ref="AK108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1080">
        <f>IF(WA_Fn_UseC__HR_Employee_Attrition[[#This Row],[Attrition]]="Yes",1,0)</f>
        <v>0</v>
      </c>
    </row>
    <row r="1081" spans="1:38">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s="34" t="str" cm="1">
        <f t="array" ref="AJ108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081" s="34" t="str" cm="1">
        <f t="array" ref="AK108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81">
        <f>IF(WA_Fn_UseC__HR_Employee_Attrition[[#This Row],[Attrition]]="Yes",1,0)</f>
        <v>0</v>
      </c>
    </row>
    <row r="1082" spans="1:38">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s="34" t="str" cm="1">
        <f t="array" ref="AJ108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082" s="34" t="str" cm="1">
        <f t="array" ref="AK108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082">
        <f>IF(WA_Fn_UseC__HR_Employee_Attrition[[#This Row],[Attrition]]="Yes",1,0)</f>
        <v>0</v>
      </c>
    </row>
    <row r="1083" spans="1:38">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s="34" t="str" cm="1">
        <f t="array" ref="AJ108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083" s="34" t="str" cm="1">
        <f t="array" ref="AK108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083">
        <f>IF(WA_Fn_UseC__HR_Employee_Attrition[[#This Row],[Attrition]]="Yes",1,0)</f>
        <v>0</v>
      </c>
    </row>
    <row r="1084" spans="1:38">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s="34" t="str" cm="1">
        <f t="array" ref="AJ108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84" s="34" t="str" cm="1">
        <f t="array" ref="AK108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84">
        <f>IF(WA_Fn_UseC__HR_Employee_Attrition[[#This Row],[Attrition]]="Yes",1,0)</f>
        <v>0</v>
      </c>
    </row>
    <row r="1085" spans="1:38">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s="34" t="str" cm="1">
        <f t="array" ref="AJ108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85" s="34" t="str" cm="1">
        <f t="array" ref="AK108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085">
        <f>IF(WA_Fn_UseC__HR_Employee_Attrition[[#This Row],[Attrition]]="Yes",1,0)</f>
        <v>1</v>
      </c>
    </row>
    <row r="1086" spans="1:38">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s="34" t="str" cm="1">
        <f t="array" ref="AJ108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086" s="34" t="str" cm="1">
        <f t="array" ref="AK108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086">
        <f>IF(WA_Fn_UseC__HR_Employee_Attrition[[#This Row],[Attrition]]="Yes",1,0)</f>
        <v>0</v>
      </c>
    </row>
    <row r="1087" spans="1:38">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s="34" t="str" cm="1">
        <f t="array" ref="AJ108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087" s="34" t="str" cm="1">
        <f t="array" ref="AK108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087">
        <f>IF(WA_Fn_UseC__HR_Employee_Attrition[[#This Row],[Attrition]]="Yes",1,0)</f>
        <v>1</v>
      </c>
    </row>
    <row r="1088" spans="1:38">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s="34" t="str" cm="1">
        <f t="array" ref="AJ108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30-40</v>
      </c>
      <c r="AK1088" s="34" t="str" cm="1">
        <f t="array" ref="AK108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1088">
        <f>IF(WA_Fn_UseC__HR_Employee_Attrition[[#This Row],[Attrition]]="Yes",1,0)</f>
        <v>0</v>
      </c>
    </row>
    <row r="1089" spans="1:38">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s="34" t="str" cm="1">
        <f t="array" ref="AJ108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089" s="34" t="str" cm="1">
        <f t="array" ref="AK108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089">
        <f>IF(WA_Fn_UseC__HR_Employee_Attrition[[#This Row],[Attrition]]="Yes",1,0)</f>
        <v>0</v>
      </c>
    </row>
    <row r="1090" spans="1:38">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s="34" t="str" cm="1">
        <f t="array" ref="AJ109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090" s="34" t="str" cm="1">
        <f t="array" ref="AK109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90">
        <f>IF(WA_Fn_UseC__HR_Employee_Attrition[[#This Row],[Attrition]]="Yes",1,0)</f>
        <v>0</v>
      </c>
    </row>
    <row r="1091" spans="1:38">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s="34" t="str" cm="1">
        <f t="array" ref="AJ109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091" s="34" t="str" cm="1">
        <f t="array" ref="AK109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091">
        <f>IF(WA_Fn_UseC__HR_Employee_Attrition[[#This Row],[Attrition]]="Yes",1,0)</f>
        <v>0</v>
      </c>
    </row>
    <row r="1092" spans="1:38">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s="34" t="str" cm="1">
        <f t="array" ref="AJ109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092" s="34" t="str" cm="1">
        <f t="array" ref="AK109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92">
        <f>IF(WA_Fn_UseC__HR_Employee_Attrition[[#This Row],[Attrition]]="Yes",1,0)</f>
        <v>0</v>
      </c>
    </row>
    <row r="1093" spans="1:38">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s="34" t="str" cm="1">
        <f t="array" ref="AJ109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93" s="34" t="str" cm="1">
        <f t="array" ref="AK109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93">
        <f>IF(WA_Fn_UseC__HR_Employee_Attrition[[#This Row],[Attrition]]="Yes",1,0)</f>
        <v>0</v>
      </c>
    </row>
    <row r="1094" spans="1:38">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s="34" t="str" cm="1">
        <f t="array" ref="AJ109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094" s="34" t="str" cm="1">
        <f t="array" ref="AK109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94">
        <f>IF(WA_Fn_UseC__HR_Employee_Attrition[[#This Row],[Attrition]]="Yes",1,0)</f>
        <v>0</v>
      </c>
    </row>
    <row r="1095" spans="1:38">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s="34" t="str" cm="1">
        <f t="array" ref="AJ109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1095" s="34" t="str" cm="1">
        <f t="array" ref="AK109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1095">
        <f>IF(WA_Fn_UseC__HR_Employee_Attrition[[#This Row],[Attrition]]="Yes",1,0)</f>
        <v>0</v>
      </c>
    </row>
    <row r="1096" spans="1:38">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s="34" t="str" cm="1">
        <f t="array" ref="AJ109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096" s="34" t="str" cm="1">
        <f t="array" ref="AK109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096">
        <f>IF(WA_Fn_UseC__HR_Employee_Attrition[[#This Row],[Attrition]]="Yes",1,0)</f>
        <v>0</v>
      </c>
    </row>
    <row r="1097" spans="1:38">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s="34" t="str" cm="1">
        <f t="array" ref="AJ109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097" s="34" t="str" cm="1">
        <f t="array" ref="AK109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097">
        <f>IF(WA_Fn_UseC__HR_Employee_Attrition[[#This Row],[Attrition]]="Yes",1,0)</f>
        <v>0</v>
      </c>
    </row>
    <row r="1098" spans="1:38">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s="34" t="str" cm="1">
        <f t="array" ref="AJ109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1098" s="34" t="str" cm="1">
        <f t="array" ref="AK109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098">
        <f>IF(WA_Fn_UseC__HR_Employee_Attrition[[#This Row],[Attrition]]="Yes",1,0)</f>
        <v>0</v>
      </c>
    </row>
    <row r="1099" spans="1:38">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s="34" t="str" cm="1">
        <f t="array" ref="AJ109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099" s="34" t="str" cm="1">
        <f t="array" ref="AK109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099">
        <f>IF(WA_Fn_UseC__HR_Employee_Attrition[[#This Row],[Attrition]]="Yes",1,0)</f>
        <v>0</v>
      </c>
    </row>
    <row r="1100" spans="1:38">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s="34" t="str" cm="1">
        <f t="array" ref="AJ110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100" s="34" t="str" cm="1">
        <f t="array" ref="AK110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00">
        <f>IF(WA_Fn_UseC__HR_Employee_Attrition[[#This Row],[Attrition]]="Yes",1,0)</f>
        <v>0</v>
      </c>
    </row>
    <row r="1101" spans="1:38">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s="34" t="str" cm="1">
        <f t="array" ref="AJ110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01" s="34" t="str" cm="1">
        <f t="array" ref="AK110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101">
        <f>IF(WA_Fn_UseC__HR_Employee_Attrition[[#This Row],[Attrition]]="Yes",1,0)</f>
        <v>0</v>
      </c>
    </row>
    <row r="1102" spans="1:38">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s="34" t="str" cm="1">
        <f t="array" ref="AJ110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02" s="34" t="str" cm="1">
        <f t="array" ref="AK110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102">
        <f>IF(WA_Fn_UseC__HR_Employee_Attrition[[#This Row],[Attrition]]="Yes",1,0)</f>
        <v>0</v>
      </c>
    </row>
    <row r="1103" spans="1:38">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s="34" t="str" cm="1">
        <f t="array" ref="AJ110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03" s="34" t="str" cm="1">
        <f t="array" ref="AK110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03">
        <f>IF(WA_Fn_UseC__HR_Employee_Attrition[[#This Row],[Attrition]]="Yes",1,0)</f>
        <v>0</v>
      </c>
    </row>
    <row r="1104" spans="1:38">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s="34" t="str" cm="1">
        <f t="array" ref="AJ110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04" s="34" t="str" cm="1">
        <f t="array" ref="AK110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04">
        <f>IF(WA_Fn_UseC__HR_Employee_Attrition[[#This Row],[Attrition]]="Yes",1,0)</f>
        <v>0</v>
      </c>
    </row>
    <row r="1105" spans="1:38">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s="34" t="str" cm="1">
        <f t="array" ref="AJ110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05" s="34" t="str" cm="1">
        <f t="array" ref="AK110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105">
        <f>IF(WA_Fn_UseC__HR_Employee_Attrition[[#This Row],[Attrition]]="Yes",1,0)</f>
        <v>0</v>
      </c>
    </row>
    <row r="1106" spans="1:38">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s="34" t="str" cm="1">
        <f t="array" ref="AJ110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106" s="34" t="str" cm="1">
        <f t="array" ref="AK110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06">
        <f>IF(WA_Fn_UseC__HR_Employee_Attrition[[#This Row],[Attrition]]="Yes",1,0)</f>
        <v>0</v>
      </c>
    </row>
    <row r="1107" spans="1:38">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s="34" t="str" cm="1">
        <f t="array" ref="AJ110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107" s="34" t="str" cm="1">
        <f t="array" ref="AK110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07">
        <f>IF(WA_Fn_UseC__HR_Employee_Attrition[[#This Row],[Attrition]]="Yes",1,0)</f>
        <v>0</v>
      </c>
    </row>
    <row r="1108" spans="1:38">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s="34" t="str" cm="1">
        <f t="array" ref="AJ110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08" s="34" t="str" cm="1">
        <f t="array" ref="AK110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108">
        <f>IF(WA_Fn_UseC__HR_Employee_Attrition[[#This Row],[Attrition]]="Yes",1,0)</f>
        <v>1</v>
      </c>
    </row>
    <row r="1109" spans="1:38">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s="34" t="str" cm="1">
        <f t="array" ref="AJ110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09" s="34" t="str" cm="1">
        <f t="array" ref="AK110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09">
        <f>IF(WA_Fn_UseC__HR_Employee_Attrition[[#This Row],[Attrition]]="Yes",1,0)</f>
        <v>0</v>
      </c>
    </row>
    <row r="1110" spans="1:38">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s="34" t="str" cm="1">
        <f t="array" ref="AJ111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10" s="34" t="str" cm="1">
        <f t="array" ref="AK111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10">
        <f>IF(WA_Fn_UseC__HR_Employee_Attrition[[#This Row],[Attrition]]="Yes",1,0)</f>
        <v>0</v>
      </c>
    </row>
    <row r="1111" spans="1:38">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s="34" t="str" cm="1">
        <f t="array" ref="AJ111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11" s="34" t="str" cm="1">
        <f t="array" ref="AK111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11">
        <f>IF(WA_Fn_UseC__HR_Employee_Attrition[[#This Row],[Attrition]]="Yes",1,0)</f>
        <v>0</v>
      </c>
    </row>
    <row r="1112" spans="1:38">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s="34" t="str" cm="1">
        <f t="array" ref="AJ111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112" s="34" t="str" cm="1">
        <f t="array" ref="AK111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12">
        <f>IF(WA_Fn_UseC__HR_Employee_Attrition[[#This Row],[Attrition]]="Yes",1,0)</f>
        <v>1</v>
      </c>
    </row>
    <row r="1113" spans="1:38">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s="34" t="str" cm="1">
        <f t="array" ref="AJ111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30-40</v>
      </c>
      <c r="AK1113" s="34" t="str" cm="1">
        <f t="array" ref="AK111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13">
        <f>IF(WA_Fn_UseC__HR_Employee_Attrition[[#This Row],[Attrition]]="Yes",1,0)</f>
        <v>1</v>
      </c>
    </row>
    <row r="1114" spans="1:38">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s="34" t="str" cm="1">
        <f t="array" ref="AJ111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14" s="34" t="str" cm="1">
        <f t="array" ref="AK111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14">
        <f>IF(WA_Fn_UseC__HR_Employee_Attrition[[#This Row],[Attrition]]="Yes",1,0)</f>
        <v>1</v>
      </c>
    </row>
    <row r="1115" spans="1:38">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s="34" t="str" cm="1">
        <f t="array" ref="AJ111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15" s="34" t="str" cm="1">
        <f t="array" ref="AK111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15">
        <f>IF(WA_Fn_UseC__HR_Employee_Attrition[[#This Row],[Attrition]]="Yes",1,0)</f>
        <v>0</v>
      </c>
    </row>
    <row r="1116" spans="1:38">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s="34" t="str" cm="1">
        <f t="array" ref="AJ111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16" s="34" t="str" cm="1">
        <f t="array" ref="AK111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116">
        <f>IF(WA_Fn_UseC__HR_Employee_Attrition[[#This Row],[Attrition]]="Yes",1,0)</f>
        <v>0</v>
      </c>
    </row>
    <row r="1117" spans="1:38">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s="34" t="str" cm="1">
        <f t="array" ref="AJ111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117" s="34" t="str" cm="1">
        <f t="array" ref="AK111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17">
        <f>IF(WA_Fn_UseC__HR_Employee_Attrition[[#This Row],[Attrition]]="Yes",1,0)</f>
        <v>0</v>
      </c>
    </row>
    <row r="1118" spans="1:38">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s="34" t="str" cm="1">
        <f t="array" ref="AJ111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30-40</v>
      </c>
      <c r="AK1118" s="34" t="str" cm="1">
        <f t="array" ref="AK111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18">
        <f>IF(WA_Fn_UseC__HR_Employee_Attrition[[#This Row],[Attrition]]="Yes",1,0)</f>
        <v>0</v>
      </c>
    </row>
    <row r="1119" spans="1:38">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s="34" t="str" cm="1">
        <f t="array" ref="AJ111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119" s="34" t="str" cm="1">
        <f t="array" ref="AK111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19">
        <f>IF(WA_Fn_UseC__HR_Employee_Attrition[[#This Row],[Attrition]]="Yes",1,0)</f>
        <v>0</v>
      </c>
    </row>
    <row r="1120" spans="1:38">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s="34" t="str" cm="1">
        <f t="array" ref="AJ112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120" s="34" t="str" cm="1">
        <f t="array" ref="AK112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20">
        <f>IF(WA_Fn_UseC__HR_Employee_Attrition[[#This Row],[Attrition]]="Yes",1,0)</f>
        <v>0</v>
      </c>
    </row>
    <row r="1121" spans="1:38">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s="34" t="str" cm="1">
        <f t="array" ref="AJ112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21" s="34" t="str" cm="1">
        <f t="array" ref="AK112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121">
        <f>IF(WA_Fn_UseC__HR_Employee_Attrition[[#This Row],[Attrition]]="Yes",1,0)</f>
        <v>0</v>
      </c>
    </row>
    <row r="1122" spans="1:38">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s="34" t="str" cm="1">
        <f t="array" ref="AJ112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22" s="34" t="str" cm="1">
        <f t="array" ref="AK112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22">
        <f>IF(WA_Fn_UseC__HR_Employee_Attrition[[#This Row],[Attrition]]="Yes",1,0)</f>
        <v>0</v>
      </c>
    </row>
    <row r="1123" spans="1:38">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s="34" t="str" cm="1">
        <f t="array" ref="AJ112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123" s="34" t="str" cm="1">
        <f t="array" ref="AK112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23">
        <f>IF(WA_Fn_UseC__HR_Employee_Attrition[[#This Row],[Attrition]]="Yes",1,0)</f>
        <v>0</v>
      </c>
    </row>
    <row r="1124" spans="1:38">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s="34" t="str" cm="1">
        <f t="array" ref="AJ112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24" s="34" t="str" cm="1">
        <f t="array" ref="AK112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24">
        <f>IF(WA_Fn_UseC__HR_Employee_Attrition[[#This Row],[Attrition]]="Yes",1,0)</f>
        <v>0</v>
      </c>
    </row>
    <row r="1125" spans="1:38">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s="34" t="str" cm="1">
        <f t="array" ref="AJ112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25" s="34" t="str" cm="1">
        <f t="array" ref="AK112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25">
        <f>IF(WA_Fn_UseC__HR_Employee_Attrition[[#This Row],[Attrition]]="Yes",1,0)</f>
        <v>0</v>
      </c>
    </row>
    <row r="1126" spans="1:38">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s="34" t="str" cm="1">
        <f t="array" ref="AJ112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26" s="34" t="str" cm="1">
        <f t="array" ref="AK112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126">
        <f>IF(WA_Fn_UseC__HR_Employee_Attrition[[#This Row],[Attrition]]="Yes",1,0)</f>
        <v>0</v>
      </c>
    </row>
    <row r="1127" spans="1:38">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s="34" t="str" cm="1">
        <f t="array" ref="AJ112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27" s="34" t="str" cm="1">
        <f t="array" ref="AK112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27">
        <f>IF(WA_Fn_UseC__HR_Employee_Attrition[[#This Row],[Attrition]]="Yes",1,0)</f>
        <v>0</v>
      </c>
    </row>
    <row r="1128" spans="1:38">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s="34" t="str" cm="1">
        <f t="array" ref="AJ112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128" s="34" t="str" cm="1">
        <f t="array" ref="AK112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28">
        <f>IF(WA_Fn_UseC__HR_Employee_Attrition[[#This Row],[Attrition]]="Yes",1,0)</f>
        <v>0</v>
      </c>
    </row>
    <row r="1129" spans="1:38">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s="34" t="str" cm="1">
        <f t="array" ref="AJ112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129" s="34" t="str" cm="1">
        <f t="array" ref="AK112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29">
        <f>IF(WA_Fn_UseC__HR_Employee_Attrition[[#This Row],[Attrition]]="Yes",1,0)</f>
        <v>0</v>
      </c>
    </row>
    <row r="1130" spans="1:38">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s="34" t="str" cm="1">
        <f t="array" ref="AJ113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30" s="34" t="str" cm="1">
        <f t="array" ref="AK113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30">
        <f>IF(WA_Fn_UseC__HR_Employee_Attrition[[#This Row],[Attrition]]="Yes",1,0)</f>
        <v>0</v>
      </c>
    </row>
    <row r="1131" spans="1:38">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s="34" t="str" cm="1">
        <f t="array" ref="AJ113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131" s="34" t="str" cm="1">
        <f t="array" ref="AK113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31">
        <f>IF(WA_Fn_UseC__HR_Employee_Attrition[[#This Row],[Attrition]]="Yes",1,0)</f>
        <v>0</v>
      </c>
    </row>
    <row r="1132" spans="1:38">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s="34" t="str" cm="1">
        <f t="array" ref="AJ113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32" s="34" t="str" cm="1">
        <f t="array" ref="AK113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132">
        <f>IF(WA_Fn_UseC__HR_Employee_Attrition[[#This Row],[Attrition]]="Yes",1,0)</f>
        <v>0</v>
      </c>
    </row>
    <row r="1133" spans="1:38">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s="34" t="str" cm="1">
        <f t="array" ref="AJ113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33" s="34" t="str" cm="1">
        <f t="array" ref="AK113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133">
        <f>IF(WA_Fn_UseC__HR_Employee_Attrition[[#This Row],[Attrition]]="Yes",1,0)</f>
        <v>0</v>
      </c>
    </row>
    <row r="1134" spans="1:38">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s="34" t="str" cm="1">
        <f t="array" ref="AJ113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34" s="34" t="str" cm="1">
        <f t="array" ref="AK113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34">
        <f>IF(WA_Fn_UseC__HR_Employee_Attrition[[#This Row],[Attrition]]="Yes",1,0)</f>
        <v>0</v>
      </c>
    </row>
    <row r="1135" spans="1:38">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s="34" t="str" cm="1">
        <f t="array" ref="AJ113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35" s="34" t="str" cm="1">
        <f t="array" ref="AK113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35">
        <f>IF(WA_Fn_UseC__HR_Employee_Attrition[[#This Row],[Attrition]]="Yes",1,0)</f>
        <v>0</v>
      </c>
    </row>
    <row r="1136" spans="1:38">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s="34" t="str" cm="1">
        <f t="array" ref="AJ113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136" s="34" t="str" cm="1">
        <f t="array" ref="AK113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36">
        <f>IF(WA_Fn_UseC__HR_Employee_Attrition[[#This Row],[Attrition]]="Yes",1,0)</f>
        <v>0</v>
      </c>
    </row>
    <row r="1137" spans="1:38">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s="34" t="str" cm="1">
        <f t="array" ref="AJ113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1137" s="34" t="str" cm="1">
        <f t="array" ref="AK113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37">
        <f>IF(WA_Fn_UseC__HR_Employee_Attrition[[#This Row],[Attrition]]="Yes",1,0)</f>
        <v>0</v>
      </c>
    </row>
    <row r="1138" spans="1:38">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s="34" t="str" cm="1">
        <f t="array" ref="AJ113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138" s="34" t="str" cm="1">
        <f t="array" ref="AK113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38">
        <f>IF(WA_Fn_UseC__HR_Employee_Attrition[[#This Row],[Attrition]]="Yes",1,0)</f>
        <v>1</v>
      </c>
    </row>
    <row r="1139" spans="1:38">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s="34" t="str" cm="1">
        <f t="array" ref="AJ113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39" s="34" t="str" cm="1">
        <f t="array" ref="AK113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39">
        <f>IF(WA_Fn_UseC__HR_Employee_Attrition[[#This Row],[Attrition]]="Yes",1,0)</f>
        <v>0</v>
      </c>
    </row>
    <row r="1140" spans="1:38">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s="34" t="str" cm="1">
        <f t="array" ref="AJ114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1140" s="34" t="str" cm="1">
        <f t="array" ref="AK114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1140">
        <f>IF(WA_Fn_UseC__HR_Employee_Attrition[[#This Row],[Attrition]]="Yes",1,0)</f>
        <v>0</v>
      </c>
    </row>
    <row r="1141" spans="1:38">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s="34" t="str" cm="1">
        <f t="array" ref="AJ114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41" s="34" t="str" cm="1">
        <f t="array" ref="AK114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41">
        <f>IF(WA_Fn_UseC__HR_Employee_Attrition[[#This Row],[Attrition]]="Yes",1,0)</f>
        <v>0</v>
      </c>
    </row>
    <row r="1142" spans="1:38">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s="34" t="str" cm="1">
        <f t="array" ref="AJ114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1142" s="34" t="str" cm="1">
        <f t="array" ref="AK114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42">
        <f>IF(WA_Fn_UseC__HR_Employee_Attrition[[#This Row],[Attrition]]="Yes",1,0)</f>
        <v>0</v>
      </c>
    </row>
    <row r="1143" spans="1:38">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s="34" t="str" cm="1">
        <f t="array" ref="AJ114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43" s="34" t="str" cm="1">
        <f t="array" ref="AK114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43">
        <f>IF(WA_Fn_UseC__HR_Employee_Attrition[[#This Row],[Attrition]]="Yes",1,0)</f>
        <v>0</v>
      </c>
    </row>
    <row r="1144" spans="1:38">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s="34" t="str" cm="1">
        <f t="array" ref="AJ114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44" s="34" t="str" cm="1">
        <f t="array" ref="AK114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44">
        <f>IF(WA_Fn_UseC__HR_Employee_Attrition[[#This Row],[Attrition]]="Yes",1,0)</f>
        <v>0</v>
      </c>
    </row>
    <row r="1145" spans="1:38">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s="34" t="str" cm="1">
        <f t="array" ref="AJ114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45" s="34" t="str" cm="1">
        <f t="array" ref="AK114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145">
        <f>IF(WA_Fn_UseC__HR_Employee_Attrition[[#This Row],[Attrition]]="Yes",1,0)</f>
        <v>0</v>
      </c>
    </row>
    <row r="1146" spans="1:38">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s="34" t="str" cm="1">
        <f t="array" ref="AJ114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46" s="34" t="str" cm="1">
        <f t="array" ref="AK114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46">
        <f>IF(WA_Fn_UseC__HR_Employee_Attrition[[#This Row],[Attrition]]="Yes",1,0)</f>
        <v>0</v>
      </c>
    </row>
    <row r="1147" spans="1:38">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s="34" t="str" cm="1">
        <f t="array" ref="AJ114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47" s="34" t="str" cm="1">
        <f t="array" ref="AK114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47">
        <f>IF(WA_Fn_UseC__HR_Employee_Attrition[[#This Row],[Attrition]]="Yes",1,0)</f>
        <v>0</v>
      </c>
    </row>
    <row r="1148" spans="1:38">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s="34" t="str" cm="1">
        <f t="array" ref="AJ114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48" s="34" t="str" cm="1">
        <f t="array" ref="AK114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148">
        <f>IF(WA_Fn_UseC__HR_Employee_Attrition[[#This Row],[Attrition]]="Yes",1,0)</f>
        <v>0</v>
      </c>
    </row>
    <row r="1149" spans="1:38">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s="34" t="str" cm="1">
        <f t="array" ref="AJ114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49" s="34" t="str" cm="1">
        <f t="array" ref="AK114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49">
        <f>IF(WA_Fn_UseC__HR_Employee_Attrition[[#This Row],[Attrition]]="Yes",1,0)</f>
        <v>0</v>
      </c>
    </row>
    <row r="1150" spans="1:38">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s="34" t="str" cm="1">
        <f t="array" ref="AJ115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50" s="34" t="str" cm="1">
        <f t="array" ref="AK115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150">
        <f>IF(WA_Fn_UseC__HR_Employee_Attrition[[#This Row],[Attrition]]="Yes",1,0)</f>
        <v>0</v>
      </c>
    </row>
    <row r="1151" spans="1:38">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s="34" t="str" cm="1">
        <f t="array" ref="AJ115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51" s="34" t="str" cm="1">
        <f t="array" ref="AK115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51">
        <f>IF(WA_Fn_UseC__HR_Employee_Attrition[[#This Row],[Attrition]]="Yes",1,0)</f>
        <v>0</v>
      </c>
    </row>
    <row r="1152" spans="1:38">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s="34" t="str" cm="1">
        <f t="array" ref="AJ115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1152" s="34" t="str" cm="1">
        <f t="array" ref="AK115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52">
        <f>IF(WA_Fn_UseC__HR_Employee_Attrition[[#This Row],[Attrition]]="Yes",1,0)</f>
        <v>0</v>
      </c>
    </row>
    <row r="1153" spans="1:38">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s="34" t="str" cm="1">
        <f t="array" ref="AJ115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53" s="34" t="str" cm="1">
        <f t="array" ref="AK115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53">
        <f>IF(WA_Fn_UseC__HR_Employee_Attrition[[#This Row],[Attrition]]="Yes",1,0)</f>
        <v>0</v>
      </c>
    </row>
    <row r="1154" spans="1:38">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s="34" t="str" cm="1">
        <f t="array" ref="AJ115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154" s="34" t="str" cm="1">
        <f t="array" ref="AK115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54">
        <f>IF(WA_Fn_UseC__HR_Employee_Attrition[[#This Row],[Attrition]]="Yes",1,0)</f>
        <v>0</v>
      </c>
    </row>
    <row r="1155" spans="1:38">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s="34" t="str" cm="1">
        <f t="array" ref="AJ115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155" s="34" t="str" cm="1">
        <f t="array" ref="AK115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55">
        <f>IF(WA_Fn_UseC__HR_Employee_Attrition[[#This Row],[Attrition]]="Yes",1,0)</f>
        <v>1</v>
      </c>
    </row>
    <row r="1156" spans="1:38">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s="34" t="str" cm="1">
        <f t="array" ref="AJ115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56" s="34" t="str" cm="1">
        <f t="array" ref="AK115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56">
        <f>IF(WA_Fn_UseC__HR_Employee_Attrition[[#This Row],[Attrition]]="Yes",1,0)</f>
        <v>0</v>
      </c>
    </row>
    <row r="1157" spans="1:38">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s="34" t="str" cm="1">
        <f t="array" ref="AJ115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57" s="34" t="str" cm="1">
        <f t="array" ref="AK115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57">
        <f>IF(WA_Fn_UseC__HR_Employee_Attrition[[#This Row],[Attrition]]="Yes",1,0)</f>
        <v>0</v>
      </c>
    </row>
    <row r="1158" spans="1:38">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s="34" t="str" cm="1">
        <f t="array" ref="AJ115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1158" s="34" t="str" cm="1">
        <f t="array" ref="AK115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1158">
        <f>IF(WA_Fn_UseC__HR_Employee_Attrition[[#This Row],[Attrition]]="Yes",1,0)</f>
        <v>0</v>
      </c>
    </row>
    <row r="1159" spans="1:38">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s="34" t="str" cm="1">
        <f t="array" ref="AJ115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159" s="34" t="str" cm="1">
        <f t="array" ref="AK115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59">
        <f>IF(WA_Fn_UseC__HR_Employee_Attrition[[#This Row],[Attrition]]="Yes",1,0)</f>
        <v>0</v>
      </c>
    </row>
    <row r="1160" spans="1:38">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s="34" t="str" cm="1">
        <f t="array" ref="AJ116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60" s="34" t="str" cm="1">
        <f t="array" ref="AK116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60">
        <f>IF(WA_Fn_UseC__HR_Employee_Attrition[[#This Row],[Attrition]]="Yes",1,0)</f>
        <v>0</v>
      </c>
    </row>
    <row r="1161" spans="1:38">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s="34" t="str" cm="1">
        <f t="array" ref="AJ116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61" s="34" t="str" cm="1">
        <f t="array" ref="AK116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161">
        <f>IF(WA_Fn_UseC__HR_Employee_Attrition[[#This Row],[Attrition]]="Yes",1,0)</f>
        <v>0</v>
      </c>
    </row>
    <row r="1162" spans="1:38">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s="34" t="str" cm="1">
        <f t="array" ref="AJ116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62" s="34" t="str" cm="1">
        <f t="array" ref="AK116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162">
        <f>IF(WA_Fn_UseC__HR_Employee_Attrition[[#This Row],[Attrition]]="Yes",1,0)</f>
        <v>0</v>
      </c>
    </row>
    <row r="1163" spans="1:38">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s="34" t="str" cm="1">
        <f t="array" ref="AJ116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63" s="34" t="str" cm="1">
        <f t="array" ref="AK116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63">
        <f>IF(WA_Fn_UseC__HR_Employee_Attrition[[#This Row],[Attrition]]="Yes",1,0)</f>
        <v>0</v>
      </c>
    </row>
    <row r="1164" spans="1:38">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s="34" t="str" cm="1">
        <f t="array" ref="AJ116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164" s="34" t="str" cm="1">
        <f t="array" ref="AK116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164">
        <f>IF(WA_Fn_UseC__HR_Employee_Attrition[[#This Row],[Attrition]]="Yes",1,0)</f>
        <v>1</v>
      </c>
    </row>
    <row r="1165" spans="1:38">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s="34" t="str" cm="1">
        <f t="array" ref="AJ116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65" s="34" t="str" cm="1">
        <f t="array" ref="AK116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165">
        <f>IF(WA_Fn_UseC__HR_Employee_Attrition[[#This Row],[Attrition]]="Yes",1,0)</f>
        <v>0</v>
      </c>
    </row>
    <row r="1166" spans="1:38">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s="34" t="str" cm="1">
        <f t="array" ref="AJ116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66" s="34" t="str" cm="1">
        <f t="array" ref="AK116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166">
        <f>IF(WA_Fn_UseC__HR_Employee_Attrition[[#This Row],[Attrition]]="Yes",1,0)</f>
        <v>0</v>
      </c>
    </row>
    <row r="1167" spans="1:38">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s="34" t="str" cm="1">
        <f t="array" ref="AJ116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67" s="34" t="str" cm="1">
        <f t="array" ref="AK116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67">
        <f>IF(WA_Fn_UseC__HR_Employee_Attrition[[#This Row],[Attrition]]="Yes",1,0)</f>
        <v>0</v>
      </c>
    </row>
    <row r="1168" spans="1:38">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s="34" t="str" cm="1">
        <f t="array" ref="AJ116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168" s="34" t="str" cm="1">
        <f t="array" ref="AK116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68">
        <f>IF(WA_Fn_UseC__HR_Employee_Attrition[[#This Row],[Attrition]]="Yes",1,0)</f>
        <v>0</v>
      </c>
    </row>
    <row r="1169" spans="1:38">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s="34" t="str" cm="1">
        <f t="array" ref="AJ116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169" s="34" t="str" cm="1">
        <f t="array" ref="AK116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69">
        <f>IF(WA_Fn_UseC__HR_Employee_Attrition[[#This Row],[Attrition]]="Yes",1,0)</f>
        <v>1</v>
      </c>
    </row>
    <row r="1170" spans="1:38">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s="34" t="str" cm="1">
        <f t="array" ref="AJ117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70" s="34" t="str" cm="1">
        <f t="array" ref="AK117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70">
        <f>IF(WA_Fn_UseC__HR_Employee_Attrition[[#This Row],[Attrition]]="Yes",1,0)</f>
        <v>0</v>
      </c>
    </row>
    <row r="1171" spans="1:38">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s="34" t="str" cm="1">
        <f t="array" ref="AJ117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71" s="34" t="str" cm="1">
        <f t="array" ref="AK117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71">
        <f>IF(WA_Fn_UseC__HR_Employee_Attrition[[#This Row],[Attrition]]="Yes",1,0)</f>
        <v>0</v>
      </c>
    </row>
    <row r="1172" spans="1:38">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s="34" t="str" cm="1">
        <f t="array" ref="AJ117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72" s="34" t="str" cm="1">
        <f t="array" ref="AK117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72">
        <f>IF(WA_Fn_UseC__HR_Employee_Attrition[[#This Row],[Attrition]]="Yes",1,0)</f>
        <v>0</v>
      </c>
    </row>
    <row r="1173" spans="1:38">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s="34" t="str" cm="1">
        <f t="array" ref="AJ117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73" s="34" t="str" cm="1">
        <f t="array" ref="AK117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73">
        <f>IF(WA_Fn_UseC__HR_Employee_Attrition[[#This Row],[Attrition]]="Yes",1,0)</f>
        <v>1</v>
      </c>
    </row>
    <row r="1174" spans="1:38">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s="34" t="str" cm="1">
        <f t="array" ref="AJ117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74" s="34" t="str" cm="1">
        <f t="array" ref="AK117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74">
        <f>IF(WA_Fn_UseC__HR_Employee_Attrition[[#This Row],[Attrition]]="Yes",1,0)</f>
        <v>0</v>
      </c>
    </row>
    <row r="1175" spans="1:38">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s="34" t="str" cm="1">
        <f t="array" ref="AJ117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75" s="34" t="str" cm="1">
        <f t="array" ref="AK117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75">
        <f>IF(WA_Fn_UseC__HR_Employee_Attrition[[#This Row],[Attrition]]="Yes",1,0)</f>
        <v>0</v>
      </c>
    </row>
    <row r="1176" spans="1:38">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s="34" t="str" cm="1">
        <f t="array" ref="AJ117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76" s="34" t="str" cm="1">
        <f t="array" ref="AK117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76">
        <f>IF(WA_Fn_UseC__HR_Employee_Attrition[[#This Row],[Attrition]]="Yes",1,0)</f>
        <v>0</v>
      </c>
    </row>
    <row r="1177" spans="1:38">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s="34" t="str" cm="1">
        <f t="array" ref="AJ117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77" s="34" t="str" cm="1">
        <f t="array" ref="AK117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77">
        <f>IF(WA_Fn_UseC__HR_Employee_Attrition[[#This Row],[Attrition]]="Yes",1,0)</f>
        <v>0</v>
      </c>
    </row>
    <row r="1178" spans="1:38">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s="34" t="str" cm="1">
        <f t="array" ref="AJ117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78" s="34" t="str" cm="1">
        <f t="array" ref="AK117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78">
        <f>IF(WA_Fn_UseC__HR_Employee_Attrition[[#This Row],[Attrition]]="Yes",1,0)</f>
        <v>0</v>
      </c>
    </row>
    <row r="1179" spans="1:38">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s="34" t="str" cm="1">
        <f t="array" ref="AJ117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179" s="34" t="str" cm="1">
        <f t="array" ref="AK117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79">
        <f>IF(WA_Fn_UseC__HR_Employee_Attrition[[#This Row],[Attrition]]="Yes",1,0)</f>
        <v>0</v>
      </c>
    </row>
    <row r="1180" spans="1:38">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s="34" t="str" cm="1">
        <f t="array" ref="AJ118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180" s="34" t="str" cm="1">
        <f t="array" ref="AK118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80">
        <f>IF(WA_Fn_UseC__HR_Employee_Attrition[[#This Row],[Attrition]]="Yes",1,0)</f>
        <v>0</v>
      </c>
    </row>
    <row r="1181" spans="1:38">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s="34" t="str" cm="1">
        <f t="array" ref="AJ118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181" s="34" t="str" cm="1">
        <f t="array" ref="AK118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181">
        <f>IF(WA_Fn_UseC__HR_Employee_Attrition[[#This Row],[Attrition]]="Yes",1,0)</f>
        <v>0</v>
      </c>
    </row>
    <row r="1182" spans="1:38">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s="34" t="str" cm="1">
        <f t="array" ref="AJ118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82" s="34" t="str" cm="1">
        <f t="array" ref="AK118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82">
        <f>IF(WA_Fn_UseC__HR_Employee_Attrition[[#This Row],[Attrition]]="Yes",1,0)</f>
        <v>0</v>
      </c>
    </row>
    <row r="1183" spans="1:38">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s="34" t="str" cm="1">
        <f t="array" ref="AJ118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183" s="34" t="str" cm="1">
        <f t="array" ref="AK118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83">
        <f>IF(WA_Fn_UseC__HR_Employee_Attrition[[#This Row],[Attrition]]="Yes",1,0)</f>
        <v>0</v>
      </c>
    </row>
    <row r="1184" spans="1:38">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s="34" t="str" cm="1">
        <f t="array" ref="AJ118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84" s="34" t="str" cm="1">
        <f t="array" ref="AK118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84">
        <f>IF(WA_Fn_UseC__HR_Employee_Attrition[[#This Row],[Attrition]]="Yes",1,0)</f>
        <v>0</v>
      </c>
    </row>
    <row r="1185" spans="1:38">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s="34" t="str" cm="1">
        <f t="array" ref="AJ118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85" s="34" t="str" cm="1">
        <f t="array" ref="AK118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85">
        <f>IF(WA_Fn_UseC__HR_Employee_Attrition[[#This Row],[Attrition]]="Yes",1,0)</f>
        <v>0</v>
      </c>
    </row>
    <row r="1186" spans="1:38">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s="34" t="str" cm="1">
        <f t="array" ref="AJ118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86" s="34" t="str" cm="1">
        <f t="array" ref="AK118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186">
        <f>IF(WA_Fn_UseC__HR_Employee_Attrition[[#This Row],[Attrition]]="Yes",1,0)</f>
        <v>0</v>
      </c>
    </row>
    <row r="1187" spans="1:38">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s="34" t="str" cm="1">
        <f t="array" ref="AJ118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187" s="34" t="str" cm="1">
        <f t="array" ref="AK118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187">
        <f>IF(WA_Fn_UseC__HR_Employee_Attrition[[#This Row],[Attrition]]="Yes",1,0)</f>
        <v>0</v>
      </c>
    </row>
    <row r="1188" spans="1:38">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s="34" t="str" cm="1">
        <f t="array" ref="AJ118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188" s="34" t="str" cm="1">
        <f t="array" ref="AK118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188">
        <f>IF(WA_Fn_UseC__HR_Employee_Attrition[[#This Row],[Attrition]]="Yes",1,0)</f>
        <v>1</v>
      </c>
    </row>
    <row r="1189" spans="1:38">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s="34" t="str" cm="1">
        <f t="array" ref="AJ118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189" s="34" t="str" cm="1">
        <f t="array" ref="AK118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89">
        <f>IF(WA_Fn_UseC__HR_Employee_Attrition[[#This Row],[Attrition]]="Yes",1,0)</f>
        <v>0</v>
      </c>
    </row>
    <row r="1190" spans="1:38">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s="34" t="str" cm="1">
        <f t="array" ref="AJ119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90" s="34" t="str" cm="1">
        <f t="array" ref="AK119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90">
        <f>IF(WA_Fn_UseC__HR_Employee_Attrition[[#This Row],[Attrition]]="Yes",1,0)</f>
        <v>0</v>
      </c>
    </row>
    <row r="1191" spans="1:38">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s="34" t="str" cm="1">
        <f t="array" ref="AJ119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91" s="34" t="str" cm="1">
        <f t="array" ref="AK119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91">
        <f>IF(WA_Fn_UseC__HR_Employee_Attrition[[#This Row],[Attrition]]="Yes",1,0)</f>
        <v>0</v>
      </c>
    </row>
    <row r="1192" spans="1:38">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s="34" t="str" cm="1">
        <f t="array" ref="AJ119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92" s="34" t="str" cm="1">
        <f t="array" ref="AK119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92">
        <f>IF(WA_Fn_UseC__HR_Employee_Attrition[[#This Row],[Attrition]]="Yes",1,0)</f>
        <v>0</v>
      </c>
    </row>
    <row r="1193" spans="1:38">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s="34" t="str" cm="1">
        <f t="array" ref="AJ119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93" s="34" t="str" cm="1">
        <f t="array" ref="AK119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93">
        <f>IF(WA_Fn_UseC__HR_Employee_Attrition[[#This Row],[Attrition]]="Yes",1,0)</f>
        <v>0</v>
      </c>
    </row>
    <row r="1194" spans="1:38">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s="34" t="str" cm="1">
        <f t="array" ref="AJ119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194" s="34" t="str" cm="1">
        <f t="array" ref="AK119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94">
        <f>IF(WA_Fn_UseC__HR_Employee_Attrition[[#This Row],[Attrition]]="Yes",1,0)</f>
        <v>0</v>
      </c>
    </row>
    <row r="1195" spans="1:38">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s="34" t="str" cm="1">
        <f t="array" ref="AJ119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95" s="34" t="str" cm="1">
        <f t="array" ref="AK119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195">
        <f>IF(WA_Fn_UseC__HR_Employee_Attrition[[#This Row],[Attrition]]="Yes",1,0)</f>
        <v>0</v>
      </c>
    </row>
    <row r="1196" spans="1:38">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s="34" t="str" cm="1">
        <f t="array" ref="AJ119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196" s="34" t="str" cm="1">
        <f t="array" ref="AK119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196">
        <f>IF(WA_Fn_UseC__HR_Employee_Attrition[[#This Row],[Attrition]]="Yes",1,0)</f>
        <v>0</v>
      </c>
    </row>
    <row r="1197" spans="1:38">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s="34" t="str" cm="1">
        <f t="array" ref="AJ119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197" s="34" t="str" cm="1">
        <f t="array" ref="AK119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97">
        <f>IF(WA_Fn_UseC__HR_Employee_Attrition[[#This Row],[Attrition]]="Yes",1,0)</f>
        <v>0</v>
      </c>
    </row>
    <row r="1198" spans="1:38">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s="34" t="str" cm="1">
        <f t="array" ref="AJ119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198" s="34" t="str" cm="1">
        <f t="array" ref="AK119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98">
        <f>IF(WA_Fn_UseC__HR_Employee_Attrition[[#This Row],[Attrition]]="Yes",1,0)</f>
        <v>0</v>
      </c>
    </row>
    <row r="1199" spans="1:38">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s="34" t="str" cm="1">
        <f t="array" ref="AJ119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199" s="34" t="str" cm="1">
        <f t="array" ref="AK119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199">
        <f>IF(WA_Fn_UseC__HR_Employee_Attrition[[#This Row],[Attrition]]="Yes",1,0)</f>
        <v>0</v>
      </c>
    </row>
    <row r="1200" spans="1:38">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s="34" t="str" cm="1">
        <f t="array" ref="AJ120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00" s="34" t="str" cm="1">
        <f t="array" ref="AK120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00">
        <f>IF(WA_Fn_UseC__HR_Employee_Attrition[[#This Row],[Attrition]]="Yes",1,0)</f>
        <v>0</v>
      </c>
    </row>
    <row r="1201" spans="1:38">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s="34" t="str" cm="1">
        <f t="array" ref="AJ120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01" s="34" t="str" cm="1">
        <f t="array" ref="AK120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01">
        <f>IF(WA_Fn_UseC__HR_Employee_Attrition[[#This Row],[Attrition]]="Yes",1,0)</f>
        <v>0</v>
      </c>
    </row>
    <row r="1202" spans="1:38">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s="34" t="str" cm="1">
        <f t="array" ref="AJ120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02" s="34" t="str" cm="1">
        <f t="array" ref="AK120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02">
        <f>IF(WA_Fn_UseC__HR_Employee_Attrition[[#This Row],[Attrition]]="Yes",1,0)</f>
        <v>0</v>
      </c>
    </row>
    <row r="1203" spans="1:38">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s="34" t="str" cm="1">
        <f t="array" ref="AJ120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03" s="34" t="str" cm="1">
        <f t="array" ref="AK120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03">
        <f>IF(WA_Fn_UseC__HR_Employee_Attrition[[#This Row],[Attrition]]="Yes",1,0)</f>
        <v>1</v>
      </c>
    </row>
    <row r="1204" spans="1:38">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s="34" t="str" cm="1">
        <f t="array" ref="AJ120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04" s="34" t="str" cm="1">
        <f t="array" ref="AK120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04">
        <f>IF(WA_Fn_UseC__HR_Employee_Attrition[[#This Row],[Attrition]]="Yes",1,0)</f>
        <v>0</v>
      </c>
    </row>
    <row r="1205" spans="1:38">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s="34" t="str" cm="1">
        <f t="array" ref="AJ120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05" s="34" t="str" cm="1">
        <f t="array" ref="AK120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05">
        <f>IF(WA_Fn_UseC__HR_Employee_Attrition[[#This Row],[Attrition]]="Yes",1,0)</f>
        <v>0</v>
      </c>
    </row>
    <row r="1206" spans="1:38">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s="34" t="str" cm="1">
        <f t="array" ref="AJ120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06" s="34" t="str" cm="1">
        <f t="array" ref="AK120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206">
        <f>IF(WA_Fn_UseC__HR_Employee_Attrition[[#This Row],[Attrition]]="Yes",1,0)</f>
        <v>1</v>
      </c>
    </row>
    <row r="1207" spans="1:38">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s="34" t="str" cm="1">
        <f t="array" ref="AJ120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07" s="34" t="str" cm="1">
        <f t="array" ref="AK120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07">
        <f>IF(WA_Fn_UseC__HR_Employee_Attrition[[#This Row],[Attrition]]="Yes",1,0)</f>
        <v>1</v>
      </c>
    </row>
    <row r="1208" spans="1:38">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s="34" t="str" cm="1">
        <f t="array" ref="AJ120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08" s="34" t="str" cm="1">
        <f t="array" ref="AK120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208">
        <f>IF(WA_Fn_UseC__HR_Employee_Attrition[[#This Row],[Attrition]]="Yes",1,0)</f>
        <v>0</v>
      </c>
    </row>
    <row r="1209" spans="1:38">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s="34" t="str" cm="1">
        <f t="array" ref="AJ120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09" s="34" t="str" cm="1">
        <f t="array" ref="AK120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09">
        <f>IF(WA_Fn_UseC__HR_Employee_Attrition[[#This Row],[Attrition]]="Yes",1,0)</f>
        <v>0</v>
      </c>
    </row>
    <row r="1210" spans="1:38">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s="34" t="str" cm="1">
        <f t="array" ref="AJ121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210" s="34" t="str" cm="1">
        <f t="array" ref="AK121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210">
        <f>IF(WA_Fn_UseC__HR_Employee_Attrition[[#This Row],[Attrition]]="Yes",1,0)</f>
        <v>0</v>
      </c>
    </row>
    <row r="1211" spans="1:38">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s="34" t="str" cm="1">
        <f t="array" ref="AJ121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11" s="34" t="str" cm="1">
        <f t="array" ref="AK121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11">
        <f>IF(WA_Fn_UseC__HR_Employee_Attrition[[#This Row],[Attrition]]="Yes",1,0)</f>
        <v>0</v>
      </c>
    </row>
    <row r="1212" spans="1:38">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s="34" t="str" cm="1">
        <f t="array" ref="AJ121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212" s="34" t="str" cm="1">
        <f t="array" ref="AK121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12">
        <f>IF(WA_Fn_UseC__HR_Employee_Attrition[[#This Row],[Attrition]]="Yes",1,0)</f>
        <v>0</v>
      </c>
    </row>
    <row r="1213" spans="1:38">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s="34" t="str" cm="1">
        <f t="array" ref="AJ121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13" s="34" t="str" cm="1">
        <f t="array" ref="AK121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13">
        <f>IF(WA_Fn_UseC__HR_Employee_Attrition[[#This Row],[Attrition]]="Yes",1,0)</f>
        <v>0</v>
      </c>
    </row>
    <row r="1214" spans="1:38">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s="34" t="str" cm="1">
        <f t="array" ref="AJ121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14" s="34" t="str" cm="1">
        <f t="array" ref="AK121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214">
        <f>IF(WA_Fn_UseC__HR_Employee_Attrition[[#This Row],[Attrition]]="Yes",1,0)</f>
        <v>0</v>
      </c>
    </row>
    <row r="1215" spans="1:38">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s="34" t="str" cm="1">
        <f t="array" ref="AJ121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15" s="34" t="str" cm="1">
        <f t="array" ref="AK121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15">
        <f>IF(WA_Fn_UseC__HR_Employee_Attrition[[#This Row],[Attrition]]="Yes",1,0)</f>
        <v>1</v>
      </c>
    </row>
    <row r="1216" spans="1:38">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s="34" t="str" cm="1">
        <f t="array" ref="AJ121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16" s="34" t="str" cm="1">
        <f t="array" ref="AK121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216">
        <f>IF(WA_Fn_UseC__HR_Employee_Attrition[[#This Row],[Attrition]]="Yes",1,0)</f>
        <v>0</v>
      </c>
    </row>
    <row r="1217" spans="1:38">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s="34" t="str" cm="1">
        <f t="array" ref="AJ121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17" s="34" t="str" cm="1">
        <f t="array" ref="AK121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17">
        <f>IF(WA_Fn_UseC__HR_Employee_Attrition[[#This Row],[Attrition]]="Yes",1,0)</f>
        <v>0</v>
      </c>
    </row>
    <row r="1218" spans="1:38">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s="34" t="str" cm="1">
        <f t="array" ref="AJ121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18" s="34" t="str" cm="1">
        <f t="array" ref="AK121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218">
        <f>IF(WA_Fn_UseC__HR_Employee_Attrition[[#This Row],[Attrition]]="Yes",1,0)</f>
        <v>0</v>
      </c>
    </row>
    <row r="1219" spans="1:38">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s="34" t="str" cm="1">
        <f t="array" ref="AJ121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19" s="34" t="str" cm="1">
        <f t="array" ref="AK121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19">
        <f>IF(WA_Fn_UseC__HR_Employee_Attrition[[#This Row],[Attrition]]="Yes",1,0)</f>
        <v>0</v>
      </c>
    </row>
    <row r="1220" spans="1:38">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s="34" t="str" cm="1">
        <f t="array" ref="AJ122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20" s="34" t="str" cm="1">
        <f t="array" ref="AK122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220">
        <f>IF(WA_Fn_UseC__HR_Employee_Attrition[[#This Row],[Attrition]]="Yes",1,0)</f>
        <v>0</v>
      </c>
    </row>
    <row r="1221" spans="1:38">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s="34" t="str" cm="1">
        <f t="array" ref="AJ122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21" s="34" t="str" cm="1">
        <f t="array" ref="AK122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21">
        <f>IF(WA_Fn_UseC__HR_Employee_Attrition[[#This Row],[Attrition]]="Yes",1,0)</f>
        <v>0</v>
      </c>
    </row>
    <row r="1222" spans="1:38">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s="34" t="str" cm="1">
        <f t="array" ref="AJ122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222" s="34" t="str" cm="1">
        <f t="array" ref="AK122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222">
        <f>IF(WA_Fn_UseC__HR_Employee_Attrition[[#This Row],[Attrition]]="Yes",1,0)</f>
        <v>0</v>
      </c>
    </row>
    <row r="1223" spans="1:38">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s="34" t="str" cm="1">
        <f t="array" ref="AJ122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1223" s="34" t="str" cm="1">
        <f t="array" ref="AK122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1223">
        <f>IF(WA_Fn_UseC__HR_Employee_Attrition[[#This Row],[Attrition]]="Yes",1,0)</f>
        <v>0</v>
      </c>
    </row>
    <row r="1224" spans="1:38">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s="34" t="str" cm="1">
        <f t="array" ref="AJ122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24" s="34" t="str" cm="1">
        <f t="array" ref="AK122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24">
        <f>IF(WA_Fn_UseC__HR_Employee_Attrition[[#This Row],[Attrition]]="Yes",1,0)</f>
        <v>1</v>
      </c>
    </row>
    <row r="1225" spans="1:38">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s="34" t="str" cm="1">
        <f t="array" ref="AJ122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1225" s="34" t="str" cm="1">
        <f t="array" ref="AK122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1225">
        <f>IF(WA_Fn_UseC__HR_Employee_Attrition[[#This Row],[Attrition]]="Yes",1,0)</f>
        <v>1</v>
      </c>
    </row>
    <row r="1226" spans="1:38">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s="34" t="str" cm="1">
        <f t="array" ref="AJ122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26" s="34" t="str" cm="1">
        <f t="array" ref="AK122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26">
        <f>IF(WA_Fn_UseC__HR_Employee_Attrition[[#This Row],[Attrition]]="Yes",1,0)</f>
        <v>0</v>
      </c>
    </row>
    <row r="1227" spans="1:38">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s="34" t="str" cm="1">
        <f t="array" ref="AJ122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1227" s="34" t="str" cm="1">
        <f t="array" ref="AK122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227">
        <f>IF(WA_Fn_UseC__HR_Employee_Attrition[[#This Row],[Attrition]]="Yes",1,0)</f>
        <v>0</v>
      </c>
    </row>
    <row r="1228" spans="1:38">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s="34" t="str" cm="1">
        <f t="array" ref="AJ122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28" s="34" t="str" cm="1">
        <f t="array" ref="AK122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28">
        <f>IF(WA_Fn_UseC__HR_Employee_Attrition[[#This Row],[Attrition]]="Yes",1,0)</f>
        <v>0</v>
      </c>
    </row>
    <row r="1229" spans="1:38">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s="34" t="str" cm="1">
        <f t="array" ref="AJ122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29" s="34" t="str" cm="1">
        <f t="array" ref="AK122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29">
        <f>IF(WA_Fn_UseC__HR_Employee_Attrition[[#This Row],[Attrition]]="Yes",1,0)</f>
        <v>0</v>
      </c>
    </row>
    <row r="1230" spans="1:38">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s="34" t="str" cm="1">
        <f t="array" ref="AJ123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30" s="34" t="str" cm="1">
        <f t="array" ref="AK123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30">
        <f>IF(WA_Fn_UseC__HR_Employee_Attrition[[#This Row],[Attrition]]="Yes",1,0)</f>
        <v>0</v>
      </c>
    </row>
    <row r="1231" spans="1:38">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s="34" t="str" cm="1">
        <f t="array" ref="AJ123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31" s="34" t="str" cm="1">
        <f t="array" ref="AK123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31">
        <f>IF(WA_Fn_UseC__HR_Employee_Attrition[[#This Row],[Attrition]]="Yes",1,0)</f>
        <v>0</v>
      </c>
    </row>
    <row r="1232" spans="1:38">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s="34" t="str" cm="1">
        <f t="array" ref="AJ123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32" s="34" t="str" cm="1">
        <f t="array" ref="AK123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32">
        <f>IF(WA_Fn_UseC__HR_Employee_Attrition[[#This Row],[Attrition]]="Yes",1,0)</f>
        <v>0</v>
      </c>
    </row>
    <row r="1233" spans="1:38">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s="34" t="str" cm="1">
        <f t="array" ref="AJ123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33" s="34" t="str" cm="1">
        <f t="array" ref="AK123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33">
        <f>IF(WA_Fn_UseC__HR_Employee_Attrition[[#This Row],[Attrition]]="Yes",1,0)</f>
        <v>0</v>
      </c>
    </row>
    <row r="1234" spans="1:38">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s="34" t="str" cm="1">
        <f t="array" ref="AJ123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34" s="34" t="str" cm="1">
        <f t="array" ref="AK123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34">
        <f>IF(WA_Fn_UseC__HR_Employee_Attrition[[#This Row],[Attrition]]="Yes",1,0)</f>
        <v>0</v>
      </c>
    </row>
    <row r="1235" spans="1:38">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s="34" t="str" cm="1">
        <f t="array" ref="AJ123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35" s="34" t="str" cm="1">
        <f t="array" ref="AK123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35">
        <f>IF(WA_Fn_UseC__HR_Employee_Attrition[[#This Row],[Attrition]]="Yes",1,0)</f>
        <v>0</v>
      </c>
    </row>
    <row r="1236" spans="1:38">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s="34" t="str" cm="1">
        <f t="array" ref="AJ123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36" s="34" t="str" cm="1">
        <f t="array" ref="AK123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36">
        <f>IF(WA_Fn_UseC__HR_Employee_Attrition[[#This Row],[Attrition]]="Yes",1,0)</f>
        <v>0</v>
      </c>
    </row>
    <row r="1237" spans="1:38">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s="34" t="str" cm="1">
        <f t="array" ref="AJ123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37" s="34" t="str" cm="1">
        <f t="array" ref="AK123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37">
        <f>IF(WA_Fn_UseC__HR_Employee_Attrition[[#This Row],[Attrition]]="Yes",1,0)</f>
        <v>0</v>
      </c>
    </row>
    <row r="1238" spans="1:38">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s="34" t="str" cm="1">
        <f t="array" ref="AJ123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38" s="34" t="str" cm="1">
        <f t="array" ref="AK123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38">
        <f>IF(WA_Fn_UseC__HR_Employee_Attrition[[#This Row],[Attrition]]="Yes",1,0)</f>
        <v>1</v>
      </c>
    </row>
    <row r="1239" spans="1:38">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s="34" t="str" cm="1">
        <f t="array" ref="AJ123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39" s="34" t="str" cm="1">
        <f t="array" ref="AK123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39">
        <f>IF(WA_Fn_UseC__HR_Employee_Attrition[[#This Row],[Attrition]]="Yes",1,0)</f>
        <v>1</v>
      </c>
    </row>
    <row r="1240" spans="1:38">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s="34" t="str" cm="1">
        <f t="array" ref="AJ124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40" s="34" t="str" cm="1">
        <f t="array" ref="AK124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40">
        <f>IF(WA_Fn_UseC__HR_Employee_Attrition[[#This Row],[Attrition]]="Yes",1,0)</f>
        <v>0</v>
      </c>
    </row>
    <row r="1241" spans="1:38">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s="34" t="str" cm="1">
        <f t="array" ref="AJ124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41" s="34" t="str" cm="1">
        <f t="array" ref="AK124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41">
        <f>IF(WA_Fn_UseC__HR_Employee_Attrition[[#This Row],[Attrition]]="Yes",1,0)</f>
        <v>0</v>
      </c>
    </row>
    <row r="1242" spans="1:38">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s="34" t="str" cm="1">
        <f t="array" ref="AJ124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42" s="34" t="str" cm="1">
        <f t="array" ref="AK124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242">
        <f>IF(WA_Fn_UseC__HR_Employee_Attrition[[#This Row],[Attrition]]="Yes",1,0)</f>
        <v>0</v>
      </c>
    </row>
    <row r="1243" spans="1:38">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s="34" t="str" cm="1">
        <f t="array" ref="AJ124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43" s="34" t="str" cm="1">
        <f t="array" ref="AK124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43">
        <f>IF(WA_Fn_UseC__HR_Employee_Attrition[[#This Row],[Attrition]]="Yes",1,0)</f>
        <v>0</v>
      </c>
    </row>
    <row r="1244" spans="1:38">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s="34" t="str" cm="1">
        <f t="array" ref="AJ124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1244" s="34" t="str" cm="1">
        <f t="array" ref="AK124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1244">
        <f>IF(WA_Fn_UseC__HR_Employee_Attrition[[#This Row],[Attrition]]="Yes",1,0)</f>
        <v>0</v>
      </c>
    </row>
    <row r="1245" spans="1:38">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s="34" t="str" cm="1">
        <f t="array" ref="AJ124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45" s="34" t="str" cm="1">
        <f t="array" ref="AK124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45">
        <f>IF(WA_Fn_UseC__HR_Employee_Attrition[[#This Row],[Attrition]]="Yes",1,0)</f>
        <v>0</v>
      </c>
    </row>
    <row r="1246" spans="1:38">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s="34" t="str" cm="1">
        <f t="array" ref="AJ124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46" s="34" t="str" cm="1">
        <f t="array" ref="AK124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46">
        <f>IF(WA_Fn_UseC__HR_Employee_Attrition[[#This Row],[Attrition]]="Yes",1,0)</f>
        <v>0</v>
      </c>
    </row>
    <row r="1247" spans="1:38">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s="34" t="str" cm="1">
        <f t="array" ref="AJ124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47" s="34" t="str" cm="1">
        <f t="array" ref="AK124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47">
        <f>IF(WA_Fn_UseC__HR_Employee_Attrition[[#This Row],[Attrition]]="Yes",1,0)</f>
        <v>0</v>
      </c>
    </row>
    <row r="1248" spans="1:38">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s="34" t="str" cm="1">
        <f t="array" ref="AJ124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48" s="34" t="str" cm="1">
        <f t="array" ref="AK124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48">
        <f>IF(WA_Fn_UseC__HR_Employee_Attrition[[#This Row],[Attrition]]="Yes",1,0)</f>
        <v>1</v>
      </c>
    </row>
    <row r="1249" spans="1:38">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s="34" t="str" cm="1">
        <f t="array" ref="AJ124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49" s="34" t="str" cm="1">
        <f t="array" ref="AK124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49">
        <f>IF(WA_Fn_UseC__HR_Employee_Attrition[[#This Row],[Attrition]]="Yes",1,0)</f>
        <v>0</v>
      </c>
    </row>
    <row r="1250" spans="1:38">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s="34" t="str" cm="1">
        <f t="array" ref="AJ125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50" s="34" t="str" cm="1">
        <f t="array" ref="AK125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50">
        <f>IF(WA_Fn_UseC__HR_Employee_Attrition[[#This Row],[Attrition]]="Yes",1,0)</f>
        <v>0</v>
      </c>
    </row>
    <row r="1251" spans="1:38">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s="34" t="str" cm="1">
        <f t="array" ref="AJ125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51" s="34" t="str" cm="1">
        <f t="array" ref="AK125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51">
        <f>IF(WA_Fn_UseC__HR_Employee_Attrition[[#This Row],[Attrition]]="Yes",1,0)</f>
        <v>1</v>
      </c>
    </row>
    <row r="1252" spans="1:38">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s="34" t="str" cm="1">
        <f t="array" ref="AJ125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52" s="34" t="str" cm="1">
        <f t="array" ref="AK125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52">
        <f>IF(WA_Fn_UseC__HR_Employee_Attrition[[#This Row],[Attrition]]="Yes",1,0)</f>
        <v>0</v>
      </c>
    </row>
    <row r="1253" spans="1:38">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s="34" t="str" cm="1">
        <f t="array" ref="AJ125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53" s="34" t="str" cm="1">
        <f t="array" ref="AK125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53">
        <f>IF(WA_Fn_UseC__HR_Employee_Attrition[[#This Row],[Attrition]]="Yes",1,0)</f>
        <v>0</v>
      </c>
    </row>
    <row r="1254" spans="1:38">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s="34" t="str" cm="1">
        <f t="array" ref="AJ125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54" s="34" t="str" cm="1">
        <f t="array" ref="AK125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54">
        <f>IF(WA_Fn_UseC__HR_Employee_Attrition[[#This Row],[Attrition]]="Yes",1,0)</f>
        <v>0</v>
      </c>
    </row>
    <row r="1255" spans="1:38">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s="34" t="str" cm="1">
        <f t="array" ref="AJ125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255" s="34" t="str" cm="1">
        <f t="array" ref="AK125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55">
        <f>IF(WA_Fn_UseC__HR_Employee_Attrition[[#This Row],[Attrition]]="Yes",1,0)</f>
        <v>0</v>
      </c>
    </row>
    <row r="1256" spans="1:38">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s="34" t="str" cm="1">
        <f t="array" ref="AJ125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56" s="34" t="str" cm="1">
        <f t="array" ref="AK125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56">
        <f>IF(WA_Fn_UseC__HR_Employee_Attrition[[#This Row],[Attrition]]="Yes",1,0)</f>
        <v>0</v>
      </c>
    </row>
    <row r="1257" spans="1:38">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s="34" t="str" cm="1">
        <f t="array" ref="AJ125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57" s="34" t="str" cm="1">
        <f t="array" ref="AK125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57">
        <f>IF(WA_Fn_UseC__HR_Employee_Attrition[[#This Row],[Attrition]]="Yes",1,0)</f>
        <v>1</v>
      </c>
    </row>
    <row r="1258" spans="1:38">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s="34" t="str" cm="1">
        <f t="array" ref="AJ125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58" s="34" t="str" cm="1">
        <f t="array" ref="AK125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58">
        <f>IF(WA_Fn_UseC__HR_Employee_Attrition[[#This Row],[Attrition]]="Yes",1,0)</f>
        <v>0</v>
      </c>
    </row>
    <row r="1259" spans="1:38">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s="34" t="str" cm="1">
        <f t="array" ref="AJ125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59" s="34" t="str" cm="1">
        <f t="array" ref="AK125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59">
        <f>IF(WA_Fn_UseC__HR_Employee_Attrition[[#This Row],[Attrition]]="Yes",1,0)</f>
        <v>1</v>
      </c>
    </row>
    <row r="1260" spans="1:38">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s="34" t="str" cm="1">
        <f t="array" ref="AJ126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60" s="34" t="str" cm="1">
        <f t="array" ref="AK126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60">
        <f>IF(WA_Fn_UseC__HR_Employee_Attrition[[#This Row],[Attrition]]="Yes",1,0)</f>
        <v>0</v>
      </c>
    </row>
    <row r="1261" spans="1:38">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s="34" t="str" cm="1">
        <f t="array" ref="AJ126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61" s="34" t="str" cm="1">
        <f t="array" ref="AK126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61">
        <f>IF(WA_Fn_UseC__HR_Employee_Attrition[[#This Row],[Attrition]]="Yes",1,0)</f>
        <v>0</v>
      </c>
    </row>
    <row r="1262" spans="1:38">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s="34" t="str" cm="1">
        <f t="array" ref="AJ126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62" s="34" t="str" cm="1">
        <f t="array" ref="AK126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62">
        <f>IF(WA_Fn_UseC__HR_Employee_Attrition[[#This Row],[Attrition]]="Yes",1,0)</f>
        <v>0</v>
      </c>
    </row>
    <row r="1263" spans="1:38">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s="34" t="str" cm="1">
        <f t="array" ref="AJ126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63" s="34" t="str" cm="1">
        <f t="array" ref="AK126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63">
        <f>IF(WA_Fn_UseC__HR_Employee_Attrition[[#This Row],[Attrition]]="Yes",1,0)</f>
        <v>0</v>
      </c>
    </row>
    <row r="1264" spans="1:38">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s="34" t="str" cm="1">
        <f t="array" ref="AJ126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64" s="34" t="str" cm="1">
        <f t="array" ref="AK126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64">
        <f>IF(WA_Fn_UseC__HR_Employee_Attrition[[#This Row],[Attrition]]="Yes",1,0)</f>
        <v>1</v>
      </c>
    </row>
    <row r="1265" spans="1:38">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s="34" t="str" cm="1">
        <f t="array" ref="AJ126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65" s="34" t="str" cm="1">
        <f t="array" ref="AK126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65">
        <f>IF(WA_Fn_UseC__HR_Employee_Attrition[[#This Row],[Attrition]]="Yes",1,0)</f>
        <v>0</v>
      </c>
    </row>
    <row r="1266" spans="1:38">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s="34" t="str" cm="1">
        <f t="array" ref="AJ126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66" s="34" t="str" cm="1">
        <f t="array" ref="AK126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66">
        <f>IF(WA_Fn_UseC__HR_Employee_Attrition[[#This Row],[Attrition]]="Yes",1,0)</f>
        <v>0</v>
      </c>
    </row>
    <row r="1267" spans="1:38">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s="34" t="str" cm="1">
        <f t="array" ref="AJ126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67" s="34" t="str" cm="1">
        <f t="array" ref="AK126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67">
        <f>IF(WA_Fn_UseC__HR_Employee_Attrition[[#This Row],[Attrition]]="Yes",1,0)</f>
        <v>0</v>
      </c>
    </row>
    <row r="1268" spans="1:38">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s="34" t="str" cm="1">
        <f t="array" ref="AJ126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68" s="34" t="str" cm="1">
        <f t="array" ref="AK126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68">
        <f>IF(WA_Fn_UseC__HR_Employee_Attrition[[#This Row],[Attrition]]="Yes",1,0)</f>
        <v>0</v>
      </c>
    </row>
    <row r="1269" spans="1:38">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s="34" t="str" cm="1">
        <f t="array" ref="AJ126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269" s="34" t="str" cm="1">
        <f t="array" ref="AK126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69">
        <f>IF(WA_Fn_UseC__HR_Employee_Attrition[[#This Row],[Attrition]]="Yes",1,0)</f>
        <v>0</v>
      </c>
    </row>
    <row r="1270" spans="1:38">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s="34" t="str" cm="1">
        <f t="array" ref="AJ127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70" s="34" t="str" cm="1">
        <f t="array" ref="AK127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70">
        <f>IF(WA_Fn_UseC__HR_Employee_Attrition[[#This Row],[Attrition]]="Yes",1,0)</f>
        <v>0</v>
      </c>
    </row>
    <row r="1271" spans="1:38">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s="34" t="str" cm="1">
        <f t="array" ref="AJ127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71" s="34" t="str" cm="1">
        <f t="array" ref="AK127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71">
        <f>IF(WA_Fn_UseC__HR_Employee_Attrition[[#This Row],[Attrition]]="Yes",1,0)</f>
        <v>0</v>
      </c>
    </row>
    <row r="1272" spans="1:38">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s="34" t="str" cm="1">
        <f t="array" ref="AJ127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72" s="34" t="str" cm="1">
        <f t="array" ref="AK127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72">
        <f>IF(WA_Fn_UseC__HR_Employee_Attrition[[#This Row],[Attrition]]="Yes",1,0)</f>
        <v>0</v>
      </c>
    </row>
    <row r="1273" spans="1:38">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s="34" t="str" cm="1">
        <f t="array" ref="AJ127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73" s="34" t="str" cm="1">
        <f t="array" ref="AK127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73">
        <f>IF(WA_Fn_UseC__HR_Employee_Attrition[[#This Row],[Attrition]]="Yes",1,0)</f>
        <v>1</v>
      </c>
    </row>
    <row r="1274" spans="1:38">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s="34" t="str" cm="1">
        <f t="array" ref="AJ127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74" s="34" t="str" cm="1">
        <f t="array" ref="AK127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74">
        <f>IF(WA_Fn_UseC__HR_Employee_Attrition[[#This Row],[Attrition]]="Yes",1,0)</f>
        <v>0</v>
      </c>
    </row>
    <row r="1275" spans="1:38">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s="34" t="str" cm="1">
        <f t="array" ref="AJ127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75" s="34" t="str" cm="1">
        <f t="array" ref="AK127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75">
        <f>IF(WA_Fn_UseC__HR_Employee_Attrition[[#This Row],[Attrition]]="Yes",1,0)</f>
        <v>1</v>
      </c>
    </row>
    <row r="1276" spans="1:38">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s="34" t="str" cm="1">
        <f t="array" ref="AJ127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276" s="34" t="str" cm="1">
        <f t="array" ref="AK127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276">
        <f>IF(WA_Fn_UseC__HR_Employee_Attrition[[#This Row],[Attrition]]="Yes",1,0)</f>
        <v>0</v>
      </c>
    </row>
    <row r="1277" spans="1:38">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s="34" t="str" cm="1">
        <f t="array" ref="AJ127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77" s="34" t="str" cm="1">
        <f t="array" ref="AK127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77">
        <f>IF(WA_Fn_UseC__HR_Employee_Attrition[[#This Row],[Attrition]]="Yes",1,0)</f>
        <v>0</v>
      </c>
    </row>
    <row r="1278" spans="1:38">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s="34" t="str" cm="1">
        <f t="array" ref="AJ127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78" s="34" t="str" cm="1">
        <f t="array" ref="AK127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78">
        <f>IF(WA_Fn_UseC__HR_Employee_Attrition[[#This Row],[Attrition]]="Yes",1,0)</f>
        <v>0</v>
      </c>
    </row>
    <row r="1279" spans="1:38">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s="34" t="str" cm="1">
        <f t="array" ref="AJ127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79" s="34" t="str" cm="1">
        <f t="array" ref="AK127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79">
        <f>IF(WA_Fn_UseC__HR_Employee_Attrition[[#This Row],[Attrition]]="Yes",1,0)</f>
        <v>0</v>
      </c>
    </row>
    <row r="1280" spans="1:38">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s="34" t="str" cm="1">
        <f t="array" ref="AJ128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280" s="34" t="str" cm="1">
        <f t="array" ref="AK128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280">
        <f>IF(WA_Fn_UseC__HR_Employee_Attrition[[#This Row],[Attrition]]="Yes",1,0)</f>
        <v>0</v>
      </c>
    </row>
    <row r="1281" spans="1:38">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s="34" t="str" cm="1">
        <f t="array" ref="AJ128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81" s="34" t="str" cm="1">
        <f t="array" ref="AK128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81">
        <f>IF(WA_Fn_UseC__HR_Employee_Attrition[[#This Row],[Attrition]]="Yes",1,0)</f>
        <v>1</v>
      </c>
    </row>
    <row r="1282" spans="1:38">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s="34" t="str" cm="1">
        <f t="array" ref="AJ128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82" s="34" t="str" cm="1">
        <f t="array" ref="AK128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282">
        <f>IF(WA_Fn_UseC__HR_Employee_Attrition[[#This Row],[Attrition]]="Yes",1,0)</f>
        <v>0</v>
      </c>
    </row>
    <row r="1283" spans="1:38">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s="34" t="str" cm="1">
        <f t="array" ref="AJ128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83" s="34" t="str" cm="1">
        <f t="array" ref="AK128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283">
        <f>IF(WA_Fn_UseC__HR_Employee_Attrition[[#This Row],[Attrition]]="Yes",1,0)</f>
        <v>1</v>
      </c>
    </row>
    <row r="1284" spans="1:38">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s="34" t="str" cm="1">
        <f t="array" ref="AJ128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84" s="34" t="str" cm="1">
        <f t="array" ref="AK128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284">
        <f>IF(WA_Fn_UseC__HR_Employee_Attrition[[#This Row],[Attrition]]="Yes",1,0)</f>
        <v>0</v>
      </c>
    </row>
    <row r="1285" spans="1:38">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s="34" t="str" cm="1">
        <f t="array" ref="AJ128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85" s="34" t="str" cm="1">
        <f t="array" ref="AK128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85">
        <f>IF(WA_Fn_UseC__HR_Employee_Attrition[[#This Row],[Attrition]]="Yes",1,0)</f>
        <v>0</v>
      </c>
    </row>
    <row r="1286" spans="1:38">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s="34" t="str" cm="1">
        <f t="array" ref="AJ128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86" s="34" t="str" cm="1">
        <f t="array" ref="AK128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86">
        <f>IF(WA_Fn_UseC__HR_Employee_Attrition[[#This Row],[Attrition]]="Yes",1,0)</f>
        <v>0</v>
      </c>
    </row>
    <row r="1287" spans="1:38">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s="34" t="str" cm="1">
        <f t="array" ref="AJ128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87" s="34" t="str" cm="1">
        <f t="array" ref="AK128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87">
        <f>IF(WA_Fn_UseC__HR_Employee_Attrition[[#This Row],[Attrition]]="Yes",1,0)</f>
        <v>0</v>
      </c>
    </row>
    <row r="1288" spans="1:38">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s="34" t="str" cm="1">
        <f t="array" ref="AJ128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88" s="34" t="str" cm="1">
        <f t="array" ref="AK128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88">
        <f>IF(WA_Fn_UseC__HR_Employee_Attrition[[#This Row],[Attrition]]="Yes",1,0)</f>
        <v>0</v>
      </c>
    </row>
    <row r="1289" spans="1:38">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s="34" t="str" cm="1">
        <f t="array" ref="AJ128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89" s="34" t="str" cm="1">
        <f t="array" ref="AK128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89">
        <f>IF(WA_Fn_UseC__HR_Employee_Attrition[[#This Row],[Attrition]]="Yes",1,0)</f>
        <v>0</v>
      </c>
    </row>
    <row r="1290" spans="1:38">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s="34" t="str" cm="1">
        <f t="array" ref="AJ129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90" s="34" t="str" cm="1">
        <f t="array" ref="AK129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90">
        <f>IF(WA_Fn_UseC__HR_Employee_Attrition[[#This Row],[Attrition]]="Yes",1,0)</f>
        <v>0</v>
      </c>
    </row>
    <row r="1291" spans="1:38">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s="34" t="str" cm="1">
        <f t="array" ref="AJ129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291" s="34" t="str" cm="1">
        <f t="array" ref="AK129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291">
        <f>IF(WA_Fn_UseC__HR_Employee_Attrition[[#This Row],[Attrition]]="Yes",1,0)</f>
        <v>0</v>
      </c>
    </row>
    <row r="1292" spans="1:38">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s="34" t="str" cm="1">
        <f t="array" ref="AJ129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92" s="34" t="str" cm="1">
        <f t="array" ref="AK129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92">
        <f>IF(WA_Fn_UseC__HR_Employee_Attrition[[#This Row],[Attrition]]="Yes",1,0)</f>
        <v>1</v>
      </c>
    </row>
    <row r="1293" spans="1:38">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s="34" t="str" cm="1">
        <f t="array" ref="AJ129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93" s="34" t="str" cm="1">
        <f t="array" ref="AK129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93">
        <f>IF(WA_Fn_UseC__HR_Employee_Attrition[[#This Row],[Attrition]]="Yes",1,0)</f>
        <v>1</v>
      </c>
    </row>
    <row r="1294" spans="1:38">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s="34" t="str" cm="1">
        <f t="array" ref="AJ129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294" s="34" t="str" cm="1">
        <f t="array" ref="AK129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94">
        <f>IF(WA_Fn_UseC__HR_Employee_Attrition[[#This Row],[Attrition]]="Yes",1,0)</f>
        <v>0</v>
      </c>
    </row>
    <row r="1295" spans="1:38">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s="34" t="str" cm="1">
        <f t="array" ref="AJ129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95" s="34" t="str" cm="1">
        <f t="array" ref="AK129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95">
        <f>IF(WA_Fn_UseC__HR_Employee_Attrition[[#This Row],[Attrition]]="Yes",1,0)</f>
        <v>0</v>
      </c>
    </row>
    <row r="1296" spans="1:38">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s="34" t="str" cm="1">
        <f t="array" ref="AJ129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96" s="34" t="str" cm="1">
        <f t="array" ref="AK129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96">
        <f>IF(WA_Fn_UseC__HR_Employee_Attrition[[#This Row],[Attrition]]="Yes",1,0)</f>
        <v>0</v>
      </c>
    </row>
    <row r="1297" spans="1:38">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s="34" t="str" cm="1">
        <f t="array" ref="AJ129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1297" s="34" t="str" cm="1">
        <f t="array" ref="AK129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1297">
        <f>IF(WA_Fn_UseC__HR_Employee_Attrition[[#This Row],[Attrition]]="Yes",1,0)</f>
        <v>0</v>
      </c>
    </row>
    <row r="1298" spans="1:38">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s="34" t="str" cm="1">
        <f t="array" ref="AJ129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298" s="34" t="str" cm="1">
        <f t="array" ref="AK129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298">
        <f>IF(WA_Fn_UseC__HR_Employee_Attrition[[#This Row],[Attrition]]="Yes",1,0)</f>
        <v>0</v>
      </c>
    </row>
    <row r="1299" spans="1:38">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s="34" t="str" cm="1">
        <f t="array" ref="AJ129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299" s="34" t="str" cm="1">
        <f t="array" ref="AK129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299">
        <f>IF(WA_Fn_UseC__HR_Employee_Attrition[[#This Row],[Attrition]]="Yes",1,0)</f>
        <v>1</v>
      </c>
    </row>
    <row r="1300" spans="1:38">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s="34" t="str" cm="1">
        <f t="array" ref="AJ130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00" s="34" t="str" cm="1">
        <f t="array" ref="AK130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300">
        <f>IF(WA_Fn_UseC__HR_Employee_Attrition[[#This Row],[Attrition]]="Yes",1,0)</f>
        <v>1</v>
      </c>
    </row>
    <row r="1301" spans="1:38">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s="34" t="str" cm="1">
        <f t="array" ref="AJ130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01" s="34" t="str" cm="1">
        <f t="array" ref="AK130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01">
        <f>IF(WA_Fn_UseC__HR_Employee_Attrition[[#This Row],[Attrition]]="Yes",1,0)</f>
        <v>0</v>
      </c>
    </row>
    <row r="1302" spans="1:38">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s="34" t="str" cm="1">
        <f t="array" ref="AJ130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02" s="34" t="str" cm="1">
        <f t="array" ref="AK130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302">
        <f>IF(WA_Fn_UseC__HR_Employee_Attrition[[#This Row],[Attrition]]="Yes",1,0)</f>
        <v>0</v>
      </c>
    </row>
    <row r="1303" spans="1:38">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s="34" t="str" cm="1">
        <f t="array" ref="AJ130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1303" s="34" t="str" cm="1">
        <f t="array" ref="AK130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1303">
        <f>IF(WA_Fn_UseC__HR_Employee_Attrition[[#This Row],[Attrition]]="Yes",1,0)</f>
        <v>0</v>
      </c>
    </row>
    <row r="1304" spans="1:38">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s="34" t="str" cm="1">
        <f t="array" ref="AJ130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04" s="34" t="str" cm="1">
        <f t="array" ref="AK130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04">
        <f>IF(WA_Fn_UseC__HR_Employee_Attrition[[#This Row],[Attrition]]="Yes",1,0)</f>
        <v>0</v>
      </c>
    </row>
    <row r="1305" spans="1:38">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s="34" t="str" cm="1">
        <f t="array" ref="AJ130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1305" s="34" t="str" cm="1">
        <f t="array" ref="AK130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1305">
        <f>IF(WA_Fn_UseC__HR_Employee_Attrition[[#This Row],[Attrition]]="Yes",1,0)</f>
        <v>0</v>
      </c>
    </row>
    <row r="1306" spans="1:38">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s="34" t="str" cm="1">
        <f t="array" ref="AJ130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06" s="34" t="str" cm="1">
        <f t="array" ref="AK130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306">
        <f>IF(WA_Fn_UseC__HR_Employee_Attrition[[#This Row],[Attrition]]="Yes",1,0)</f>
        <v>0</v>
      </c>
    </row>
    <row r="1307" spans="1:38">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s="34" t="str" cm="1">
        <f t="array" ref="AJ130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07" s="34" t="str" cm="1">
        <f t="array" ref="AK130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07">
        <f>IF(WA_Fn_UseC__HR_Employee_Attrition[[#This Row],[Attrition]]="Yes",1,0)</f>
        <v>0</v>
      </c>
    </row>
    <row r="1308" spans="1:38">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s="34" t="str" cm="1">
        <f t="array" ref="AJ130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08" s="34" t="str" cm="1">
        <f t="array" ref="AK130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08">
        <f>IF(WA_Fn_UseC__HR_Employee_Attrition[[#This Row],[Attrition]]="Yes",1,0)</f>
        <v>0</v>
      </c>
    </row>
    <row r="1309" spans="1:38">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s="34" t="str" cm="1">
        <f t="array" ref="AJ130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09" s="34" t="str" cm="1">
        <f t="array" ref="AK130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09">
        <f>IF(WA_Fn_UseC__HR_Employee_Attrition[[#This Row],[Attrition]]="Yes",1,0)</f>
        <v>0</v>
      </c>
    </row>
    <row r="1310" spans="1:38">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s="34" t="str" cm="1">
        <f t="array" ref="AJ131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10" s="34" t="str" cm="1">
        <f t="array" ref="AK131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10">
        <f>IF(WA_Fn_UseC__HR_Employee_Attrition[[#This Row],[Attrition]]="Yes",1,0)</f>
        <v>0</v>
      </c>
    </row>
    <row r="1311" spans="1:38">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s="34" t="str" cm="1">
        <f t="array" ref="AJ131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11" s="34" t="str" cm="1">
        <f t="array" ref="AK131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11">
        <f>IF(WA_Fn_UseC__HR_Employee_Attrition[[#This Row],[Attrition]]="Yes",1,0)</f>
        <v>0</v>
      </c>
    </row>
    <row r="1312" spans="1:38">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s="34" t="str" cm="1">
        <f t="array" ref="AJ131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12" s="34" t="str" cm="1">
        <f t="array" ref="AK131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12">
        <f>IF(WA_Fn_UseC__HR_Employee_Attrition[[#This Row],[Attrition]]="Yes",1,0)</f>
        <v>0</v>
      </c>
    </row>
    <row r="1313" spans="1:38">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s="34" t="str" cm="1">
        <f t="array" ref="AJ131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13" s="34" t="str" cm="1">
        <f t="array" ref="AK131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13">
        <f>IF(WA_Fn_UseC__HR_Employee_Attrition[[#This Row],[Attrition]]="Yes",1,0)</f>
        <v>0</v>
      </c>
    </row>
    <row r="1314" spans="1:38">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s="34" t="str" cm="1">
        <f t="array" ref="AJ131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14" s="34" t="str" cm="1">
        <f t="array" ref="AK131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14">
        <f>IF(WA_Fn_UseC__HR_Employee_Attrition[[#This Row],[Attrition]]="Yes",1,0)</f>
        <v>1</v>
      </c>
    </row>
    <row r="1315" spans="1:38">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s="34" t="str" cm="1">
        <f t="array" ref="AJ131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15" s="34" t="str" cm="1">
        <f t="array" ref="AK131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15">
        <f>IF(WA_Fn_UseC__HR_Employee_Attrition[[#This Row],[Attrition]]="Yes",1,0)</f>
        <v>1</v>
      </c>
    </row>
    <row r="1316" spans="1:38">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s="34" t="str" cm="1">
        <f t="array" ref="AJ131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16" s="34" t="str" cm="1">
        <f t="array" ref="AK131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316">
        <f>IF(WA_Fn_UseC__HR_Employee_Attrition[[#This Row],[Attrition]]="Yes",1,0)</f>
        <v>0</v>
      </c>
    </row>
    <row r="1317" spans="1:38">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s="34" t="str" cm="1">
        <f t="array" ref="AJ131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17" s="34" t="str" cm="1">
        <f t="array" ref="AK131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17">
        <f>IF(WA_Fn_UseC__HR_Employee_Attrition[[#This Row],[Attrition]]="Yes",1,0)</f>
        <v>0</v>
      </c>
    </row>
    <row r="1318" spans="1:38">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s="34" t="str" cm="1">
        <f t="array" ref="AJ131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18" s="34" t="str" cm="1">
        <f t="array" ref="AK131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318">
        <f>IF(WA_Fn_UseC__HR_Employee_Attrition[[#This Row],[Attrition]]="Yes",1,0)</f>
        <v>0</v>
      </c>
    </row>
    <row r="1319" spans="1:38">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s="34" t="str" cm="1">
        <f t="array" ref="AJ131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19" s="34" t="str" cm="1">
        <f t="array" ref="AK131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19">
        <f>IF(WA_Fn_UseC__HR_Employee_Attrition[[#This Row],[Attrition]]="Yes",1,0)</f>
        <v>0</v>
      </c>
    </row>
    <row r="1320" spans="1:38">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s="34" t="str" cm="1">
        <f t="array" ref="AJ132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320" s="34" t="str" cm="1">
        <f t="array" ref="AK132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320">
        <f>IF(WA_Fn_UseC__HR_Employee_Attrition[[#This Row],[Attrition]]="Yes",1,0)</f>
        <v>0</v>
      </c>
    </row>
    <row r="1321" spans="1:38">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s="34" t="str" cm="1">
        <f t="array" ref="AJ132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21" s="34" t="str" cm="1">
        <f t="array" ref="AK132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21">
        <f>IF(WA_Fn_UseC__HR_Employee_Attrition[[#This Row],[Attrition]]="Yes",1,0)</f>
        <v>0</v>
      </c>
    </row>
    <row r="1322" spans="1:38">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s="34" t="str" cm="1">
        <f t="array" ref="AJ132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22" s="34" t="str" cm="1">
        <f t="array" ref="AK132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322">
        <f>IF(WA_Fn_UseC__HR_Employee_Attrition[[#This Row],[Attrition]]="Yes",1,0)</f>
        <v>0</v>
      </c>
    </row>
    <row r="1323" spans="1:38">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s="34" t="str" cm="1">
        <f t="array" ref="AJ132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23" s="34" t="str" cm="1">
        <f t="array" ref="AK132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23">
        <f>IF(WA_Fn_UseC__HR_Employee_Attrition[[#This Row],[Attrition]]="Yes",1,0)</f>
        <v>0</v>
      </c>
    </row>
    <row r="1324" spans="1:38">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s="34" t="str" cm="1">
        <f t="array" ref="AJ132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24" s="34" t="str" cm="1">
        <f t="array" ref="AK132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324">
        <f>IF(WA_Fn_UseC__HR_Employee_Attrition[[#This Row],[Attrition]]="Yes",1,0)</f>
        <v>0</v>
      </c>
    </row>
    <row r="1325" spans="1:38">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s="34" t="str" cm="1">
        <f t="array" ref="AJ132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25" s="34" t="str" cm="1">
        <f t="array" ref="AK132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25">
        <f>IF(WA_Fn_UseC__HR_Employee_Attrition[[#This Row],[Attrition]]="Yes",1,0)</f>
        <v>0</v>
      </c>
    </row>
    <row r="1326" spans="1:38">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s="34" t="str" cm="1">
        <f t="array" ref="AJ132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26" s="34" t="str" cm="1">
        <f t="array" ref="AK132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26">
        <f>IF(WA_Fn_UseC__HR_Employee_Attrition[[#This Row],[Attrition]]="Yes",1,0)</f>
        <v>0</v>
      </c>
    </row>
    <row r="1327" spans="1:38">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s="34" t="str" cm="1">
        <f t="array" ref="AJ132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27" s="34" t="str" cm="1">
        <f t="array" ref="AK132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27">
        <f>IF(WA_Fn_UseC__HR_Employee_Attrition[[#This Row],[Attrition]]="Yes",1,0)</f>
        <v>0</v>
      </c>
    </row>
    <row r="1328" spans="1:38">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s="34" t="str" cm="1">
        <f t="array" ref="AJ132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28" s="34" t="str" cm="1">
        <f t="array" ref="AK132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28">
        <f>IF(WA_Fn_UseC__HR_Employee_Attrition[[#This Row],[Attrition]]="Yes",1,0)</f>
        <v>1</v>
      </c>
    </row>
    <row r="1329" spans="1:38">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s="34" t="str" cm="1">
        <f t="array" ref="AJ132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1329" s="34" t="str" cm="1">
        <f t="array" ref="AK132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29">
        <f>IF(WA_Fn_UseC__HR_Employee_Attrition[[#This Row],[Attrition]]="Yes",1,0)</f>
        <v>0</v>
      </c>
    </row>
    <row r="1330" spans="1:38">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s="34" t="str" cm="1">
        <f t="array" ref="AJ133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30" s="34" t="str" cm="1">
        <f t="array" ref="AK133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330">
        <f>IF(WA_Fn_UseC__HR_Employee_Attrition[[#This Row],[Attrition]]="Yes",1,0)</f>
        <v>0</v>
      </c>
    </row>
    <row r="1331" spans="1:38">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s="34" t="str" cm="1">
        <f t="array" ref="AJ133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31" s="34" t="str" cm="1">
        <f t="array" ref="AK133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31">
        <f>IF(WA_Fn_UseC__HR_Employee_Attrition[[#This Row],[Attrition]]="Yes",1,0)</f>
        <v>0</v>
      </c>
    </row>
    <row r="1332" spans="1:38">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s="34" t="str" cm="1">
        <f t="array" ref="AJ133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1332" s="34" t="str" cm="1">
        <f t="array" ref="AK133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332">
        <f>IF(WA_Fn_UseC__HR_Employee_Attrition[[#This Row],[Attrition]]="Yes",1,0)</f>
        <v>0</v>
      </c>
    </row>
    <row r="1333" spans="1:38">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s="34" t="str" cm="1">
        <f t="array" ref="AJ133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1333" s="34" t="str" cm="1">
        <f t="array" ref="AK133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1333">
        <f>IF(WA_Fn_UseC__HR_Employee_Attrition[[#This Row],[Attrition]]="Yes",1,0)</f>
        <v>0</v>
      </c>
    </row>
    <row r="1334" spans="1:38">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s="34" t="str" cm="1">
        <f t="array" ref="AJ133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34" s="34" t="str" cm="1">
        <f t="array" ref="AK133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34">
        <f>IF(WA_Fn_UseC__HR_Employee_Attrition[[#This Row],[Attrition]]="Yes",1,0)</f>
        <v>1</v>
      </c>
    </row>
    <row r="1335" spans="1:38">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s="34" t="str" cm="1">
        <f t="array" ref="AJ133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35" s="34" t="str" cm="1">
        <f t="array" ref="AK133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35">
        <f>IF(WA_Fn_UseC__HR_Employee_Attrition[[#This Row],[Attrition]]="Yes",1,0)</f>
        <v>1</v>
      </c>
    </row>
    <row r="1336" spans="1:38">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s="34" t="str" cm="1">
        <f t="array" ref="AJ133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36" s="34" t="str" cm="1">
        <f t="array" ref="AK133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336">
        <f>IF(WA_Fn_UseC__HR_Employee_Attrition[[#This Row],[Attrition]]="Yes",1,0)</f>
        <v>0</v>
      </c>
    </row>
    <row r="1337" spans="1:38">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s="34" t="str" cm="1">
        <f t="array" ref="AJ133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37" s="34" t="str" cm="1">
        <f t="array" ref="AK133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37">
        <f>IF(WA_Fn_UseC__HR_Employee_Attrition[[#This Row],[Attrition]]="Yes",1,0)</f>
        <v>0</v>
      </c>
    </row>
    <row r="1338" spans="1:38">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s="34" t="str" cm="1">
        <f t="array" ref="AJ133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38" s="34" t="str" cm="1">
        <f t="array" ref="AK133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38">
        <f>IF(WA_Fn_UseC__HR_Employee_Attrition[[#This Row],[Attrition]]="Yes",1,0)</f>
        <v>0</v>
      </c>
    </row>
    <row r="1339" spans="1:38">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s="34" t="str" cm="1">
        <f t="array" ref="AJ133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39" s="34" t="str" cm="1">
        <f t="array" ref="AK133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39">
        <f>IF(WA_Fn_UseC__HR_Employee_Attrition[[#This Row],[Attrition]]="Yes",1,0)</f>
        <v>0</v>
      </c>
    </row>
    <row r="1340" spans="1:38">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s="34" t="str" cm="1">
        <f t="array" ref="AJ134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40" s="34" t="str" cm="1">
        <f t="array" ref="AK134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40">
        <f>IF(WA_Fn_UseC__HR_Employee_Attrition[[#This Row],[Attrition]]="Yes",1,0)</f>
        <v>1</v>
      </c>
    </row>
    <row r="1341" spans="1:38">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s="34" t="str" cm="1">
        <f t="array" ref="AJ134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41" s="34" t="str" cm="1">
        <f t="array" ref="AK134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41">
        <f>IF(WA_Fn_UseC__HR_Employee_Attrition[[#This Row],[Attrition]]="Yes",1,0)</f>
        <v>1</v>
      </c>
    </row>
    <row r="1342" spans="1:38">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s="34" t="str" cm="1">
        <f t="array" ref="AJ134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42" s="34" t="str" cm="1">
        <f t="array" ref="AK134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42">
        <f>IF(WA_Fn_UseC__HR_Employee_Attrition[[#This Row],[Attrition]]="Yes",1,0)</f>
        <v>0</v>
      </c>
    </row>
    <row r="1343" spans="1:38">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s="34" t="str" cm="1">
        <f t="array" ref="AJ134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43" s="34" t="str" cm="1">
        <f t="array" ref="AK134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43">
        <f>IF(WA_Fn_UseC__HR_Employee_Attrition[[#This Row],[Attrition]]="Yes",1,0)</f>
        <v>0</v>
      </c>
    </row>
    <row r="1344" spans="1:38">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s="34" t="str" cm="1">
        <f t="array" ref="AJ134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44" s="34" t="str" cm="1">
        <f t="array" ref="AK134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44">
        <f>IF(WA_Fn_UseC__HR_Employee_Attrition[[#This Row],[Attrition]]="Yes",1,0)</f>
        <v>0</v>
      </c>
    </row>
    <row r="1345" spans="1:38">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s="34" t="str" cm="1">
        <f t="array" ref="AJ134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45" s="34" t="str" cm="1">
        <f t="array" ref="AK134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45">
        <f>IF(WA_Fn_UseC__HR_Employee_Attrition[[#This Row],[Attrition]]="Yes",1,0)</f>
        <v>0</v>
      </c>
    </row>
    <row r="1346" spans="1:38">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s="34" t="str" cm="1">
        <f t="array" ref="AJ134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46" s="34" t="str" cm="1">
        <f t="array" ref="AK134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46">
        <f>IF(WA_Fn_UseC__HR_Employee_Attrition[[#This Row],[Attrition]]="Yes",1,0)</f>
        <v>0</v>
      </c>
    </row>
    <row r="1347" spans="1:38">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s="34" t="str" cm="1">
        <f t="array" ref="AJ134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47" s="34" t="str" cm="1">
        <f t="array" ref="AK134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47">
        <f>IF(WA_Fn_UseC__HR_Employee_Attrition[[#This Row],[Attrition]]="Yes",1,0)</f>
        <v>0</v>
      </c>
    </row>
    <row r="1348" spans="1:38">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s="34" t="str" cm="1">
        <f t="array" ref="AJ134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48" s="34" t="str" cm="1">
        <f t="array" ref="AK134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348">
        <f>IF(WA_Fn_UseC__HR_Employee_Attrition[[#This Row],[Attrition]]="Yes",1,0)</f>
        <v>0</v>
      </c>
    </row>
    <row r="1349" spans="1:38">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s="34" t="str" cm="1">
        <f t="array" ref="AJ134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49" s="34" t="str" cm="1">
        <f t="array" ref="AK134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49">
        <f>IF(WA_Fn_UseC__HR_Employee_Attrition[[#This Row],[Attrition]]="Yes",1,0)</f>
        <v>0</v>
      </c>
    </row>
    <row r="1350" spans="1:38">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s="34" t="str" cm="1">
        <f t="array" ref="AJ135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1350" s="34" t="str" cm="1">
        <f t="array" ref="AK135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1350">
        <f>IF(WA_Fn_UseC__HR_Employee_Attrition[[#This Row],[Attrition]]="Yes",1,0)</f>
        <v>0</v>
      </c>
    </row>
    <row r="1351" spans="1:38">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s="34" t="str" cm="1">
        <f t="array" ref="AJ135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51" s="34" t="str" cm="1">
        <f t="array" ref="AK135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51">
        <f>IF(WA_Fn_UseC__HR_Employee_Attrition[[#This Row],[Attrition]]="Yes",1,0)</f>
        <v>0</v>
      </c>
    </row>
    <row r="1352" spans="1:38">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s="34" t="str" cm="1">
        <f t="array" ref="AJ135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52" s="34" t="str" cm="1">
        <f t="array" ref="AK135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52">
        <f>IF(WA_Fn_UseC__HR_Employee_Attrition[[#This Row],[Attrition]]="Yes",1,0)</f>
        <v>0</v>
      </c>
    </row>
    <row r="1353" spans="1:38">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s="34" t="str" cm="1">
        <f t="array" ref="AJ135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1353" s="34" t="str" cm="1">
        <f t="array" ref="AK135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353">
        <f>IF(WA_Fn_UseC__HR_Employee_Attrition[[#This Row],[Attrition]]="Yes",1,0)</f>
        <v>0</v>
      </c>
    </row>
    <row r="1354" spans="1:38">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s="34" t="str" cm="1">
        <f t="array" ref="AJ135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54" s="34" t="str" cm="1">
        <f t="array" ref="AK135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54">
        <f>IF(WA_Fn_UseC__HR_Employee_Attrition[[#This Row],[Attrition]]="Yes",1,0)</f>
        <v>0</v>
      </c>
    </row>
    <row r="1355" spans="1:38">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s="34" t="str" cm="1">
        <f t="array" ref="AJ135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55" s="34" t="str" cm="1">
        <f t="array" ref="AK135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355">
        <f>IF(WA_Fn_UseC__HR_Employee_Attrition[[#This Row],[Attrition]]="Yes",1,0)</f>
        <v>1</v>
      </c>
    </row>
    <row r="1356" spans="1:38">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s="34" t="str" cm="1">
        <f t="array" ref="AJ135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56" s="34" t="str" cm="1">
        <f t="array" ref="AK135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56">
        <f>IF(WA_Fn_UseC__HR_Employee_Attrition[[#This Row],[Attrition]]="Yes",1,0)</f>
        <v>1</v>
      </c>
    </row>
    <row r="1357" spans="1:38">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s="34" t="str" cm="1">
        <f t="array" ref="AJ135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57" s="34" t="str" cm="1">
        <f t="array" ref="AK135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57">
        <f>IF(WA_Fn_UseC__HR_Employee_Attrition[[#This Row],[Attrition]]="Yes",1,0)</f>
        <v>0</v>
      </c>
    </row>
    <row r="1358" spans="1:38">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s="34" t="str" cm="1">
        <f t="array" ref="AJ135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58" s="34" t="str" cm="1">
        <f t="array" ref="AK135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58">
        <f>IF(WA_Fn_UseC__HR_Employee_Attrition[[#This Row],[Attrition]]="Yes",1,0)</f>
        <v>0</v>
      </c>
    </row>
    <row r="1359" spans="1:38">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s="34" t="str" cm="1">
        <f t="array" ref="AJ135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359" s="34" t="str" cm="1">
        <f t="array" ref="AK135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359">
        <f>IF(WA_Fn_UseC__HR_Employee_Attrition[[#This Row],[Attrition]]="Yes",1,0)</f>
        <v>0</v>
      </c>
    </row>
    <row r="1360" spans="1:38">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s="34" t="str" cm="1">
        <f t="array" ref="AJ136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60" s="34" t="str" cm="1">
        <f t="array" ref="AK136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60">
        <f>IF(WA_Fn_UseC__HR_Employee_Attrition[[#This Row],[Attrition]]="Yes",1,0)</f>
        <v>0</v>
      </c>
    </row>
    <row r="1361" spans="1:38">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s="34" t="str" cm="1">
        <f t="array" ref="AJ136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61" s="34" t="str" cm="1">
        <f t="array" ref="AK136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61">
        <f>IF(WA_Fn_UseC__HR_Employee_Attrition[[#This Row],[Attrition]]="Yes",1,0)</f>
        <v>0</v>
      </c>
    </row>
    <row r="1362" spans="1:38">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s="34" t="str" cm="1">
        <f t="array" ref="AJ136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62" s="34" t="str" cm="1">
        <f t="array" ref="AK136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62">
        <f>IF(WA_Fn_UseC__HR_Employee_Attrition[[#This Row],[Attrition]]="Yes",1,0)</f>
        <v>0</v>
      </c>
    </row>
    <row r="1363" spans="1:38">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s="34" t="str" cm="1">
        <f t="array" ref="AJ136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63" s="34" t="str" cm="1">
        <f t="array" ref="AK136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363">
        <f>IF(WA_Fn_UseC__HR_Employee_Attrition[[#This Row],[Attrition]]="Yes",1,0)</f>
        <v>0</v>
      </c>
    </row>
    <row r="1364" spans="1:38">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s="34" t="str" cm="1">
        <f t="array" ref="AJ136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64" s="34" t="str" cm="1">
        <f t="array" ref="AK136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64">
        <f>IF(WA_Fn_UseC__HR_Employee_Attrition[[#This Row],[Attrition]]="Yes",1,0)</f>
        <v>0</v>
      </c>
    </row>
    <row r="1365" spans="1:38">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s="34" t="str" cm="1">
        <f t="array" ref="AJ136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65" s="34" t="str" cm="1">
        <f t="array" ref="AK136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65">
        <f>IF(WA_Fn_UseC__HR_Employee_Attrition[[#This Row],[Attrition]]="Yes",1,0)</f>
        <v>0</v>
      </c>
    </row>
    <row r="1366" spans="1:38">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s="34" t="str" cm="1">
        <f t="array" ref="AJ136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66" s="34" t="str" cm="1">
        <f t="array" ref="AK136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66">
        <f>IF(WA_Fn_UseC__HR_Employee_Attrition[[#This Row],[Attrition]]="Yes",1,0)</f>
        <v>0</v>
      </c>
    </row>
    <row r="1367" spans="1:38">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s="34" t="str" cm="1">
        <f t="array" ref="AJ136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67" s="34" t="str" cm="1">
        <f t="array" ref="AK136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67">
        <f>IF(WA_Fn_UseC__HR_Employee_Attrition[[#This Row],[Attrition]]="Yes",1,0)</f>
        <v>1</v>
      </c>
    </row>
    <row r="1368" spans="1:38">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s="34" t="str" cm="1">
        <f t="array" ref="AJ136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68" s="34" t="str" cm="1">
        <f t="array" ref="AK136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68">
        <f>IF(WA_Fn_UseC__HR_Employee_Attrition[[#This Row],[Attrition]]="Yes",1,0)</f>
        <v>0</v>
      </c>
    </row>
    <row r="1369" spans="1:38">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s="34" t="str" cm="1">
        <f t="array" ref="AJ136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69" s="34" t="str" cm="1">
        <f t="array" ref="AK136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69">
        <f>IF(WA_Fn_UseC__HR_Employee_Attrition[[#This Row],[Attrition]]="Yes",1,0)</f>
        <v>0</v>
      </c>
    </row>
    <row r="1370" spans="1:38">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s="34" t="str" cm="1">
        <f t="array" ref="AJ137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370" s="34" t="str" cm="1">
        <f t="array" ref="AK137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370">
        <f>IF(WA_Fn_UseC__HR_Employee_Attrition[[#This Row],[Attrition]]="Yes",1,0)</f>
        <v>0</v>
      </c>
    </row>
    <row r="1371" spans="1:38">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s="34" t="str" cm="1">
        <f t="array" ref="AJ137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71" s="34" t="str" cm="1">
        <f t="array" ref="AK137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71">
        <f>IF(WA_Fn_UseC__HR_Employee_Attrition[[#This Row],[Attrition]]="Yes",1,0)</f>
        <v>1</v>
      </c>
    </row>
    <row r="1372" spans="1:38">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s="34" t="str" cm="1">
        <f t="array" ref="AJ137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72" s="34" t="str" cm="1">
        <f t="array" ref="AK137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72">
        <f>IF(WA_Fn_UseC__HR_Employee_Attrition[[#This Row],[Attrition]]="Yes",1,0)</f>
        <v>0</v>
      </c>
    </row>
    <row r="1373" spans="1:38">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s="34" t="str" cm="1">
        <f t="array" ref="AJ137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73" s="34" t="str" cm="1">
        <f t="array" ref="AK137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73">
        <f>IF(WA_Fn_UseC__HR_Employee_Attrition[[#This Row],[Attrition]]="Yes",1,0)</f>
        <v>0</v>
      </c>
    </row>
    <row r="1374" spans="1:38">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s="34" t="str" cm="1">
        <f t="array" ref="AJ137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74" s="34" t="str" cm="1">
        <f t="array" ref="AK137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374">
        <f>IF(WA_Fn_UseC__HR_Employee_Attrition[[#This Row],[Attrition]]="Yes",1,0)</f>
        <v>0</v>
      </c>
    </row>
    <row r="1375" spans="1:38">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s="34" t="str" cm="1">
        <f t="array" ref="AJ137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1375" s="34" t="str" cm="1">
        <f t="array" ref="AK137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75">
        <f>IF(WA_Fn_UseC__HR_Employee_Attrition[[#This Row],[Attrition]]="Yes",1,0)</f>
        <v>0</v>
      </c>
    </row>
    <row r="1376" spans="1:38">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s="34" t="str" cm="1">
        <f t="array" ref="AJ137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76" s="34" t="str" cm="1">
        <f t="array" ref="AK137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76">
        <f>IF(WA_Fn_UseC__HR_Employee_Attrition[[#This Row],[Attrition]]="Yes",1,0)</f>
        <v>0</v>
      </c>
    </row>
    <row r="1377" spans="1:38">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s="34" t="str" cm="1">
        <f t="array" ref="AJ137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77" s="34" t="str" cm="1">
        <f t="array" ref="AK137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77">
        <f>IF(WA_Fn_UseC__HR_Employee_Attrition[[#This Row],[Attrition]]="Yes",1,0)</f>
        <v>1</v>
      </c>
    </row>
    <row r="1378" spans="1:38">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s="34" t="str" cm="1">
        <f t="array" ref="AJ137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78" s="34" t="str" cm="1">
        <f t="array" ref="AK137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78">
        <f>IF(WA_Fn_UseC__HR_Employee_Attrition[[#This Row],[Attrition]]="Yes",1,0)</f>
        <v>0</v>
      </c>
    </row>
    <row r="1379" spans="1:38">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s="34" t="str" cm="1">
        <f t="array" ref="AJ137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79" s="34" t="str" cm="1">
        <f t="array" ref="AK137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379">
        <f>IF(WA_Fn_UseC__HR_Employee_Attrition[[#This Row],[Attrition]]="Yes",1,0)</f>
        <v>0</v>
      </c>
    </row>
    <row r="1380" spans="1:38">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s="34" t="str" cm="1">
        <f t="array" ref="AJ138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80" s="34" t="str" cm="1">
        <f t="array" ref="AK138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80">
        <f>IF(WA_Fn_UseC__HR_Employee_Attrition[[#This Row],[Attrition]]="Yes",1,0)</f>
        <v>0</v>
      </c>
    </row>
    <row r="1381" spans="1:38">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s="34" t="str" cm="1">
        <f t="array" ref="AJ138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81" s="34" t="str" cm="1">
        <f t="array" ref="AK138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81">
        <f>IF(WA_Fn_UseC__HR_Employee_Attrition[[#This Row],[Attrition]]="Yes",1,0)</f>
        <v>1</v>
      </c>
    </row>
    <row r="1382" spans="1:38">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s="34" t="str" cm="1">
        <f t="array" ref="AJ138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82" s="34" t="str" cm="1">
        <f t="array" ref="AK138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82">
        <f>IF(WA_Fn_UseC__HR_Employee_Attrition[[#This Row],[Attrition]]="Yes",1,0)</f>
        <v>0</v>
      </c>
    </row>
    <row r="1383" spans="1:38">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s="34" t="str" cm="1">
        <f t="array" ref="AJ138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83" s="34" t="str" cm="1">
        <f t="array" ref="AK138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83">
        <f>IF(WA_Fn_UseC__HR_Employee_Attrition[[#This Row],[Attrition]]="Yes",1,0)</f>
        <v>0</v>
      </c>
    </row>
    <row r="1384" spans="1:38">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s="34" t="str" cm="1">
        <f t="array" ref="AJ138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84" s="34" t="str" cm="1">
        <f t="array" ref="AK138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84">
        <f>IF(WA_Fn_UseC__HR_Employee_Attrition[[#This Row],[Attrition]]="Yes",1,0)</f>
        <v>0</v>
      </c>
    </row>
    <row r="1385" spans="1:38">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s="34" t="str" cm="1">
        <f t="array" ref="AJ138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85" s="34" t="str" cm="1">
        <f t="array" ref="AK138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85">
        <f>IF(WA_Fn_UseC__HR_Employee_Attrition[[#This Row],[Attrition]]="Yes",1,0)</f>
        <v>0</v>
      </c>
    </row>
    <row r="1386" spans="1:38">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s="34" t="str" cm="1">
        <f t="array" ref="AJ138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386" s="34" t="str" cm="1">
        <f t="array" ref="AK138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86">
        <f>IF(WA_Fn_UseC__HR_Employee_Attrition[[#This Row],[Attrition]]="Yes",1,0)</f>
        <v>0</v>
      </c>
    </row>
    <row r="1387" spans="1:38">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s="34" t="str" cm="1">
        <f t="array" ref="AJ138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87" s="34" t="str" cm="1">
        <f t="array" ref="AK138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87">
        <f>IF(WA_Fn_UseC__HR_Employee_Attrition[[#This Row],[Attrition]]="Yes",1,0)</f>
        <v>0</v>
      </c>
    </row>
    <row r="1388" spans="1:38">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s="34" t="str" cm="1">
        <f t="array" ref="AJ138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88" s="34" t="str" cm="1">
        <f t="array" ref="AK138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388">
        <f>IF(WA_Fn_UseC__HR_Employee_Attrition[[#This Row],[Attrition]]="Yes",1,0)</f>
        <v>0</v>
      </c>
    </row>
    <row r="1389" spans="1:38">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s="34" t="str" cm="1">
        <f t="array" ref="AJ138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89" s="34" t="str" cm="1">
        <f t="array" ref="AK138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89">
        <f>IF(WA_Fn_UseC__HR_Employee_Attrition[[#This Row],[Attrition]]="Yes",1,0)</f>
        <v>0</v>
      </c>
    </row>
    <row r="1390" spans="1:38">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s="34" t="str" cm="1">
        <f t="array" ref="AJ139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90" s="34" t="str" cm="1">
        <f t="array" ref="AK139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90">
        <f>IF(WA_Fn_UseC__HR_Employee_Attrition[[#This Row],[Attrition]]="Yes",1,0)</f>
        <v>0</v>
      </c>
    </row>
    <row r="1391" spans="1:38">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s="34" t="str" cm="1">
        <f t="array" ref="AJ139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91" s="34" t="str" cm="1">
        <f t="array" ref="AK139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391">
        <f>IF(WA_Fn_UseC__HR_Employee_Attrition[[#This Row],[Attrition]]="Yes",1,0)</f>
        <v>0</v>
      </c>
    </row>
    <row r="1392" spans="1:38">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s="34" t="str" cm="1">
        <f t="array" ref="AJ139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92" s="34" t="str" cm="1">
        <f t="array" ref="AK139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92">
        <f>IF(WA_Fn_UseC__HR_Employee_Attrition[[#This Row],[Attrition]]="Yes",1,0)</f>
        <v>1</v>
      </c>
    </row>
    <row r="1393" spans="1:38">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s="34" t="str" cm="1">
        <f t="array" ref="AJ139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93" s="34" t="str" cm="1">
        <f t="array" ref="AK139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93">
        <f>IF(WA_Fn_UseC__HR_Employee_Attrition[[#This Row],[Attrition]]="Yes",1,0)</f>
        <v>0</v>
      </c>
    </row>
    <row r="1394" spans="1:38">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s="34" t="str" cm="1">
        <f t="array" ref="AJ139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94" s="34" t="str" cm="1">
        <f t="array" ref="AK139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94">
        <f>IF(WA_Fn_UseC__HR_Employee_Attrition[[#This Row],[Attrition]]="Yes",1,0)</f>
        <v>0</v>
      </c>
    </row>
    <row r="1395" spans="1:38">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s="34" t="str" cm="1">
        <f t="array" ref="AJ139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95" s="34" t="str" cm="1">
        <f t="array" ref="AK139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95">
        <f>IF(WA_Fn_UseC__HR_Employee_Attrition[[#This Row],[Attrition]]="Yes",1,0)</f>
        <v>0</v>
      </c>
    </row>
    <row r="1396" spans="1:38">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s="34" t="str" cm="1">
        <f t="array" ref="AJ139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96" s="34" t="str" cm="1">
        <f t="array" ref="AK139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96">
        <f>IF(WA_Fn_UseC__HR_Employee_Attrition[[#This Row],[Attrition]]="Yes",1,0)</f>
        <v>0</v>
      </c>
    </row>
    <row r="1397" spans="1:38">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s="34" t="str" cm="1">
        <f t="array" ref="AJ139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397" s="34" t="str" cm="1">
        <f t="array" ref="AK139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397">
        <f>IF(WA_Fn_UseC__HR_Employee_Attrition[[#This Row],[Attrition]]="Yes",1,0)</f>
        <v>1</v>
      </c>
    </row>
    <row r="1398" spans="1:38">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s="34" t="str" cm="1">
        <f t="array" ref="AJ139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398" s="34" t="str" cm="1">
        <f t="array" ref="AK139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98">
        <f>IF(WA_Fn_UseC__HR_Employee_Attrition[[#This Row],[Attrition]]="Yes",1,0)</f>
        <v>1</v>
      </c>
    </row>
    <row r="1399" spans="1:38">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s="34" t="str" cm="1">
        <f t="array" ref="AJ139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399" s="34" t="str" cm="1">
        <f t="array" ref="AK139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399">
        <f>IF(WA_Fn_UseC__HR_Employee_Attrition[[#This Row],[Attrition]]="Yes",1,0)</f>
        <v>0</v>
      </c>
    </row>
    <row r="1400" spans="1:38">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s="34" t="str" cm="1">
        <f t="array" ref="AJ140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00" s="34" t="str" cm="1">
        <f t="array" ref="AK140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00">
        <f>IF(WA_Fn_UseC__HR_Employee_Attrition[[#This Row],[Attrition]]="Yes",1,0)</f>
        <v>0</v>
      </c>
    </row>
    <row r="1401" spans="1:38">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s="34" t="str" cm="1">
        <f t="array" ref="AJ140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01" s="34" t="str" cm="1">
        <f t="array" ref="AK140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401">
        <f>IF(WA_Fn_UseC__HR_Employee_Attrition[[#This Row],[Attrition]]="Yes",1,0)</f>
        <v>0</v>
      </c>
    </row>
    <row r="1402" spans="1:38">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s="34" t="str" cm="1">
        <f t="array" ref="AJ140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02" s="34" t="str" cm="1">
        <f t="array" ref="AK140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02">
        <f>IF(WA_Fn_UseC__HR_Employee_Attrition[[#This Row],[Attrition]]="Yes",1,0)</f>
        <v>0</v>
      </c>
    </row>
    <row r="1403" spans="1:38">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s="34" t="str" cm="1">
        <f t="array" ref="AJ140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03" s="34" t="str" cm="1">
        <f t="array" ref="AK140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03">
        <f>IF(WA_Fn_UseC__HR_Employee_Attrition[[#This Row],[Attrition]]="Yes",1,0)</f>
        <v>0</v>
      </c>
    </row>
    <row r="1404" spans="1:38">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s="34" t="str" cm="1">
        <f t="array" ref="AJ140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404" s="34" t="str" cm="1">
        <f t="array" ref="AK140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404">
        <f>IF(WA_Fn_UseC__HR_Employee_Attrition[[#This Row],[Attrition]]="Yes",1,0)</f>
        <v>0</v>
      </c>
    </row>
    <row r="1405" spans="1:38">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s="34" t="str" cm="1">
        <f t="array" ref="AJ140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1405" s="34" t="str" cm="1">
        <f t="array" ref="AK140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1405">
        <f>IF(WA_Fn_UseC__HR_Employee_Attrition[[#This Row],[Attrition]]="Yes",1,0)</f>
        <v>0</v>
      </c>
    </row>
    <row r="1406" spans="1:38">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s="34" t="str" cm="1">
        <f t="array" ref="AJ140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1406" s="34" t="str" cm="1">
        <f t="array" ref="AK140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406">
        <f>IF(WA_Fn_UseC__HR_Employee_Attrition[[#This Row],[Attrition]]="Yes",1,0)</f>
        <v>0</v>
      </c>
    </row>
    <row r="1407" spans="1:38">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s="34" t="str" cm="1">
        <f t="array" ref="AJ140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407" s="34" t="str" cm="1">
        <f t="array" ref="AK140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407">
        <f>IF(WA_Fn_UseC__HR_Employee_Attrition[[#This Row],[Attrition]]="Yes",1,0)</f>
        <v>0</v>
      </c>
    </row>
    <row r="1408" spans="1:38">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s="34" t="str" cm="1">
        <f t="array" ref="AJ140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408" s="34" t="str" cm="1">
        <f t="array" ref="AK140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08">
        <f>IF(WA_Fn_UseC__HR_Employee_Attrition[[#This Row],[Attrition]]="Yes",1,0)</f>
        <v>0</v>
      </c>
    </row>
    <row r="1409" spans="1:38">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s="34" t="str" cm="1">
        <f t="array" ref="AJ140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409" s="34" t="str" cm="1">
        <f t="array" ref="AK140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09">
        <f>IF(WA_Fn_UseC__HR_Employee_Attrition[[#This Row],[Attrition]]="Yes",1,0)</f>
        <v>0</v>
      </c>
    </row>
    <row r="1410" spans="1:38">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s="34" t="str" cm="1">
        <f t="array" ref="AJ141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410" s="34" t="str" cm="1">
        <f t="array" ref="AK141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10">
        <f>IF(WA_Fn_UseC__HR_Employee_Attrition[[#This Row],[Attrition]]="Yes",1,0)</f>
        <v>0</v>
      </c>
    </row>
    <row r="1411" spans="1:38">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s="34" t="str" cm="1">
        <f t="array" ref="AJ141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11" s="34" t="str" cm="1">
        <f t="array" ref="AK141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411">
        <f>IF(WA_Fn_UseC__HR_Employee_Attrition[[#This Row],[Attrition]]="Yes",1,0)</f>
        <v>0</v>
      </c>
    </row>
    <row r="1412" spans="1:38">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s="34" t="str" cm="1">
        <f t="array" ref="AJ141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412" s="34" t="str" cm="1">
        <f t="array" ref="AK141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412">
        <f>IF(WA_Fn_UseC__HR_Employee_Attrition[[#This Row],[Attrition]]="Yes",1,0)</f>
        <v>0</v>
      </c>
    </row>
    <row r="1413" spans="1:38">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s="34" t="str" cm="1">
        <f t="array" ref="AJ141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413" s="34" t="str" cm="1">
        <f t="array" ref="AK141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13">
        <f>IF(WA_Fn_UseC__HR_Employee_Attrition[[#This Row],[Attrition]]="Yes",1,0)</f>
        <v>0</v>
      </c>
    </row>
    <row r="1414" spans="1:38">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s="34" t="str" cm="1">
        <f t="array" ref="AJ141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414" s="34" t="str" cm="1">
        <f t="array" ref="AK141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14">
        <f>IF(WA_Fn_UseC__HR_Employee_Attrition[[#This Row],[Attrition]]="Yes",1,0)</f>
        <v>0</v>
      </c>
    </row>
    <row r="1415" spans="1:38">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s="34" t="str" cm="1">
        <f t="array" ref="AJ141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415" s="34" t="str" cm="1">
        <f t="array" ref="AK141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415">
        <f>IF(WA_Fn_UseC__HR_Employee_Attrition[[#This Row],[Attrition]]="Yes",1,0)</f>
        <v>0</v>
      </c>
    </row>
    <row r="1416" spans="1:38">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s="34" t="str" cm="1">
        <f t="array" ref="AJ141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1416" s="34" t="str" cm="1">
        <f t="array" ref="AK141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1416">
        <f>IF(WA_Fn_UseC__HR_Employee_Attrition[[#This Row],[Attrition]]="Yes",1,0)</f>
        <v>0</v>
      </c>
    </row>
    <row r="1417" spans="1:38">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s="34" t="str" cm="1">
        <f t="array" ref="AJ141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417" s="34" t="str" cm="1">
        <f t="array" ref="AK141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417">
        <f>IF(WA_Fn_UseC__HR_Employee_Attrition[[#This Row],[Attrition]]="Yes",1,0)</f>
        <v>0</v>
      </c>
    </row>
    <row r="1418" spans="1:38">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s="34" t="str" cm="1">
        <f t="array" ref="AJ141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418" s="34" t="str" cm="1">
        <f t="array" ref="AK141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418">
        <f>IF(WA_Fn_UseC__HR_Employee_Attrition[[#This Row],[Attrition]]="Yes",1,0)</f>
        <v>0</v>
      </c>
    </row>
    <row r="1419" spans="1:38">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s="34" t="str" cm="1">
        <f t="array" ref="AJ141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419" s="34" t="str" cm="1">
        <f t="array" ref="AK141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19">
        <f>IF(WA_Fn_UseC__HR_Employee_Attrition[[#This Row],[Attrition]]="Yes",1,0)</f>
        <v>0</v>
      </c>
    </row>
    <row r="1420" spans="1:38">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s="34" t="str" cm="1">
        <f t="array" ref="AJ142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20" s="34" t="str" cm="1">
        <f t="array" ref="AK142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420">
        <f>IF(WA_Fn_UseC__HR_Employee_Attrition[[#This Row],[Attrition]]="Yes",1,0)</f>
        <v>0</v>
      </c>
    </row>
    <row r="1421" spans="1:38">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s="34" t="str" cm="1">
        <f t="array" ref="AJ142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421" s="34" t="str" cm="1">
        <f t="array" ref="AK142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21">
        <f>IF(WA_Fn_UseC__HR_Employee_Attrition[[#This Row],[Attrition]]="Yes",1,0)</f>
        <v>0</v>
      </c>
    </row>
    <row r="1422" spans="1:38">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s="34" t="str" cm="1">
        <f t="array" ref="AJ142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422" s="34" t="str" cm="1">
        <f t="array" ref="AK142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22">
        <f>IF(WA_Fn_UseC__HR_Employee_Attrition[[#This Row],[Attrition]]="Yes",1,0)</f>
        <v>0</v>
      </c>
    </row>
    <row r="1423" spans="1:38">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s="34" t="str" cm="1">
        <f t="array" ref="AJ142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423" s="34" t="str" cm="1">
        <f t="array" ref="AK142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423">
        <f>IF(WA_Fn_UseC__HR_Employee_Attrition[[#This Row],[Attrition]]="Yes",1,0)</f>
        <v>0</v>
      </c>
    </row>
    <row r="1424" spans="1:38">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s="34" t="str" cm="1">
        <f t="array" ref="AJ142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424" s="34" t="str" cm="1">
        <f t="array" ref="AK142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24">
        <f>IF(WA_Fn_UseC__HR_Employee_Attrition[[#This Row],[Attrition]]="Yes",1,0)</f>
        <v>0</v>
      </c>
    </row>
    <row r="1425" spans="1:38">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s="34" t="str" cm="1">
        <f t="array" ref="AJ142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425" s="34" t="str" cm="1">
        <f t="array" ref="AK142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25">
        <f>IF(WA_Fn_UseC__HR_Employee_Attrition[[#This Row],[Attrition]]="Yes",1,0)</f>
        <v>0</v>
      </c>
    </row>
    <row r="1426" spans="1:38">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s="34" t="str" cm="1">
        <f t="array" ref="AJ142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26" s="34" t="str" cm="1">
        <f t="array" ref="AK142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426">
        <f>IF(WA_Fn_UseC__HR_Employee_Attrition[[#This Row],[Attrition]]="Yes",1,0)</f>
        <v>0</v>
      </c>
    </row>
    <row r="1427" spans="1:38">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s="34" t="str" cm="1">
        <f t="array" ref="AJ142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27" s="34" t="str" cm="1">
        <f t="array" ref="AK142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427">
        <f>IF(WA_Fn_UseC__HR_Employee_Attrition[[#This Row],[Attrition]]="Yes",1,0)</f>
        <v>0</v>
      </c>
    </row>
    <row r="1428" spans="1:38">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s="34" t="str" cm="1">
        <f t="array" ref="AJ142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28" s="34" t="str" cm="1">
        <f t="array" ref="AK142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428">
        <f>IF(WA_Fn_UseC__HR_Employee_Attrition[[#This Row],[Attrition]]="Yes",1,0)</f>
        <v>0</v>
      </c>
    </row>
    <row r="1429" spans="1:38">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s="34" t="str" cm="1">
        <f t="array" ref="AJ142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429" s="34" t="str" cm="1">
        <f t="array" ref="AK142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429">
        <f>IF(WA_Fn_UseC__HR_Employee_Attrition[[#This Row],[Attrition]]="Yes",1,0)</f>
        <v>0</v>
      </c>
    </row>
    <row r="1430" spans="1:38">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s="34" t="str" cm="1">
        <f t="array" ref="AJ143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430" s="34" t="str" cm="1">
        <f t="array" ref="AK143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30">
        <f>IF(WA_Fn_UseC__HR_Employee_Attrition[[#This Row],[Attrition]]="Yes",1,0)</f>
        <v>0</v>
      </c>
    </row>
    <row r="1431" spans="1:38">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s="34" t="str" cm="1">
        <f t="array" ref="AJ143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31" s="34" t="str" cm="1">
        <f t="array" ref="AK143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31">
        <f>IF(WA_Fn_UseC__HR_Employee_Attrition[[#This Row],[Attrition]]="Yes",1,0)</f>
        <v>0</v>
      </c>
    </row>
    <row r="1432" spans="1:38">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s="34" t="str" cm="1">
        <f t="array" ref="AJ143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1432" s="34" t="str" cm="1">
        <f t="array" ref="AK143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32">
        <f>IF(WA_Fn_UseC__HR_Employee_Attrition[[#This Row],[Attrition]]="Yes",1,0)</f>
        <v>0</v>
      </c>
    </row>
    <row r="1433" spans="1:38">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s="34" t="str" cm="1">
        <f t="array" ref="AJ143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433" s="34" t="str" cm="1">
        <f t="array" ref="AK143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433">
        <f>IF(WA_Fn_UseC__HR_Employee_Attrition[[#This Row],[Attrition]]="Yes",1,0)</f>
        <v>0</v>
      </c>
    </row>
    <row r="1434" spans="1:38">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s="34" t="str" cm="1">
        <f t="array" ref="AJ143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1434" s="34" t="str" cm="1">
        <f t="array" ref="AK143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434">
        <f>IF(WA_Fn_UseC__HR_Employee_Attrition[[#This Row],[Attrition]]="Yes",1,0)</f>
        <v>0</v>
      </c>
    </row>
    <row r="1435" spans="1:38">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s="34" t="str" cm="1">
        <f t="array" ref="AJ143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435" s="34" t="str" cm="1">
        <f t="array" ref="AK143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435">
        <f>IF(WA_Fn_UseC__HR_Employee_Attrition[[#This Row],[Attrition]]="Yes",1,0)</f>
        <v>0</v>
      </c>
    </row>
    <row r="1436" spans="1:38">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s="34" t="str" cm="1">
        <f t="array" ref="AJ143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36" s="34" t="str" cm="1">
        <f t="array" ref="AK143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436">
        <f>IF(WA_Fn_UseC__HR_Employee_Attrition[[#This Row],[Attrition]]="Yes",1,0)</f>
        <v>0</v>
      </c>
    </row>
    <row r="1437" spans="1:38">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s="34" t="str" cm="1">
        <f t="array" ref="AJ143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437" s="34" t="str" cm="1">
        <f t="array" ref="AK143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37">
        <f>IF(WA_Fn_UseC__HR_Employee_Attrition[[#This Row],[Attrition]]="Yes",1,0)</f>
        <v>0</v>
      </c>
    </row>
    <row r="1438" spans="1:38">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s="34" t="str" cm="1">
        <f t="array" ref="AJ143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438" s="34" t="str" cm="1">
        <f t="array" ref="AK143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38">
        <f>IF(WA_Fn_UseC__HR_Employee_Attrition[[#This Row],[Attrition]]="Yes",1,0)</f>
        <v>0</v>
      </c>
    </row>
    <row r="1439" spans="1:38">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s="34" t="str" cm="1">
        <f t="array" ref="AJ143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39" s="34" t="str" cm="1">
        <f t="array" ref="AK143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39">
        <f>IF(WA_Fn_UseC__HR_Employee_Attrition[[#This Row],[Attrition]]="Yes",1,0)</f>
        <v>0</v>
      </c>
    </row>
    <row r="1440" spans="1:38">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s="34" t="str" cm="1">
        <f t="array" ref="AJ144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440" s="34" t="str" cm="1">
        <f t="array" ref="AK144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40">
        <f>IF(WA_Fn_UseC__HR_Employee_Attrition[[#This Row],[Attrition]]="Yes",1,0)</f>
        <v>1</v>
      </c>
    </row>
    <row r="1441" spans="1:38">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s="34" t="str" cm="1">
        <f t="array" ref="AJ144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41" s="34" t="str" cm="1">
        <f t="array" ref="AK144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441">
        <f>IF(WA_Fn_UseC__HR_Employee_Attrition[[#This Row],[Attrition]]="Yes",1,0)</f>
        <v>0</v>
      </c>
    </row>
    <row r="1442" spans="1:38">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s="34" t="str" cm="1">
        <f t="array" ref="AJ144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442" s="34" t="str" cm="1">
        <f t="array" ref="AK144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442">
        <f>IF(WA_Fn_UseC__HR_Employee_Attrition[[#This Row],[Attrition]]="Yes",1,0)</f>
        <v>0</v>
      </c>
    </row>
    <row r="1443" spans="1:38">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s="34" t="str" cm="1">
        <f t="array" ref="AJ144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443" s="34" t="str" cm="1">
        <f t="array" ref="AK144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43">
        <f>IF(WA_Fn_UseC__HR_Employee_Attrition[[#This Row],[Attrition]]="Yes",1,0)</f>
        <v>0</v>
      </c>
    </row>
    <row r="1444" spans="1:38">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s="34" t="str" cm="1">
        <f t="array" ref="AJ144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444" s="34" t="str" cm="1">
        <f t="array" ref="AK144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44">
        <f>IF(WA_Fn_UseC__HR_Employee_Attrition[[#This Row],[Attrition]]="Yes",1,0)</f>
        <v>1</v>
      </c>
    </row>
    <row r="1445" spans="1:38">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s="34" t="str" cm="1">
        <f t="array" ref="AJ144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20-30</v>
      </c>
      <c r="AK1445" s="34" t="str" cm="1">
        <f t="array" ref="AK144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3-5 yrs</v>
      </c>
      <c r="AL1445">
        <f>IF(WA_Fn_UseC__HR_Employee_Attrition[[#This Row],[Attrition]]="Yes",1,0)</f>
        <v>0</v>
      </c>
    </row>
    <row r="1446" spans="1:38">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s="34" t="str" cm="1">
        <f t="array" ref="AJ144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46" s="34" t="str" cm="1">
        <f t="array" ref="AK144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446">
        <f>IF(WA_Fn_UseC__HR_Employee_Attrition[[#This Row],[Attrition]]="Yes",1,0)</f>
        <v>1</v>
      </c>
    </row>
    <row r="1447" spans="1:38">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s="34" t="str" cm="1">
        <f t="array" ref="AJ144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1447" s="34" t="str" cm="1">
        <f t="array" ref="AK144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447">
        <f>IF(WA_Fn_UseC__HR_Employee_Attrition[[#This Row],[Attrition]]="Yes",1,0)</f>
        <v>0</v>
      </c>
    </row>
    <row r="1448" spans="1:38">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s="34" t="str" cm="1">
        <f t="array" ref="AJ144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48" s="34" t="str" cm="1">
        <f t="array" ref="AK144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48">
        <f>IF(WA_Fn_UseC__HR_Employee_Attrition[[#This Row],[Attrition]]="Yes",1,0)</f>
        <v>0</v>
      </c>
    </row>
    <row r="1449" spans="1:38">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s="34" t="str" cm="1">
        <f t="array" ref="AJ144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11-15</v>
      </c>
      <c r="AK1449" s="34" t="str" cm="1">
        <f t="array" ref="AK144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11-15 yrs</v>
      </c>
      <c r="AL1449">
        <f>IF(WA_Fn_UseC__HR_Employee_Attrition[[#This Row],[Attrition]]="Yes",1,0)</f>
        <v>0</v>
      </c>
    </row>
    <row r="1450" spans="1:38">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s="34" t="str" cm="1">
        <f t="array" ref="AJ145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450" s="34" t="str" cm="1">
        <f t="array" ref="AK145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450">
        <f>IF(WA_Fn_UseC__HR_Employee_Attrition[[#This Row],[Attrition]]="Yes",1,0)</f>
        <v>0</v>
      </c>
    </row>
    <row r="1451" spans="1:38">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s="34" t="str" cm="1">
        <f t="array" ref="AJ145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451" s="34" t="str" cm="1">
        <f t="array" ref="AK145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51">
        <f>IF(WA_Fn_UseC__HR_Employee_Attrition[[#This Row],[Attrition]]="Yes",1,0)</f>
        <v>0</v>
      </c>
    </row>
    <row r="1452" spans="1:38">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s="34" t="str" cm="1">
        <f t="array" ref="AJ145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52" s="34" t="str" cm="1">
        <f t="array" ref="AK145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52">
        <f>IF(WA_Fn_UseC__HR_Employee_Attrition[[#This Row],[Attrition]]="Yes",1,0)</f>
        <v>0</v>
      </c>
    </row>
    <row r="1453" spans="1:38">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s="34" t="str" cm="1">
        <f t="array" ref="AJ145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53" s="34" t="str" cm="1">
        <f t="array" ref="AK145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53">
        <f>IF(WA_Fn_UseC__HR_Employee_Attrition[[#This Row],[Attrition]]="Yes",1,0)</f>
        <v>0</v>
      </c>
    </row>
    <row r="1454" spans="1:38">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s="34" t="str" cm="1">
        <f t="array" ref="AJ145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54" s="34" t="str" cm="1">
        <f t="array" ref="AK145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454">
        <f>IF(WA_Fn_UseC__HR_Employee_Attrition[[#This Row],[Attrition]]="Yes",1,0)</f>
        <v>1</v>
      </c>
    </row>
    <row r="1455" spans="1:38">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s="34" t="str" cm="1">
        <f t="array" ref="AJ145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55" s="34" t="str" cm="1">
        <f t="array" ref="AK145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455">
        <f>IF(WA_Fn_UseC__HR_Employee_Attrition[[#This Row],[Attrition]]="Yes",1,0)</f>
        <v>0</v>
      </c>
    </row>
    <row r="1456" spans="1:38">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s="34" t="str" cm="1">
        <f t="array" ref="AJ145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456" s="34" t="str" cm="1">
        <f t="array" ref="AK145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456">
        <f>IF(WA_Fn_UseC__HR_Employee_Attrition[[#This Row],[Attrition]]="Yes",1,0)</f>
        <v>0</v>
      </c>
    </row>
    <row r="1457" spans="1:38">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s="34" t="str" cm="1">
        <f t="array" ref="AJ145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0-2</v>
      </c>
      <c r="AK1457" s="34" t="str" cm="1">
        <f t="array" ref="AK145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57">
        <f>IF(WA_Fn_UseC__HR_Employee_Attrition[[#This Row],[Attrition]]="Yes",1,0)</f>
        <v>0</v>
      </c>
    </row>
    <row r="1458" spans="1:38">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s="34" t="str" cm="1">
        <f t="array" ref="AJ145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58" s="34" t="str" cm="1">
        <f t="array" ref="AK145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458">
        <f>IF(WA_Fn_UseC__HR_Employee_Attrition[[#This Row],[Attrition]]="Yes",1,0)</f>
        <v>0</v>
      </c>
    </row>
    <row r="1459" spans="1:38">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s="34" t="str" cm="1">
        <f t="array" ref="AJ145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459" s="34" t="str" cm="1">
        <f t="array" ref="AK145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459">
        <f>IF(WA_Fn_UseC__HR_Employee_Attrition[[#This Row],[Attrition]]="Yes",1,0)</f>
        <v>0</v>
      </c>
    </row>
    <row r="1460" spans="1:38">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s="34" t="str" cm="1">
        <f t="array" ref="AJ146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460" s="34" t="str" cm="1">
        <f t="array" ref="AK146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60">
        <f>IF(WA_Fn_UseC__HR_Employee_Attrition[[#This Row],[Attrition]]="Yes",1,0)</f>
        <v>0</v>
      </c>
    </row>
    <row r="1461" spans="1:38">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s="34" t="str" cm="1">
        <f t="array" ref="AJ146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461" s="34" t="str" cm="1">
        <f t="array" ref="AK146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461">
        <f>IF(WA_Fn_UseC__HR_Employee_Attrition[[#This Row],[Attrition]]="Yes",1,0)</f>
        <v>0</v>
      </c>
    </row>
    <row r="1462" spans="1:38">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s="34" t="str" cm="1">
        <f t="array" ref="AJ1462">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462" s="34" t="str" cm="1">
        <f t="array" ref="AK1462">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462">
        <f>IF(WA_Fn_UseC__HR_Employee_Attrition[[#This Row],[Attrition]]="Yes",1,0)</f>
        <v>0</v>
      </c>
    </row>
    <row r="1463" spans="1:38">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s="34" t="str" cm="1">
        <f t="array" ref="AJ1463">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463" s="34" t="str" cm="1">
        <f t="array" ref="AK1463">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63">
        <f>IF(WA_Fn_UseC__HR_Employee_Attrition[[#This Row],[Attrition]]="Yes",1,0)</f>
        <v>1</v>
      </c>
    </row>
    <row r="1464" spans="1:38">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s="34" t="str" cm="1">
        <f t="array" ref="AJ1464">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15-20</v>
      </c>
      <c r="AK1464" s="34" t="str" cm="1">
        <f t="array" ref="AK1464">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6-10 yrs</v>
      </c>
      <c r="AL1464">
        <f>IF(WA_Fn_UseC__HR_Employee_Attrition[[#This Row],[Attrition]]="Yes",1,0)</f>
        <v>0</v>
      </c>
    </row>
    <row r="1465" spans="1:38">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s="34" t="str" cm="1">
        <f t="array" ref="AJ1465">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65" s="34" t="str" cm="1">
        <f t="array" ref="AK1465">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65">
        <f>IF(WA_Fn_UseC__HR_Employee_Attrition[[#This Row],[Attrition]]="Yes",1,0)</f>
        <v>0</v>
      </c>
    </row>
    <row r="1466" spans="1:38">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s="34" t="str" cm="1">
        <f t="array" ref="AJ1466">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466" s="34" t="str" cm="1">
        <f t="array" ref="AK1466">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466">
        <f>IF(WA_Fn_UseC__HR_Employee_Attrition[[#This Row],[Attrition]]="Yes",1,0)</f>
        <v>0</v>
      </c>
    </row>
    <row r="1467" spans="1:38">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s="34" t="str" cm="1">
        <f t="array" ref="AJ1467">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467" s="34" t="str" cm="1">
        <f t="array" ref="AK1467">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467">
        <f>IF(WA_Fn_UseC__HR_Employee_Attrition[[#This Row],[Attrition]]="Yes",1,0)</f>
        <v>0</v>
      </c>
    </row>
    <row r="1468" spans="1:38">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s="34" t="str" cm="1">
        <f t="array" ref="AJ1468">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68" s="34" t="str" cm="1">
        <f t="array" ref="AK1468">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68">
        <f>IF(WA_Fn_UseC__HR_Employee_Attrition[[#This Row],[Attrition]]="Yes",1,0)</f>
        <v>0</v>
      </c>
    </row>
    <row r="1469" spans="1:38">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s="34" t="str" cm="1">
        <f t="array" ref="AJ1469">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69" s="34" t="str" cm="1">
        <f t="array" ref="AK1469">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469">
        <f>IF(WA_Fn_UseC__HR_Employee_Attrition[[#This Row],[Attrition]]="Yes",1,0)</f>
        <v>0</v>
      </c>
    </row>
    <row r="1470" spans="1:38">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s="34" t="str" cm="1">
        <f t="array" ref="AJ1470">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6-10</v>
      </c>
      <c r="AK1470" s="34" t="str" cm="1">
        <f t="array" ref="AK1470">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0 yrs(just promoted)</v>
      </c>
      <c r="AL1470">
        <f>IF(WA_Fn_UseC__HR_Employee_Attrition[[#This Row],[Attrition]]="Yes",1,0)</f>
        <v>0</v>
      </c>
    </row>
    <row r="1471" spans="1:38">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s="34" t="str" cm="1">
        <f t="array" ref="AJ1471">_xlfn.IFS(WA_Fn_UseC__HR_Employee_Attrition[[#This Row],[YearsAtCompany]]&lt;=2,"0-2",WA_Fn_UseC__HR_Employee_Attrition[[#This Row],[YearsAtCompany]]&lt;=5,"3-5",WA_Fn_UseC__HR_Employee_Attrition[[#This Row],[YearsAtCompany]]&lt;=10,"6-10",WA_Fn_UseC__HR_Employee_Attrition[[#This Row],[YearsAtCompany]]&lt;=15,"11-15",WA_Fn_UseC__HR_Employee_Attrition[[#This Row],[YearsAtCompany]]&lt;=20,"15-20",WA_Fn_UseC__HR_Employee_Attrition[[#This Row],[YearsAtCompany]]&lt;=30,"20-30",WA_Fn_UseC__HR_Employee_Attrition[[#This Row],[YearsAtCompany]]&lt;=40,"30-40")</f>
        <v>3-5</v>
      </c>
      <c r="AK1471" s="34" t="str" cm="1">
        <f t="array" ref="AK1471">_xlfn.IFS(WA_Fn_UseC__HR_Employee_Attrition[[#This Row],[YearsSinceLastPromotion]]=0,"0 yrs(just promoted)",WA_Fn_UseC__HR_Employee_Attrition[[#This Row],[YearsSinceLastPromotion]]&lt;=2,"1-2y rs",WA_Fn_UseC__HR_Employee_Attrition[[#This Row],[YearsSinceLastPromotion]]&lt;=5,"3-5 yrs",WA_Fn_UseC__HR_Employee_Attrition[[#This Row],[YearsSinceLastPromotion]]&lt;=10,"6-10 yrs",WA_Fn_UseC__HR_Employee_Attrition[[#This Row],[YearsSinceLastPromotion]]&lt;=15,"11-15 yrs",WA_Fn_UseC__HR_Employee_Attrition[[#This Row],[YearsSinceLastPromotion]]&gt;15,"15 yrs +")</f>
        <v>1-2y rs</v>
      </c>
      <c r="AL1471">
        <f>IF(WA_Fn_UseC__HR_Employee_Attrition[[#This Row],[Attrition]]="Yes",1,0)</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AB984-3D30-4046-BD03-AD16A7F9A769}">
  <dimension ref="A3:E10"/>
  <sheetViews>
    <sheetView workbookViewId="0">
      <selection activeCell="A9" sqref="A9"/>
    </sheetView>
  </sheetViews>
  <sheetFormatPr defaultRowHeight="14.25"/>
  <cols>
    <col min="1" max="1" width="22.3984375" bestFit="1" customWidth="1"/>
    <col min="2" max="2" width="14.73046875" bestFit="1" customWidth="1"/>
    <col min="3" max="3" width="3.73046875" bestFit="1" customWidth="1"/>
    <col min="4" max="4" width="9.86328125" bestFit="1" customWidth="1"/>
  </cols>
  <sheetData>
    <row r="3" spans="1:5">
      <c r="A3" s="1" t="s">
        <v>87</v>
      </c>
      <c r="B3" s="1" t="s">
        <v>78</v>
      </c>
      <c r="E3" s="4"/>
    </row>
    <row r="4" spans="1:5">
      <c r="A4" s="1" t="s">
        <v>74</v>
      </c>
      <c r="B4" t="s">
        <v>43</v>
      </c>
      <c r="C4" t="s">
        <v>35</v>
      </c>
      <c r="D4" t="s">
        <v>75</v>
      </c>
      <c r="E4" s="6" t="s">
        <v>80</v>
      </c>
    </row>
    <row r="5" spans="1:5">
      <c r="A5" s="2" t="s">
        <v>100</v>
      </c>
      <c r="B5">
        <v>471</v>
      </c>
      <c r="C5">
        <v>110</v>
      </c>
      <c r="D5">
        <v>581</v>
      </c>
      <c r="E5" s="3">
        <f>GETPIVOTDATA("[Measures].[Count of EmployeeNumber]",$A$3,"[WA_Fn_UseC__HR_Employee_Attrition].[Attrition]","[WA_Fn_UseC__HR_Employee_Attrition].[Attrition].&amp;[Yes]","[WA_Fn_UseC__HR_Employee_Attrition].[PromotionBand]","[WA_Fn_UseC__HR_Employee_Attrition].[PromotionBand].&amp;[0 yrs(just promoted)]")/GETPIVOTDATA("[Measures].[Count of EmployeeNumber]",$A$3,"[WA_Fn_UseC__HR_Employee_Attrition].[PromotionBand]","[WA_Fn_UseC__HR_Employee_Attrition].[PromotionBand].&amp;[0 yrs(just promoted)]")</f>
        <v>0.18932874354561102</v>
      </c>
    </row>
    <row r="6" spans="1:5">
      <c r="A6" s="2" t="s">
        <v>102</v>
      </c>
      <c r="B6">
        <v>440</v>
      </c>
      <c r="C6">
        <v>76</v>
      </c>
      <c r="D6">
        <v>516</v>
      </c>
      <c r="E6" s="3">
        <f>GETPIVOTDATA("[Measures].[Count of EmployeeNumber]",$A$3,"[WA_Fn_UseC__HR_Employee_Attrition].[Attrition]","[WA_Fn_UseC__HR_Employee_Attrition].[Attrition].&amp;[Yes]","[WA_Fn_UseC__HR_Employee_Attrition].[PromotionBand]","[WA_Fn_UseC__HR_Employee_Attrition].[PromotionBand].&amp;[11-15 yrs]")/GETPIVOTDATA("[Measures].[Count of EmployeeNumber]",$A$3,"[WA_Fn_UseC__HR_Employee_Attrition].[PromotionBand]","[WA_Fn_UseC__HR_Employee_Attrition].[PromotionBand].&amp;[11-15 yrs]")</f>
        <v>0.12121212121212122</v>
      </c>
    </row>
    <row r="7" spans="1:5">
      <c r="A7" s="2" t="s">
        <v>103</v>
      </c>
      <c r="B7">
        <v>142</v>
      </c>
      <c r="C7">
        <v>16</v>
      </c>
      <c r="D7">
        <v>158</v>
      </c>
      <c r="E7" s="3">
        <f>GETPIVOTDATA("[Measures].[Count of EmployeeNumber]",$A$3,"[WA_Fn_UseC__HR_Employee_Attrition].[Attrition]","[WA_Fn_UseC__HR_Employee_Attrition].[Attrition].&amp;[Yes]","[WA_Fn_UseC__HR_Employee_Attrition].[PromotionBand]","[WA_Fn_UseC__HR_Employee_Attrition].[PromotionBand].&amp;[1-2y rs]")/GETPIVOTDATA("[Measures].[Count of EmployeeNumber]",$A$3,"[WA_Fn_UseC__HR_Employee_Attrition].[PromotionBand]","[WA_Fn_UseC__HR_Employee_Attrition].[PromotionBand].&amp;[1-2y rs]")</f>
        <v>0.14728682170542637</v>
      </c>
    </row>
    <row r="8" spans="1:5">
      <c r="A8" s="2" t="s">
        <v>104</v>
      </c>
      <c r="B8">
        <v>122</v>
      </c>
      <c r="C8">
        <v>27</v>
      </c>
      <c r="D8">
        <v>149</v>
      </c>
      <c r="E8" s="3">
        <f>GETPIVOTDATA("[Measures].[Count of EmployeeNumber]",$A$3,"[WA_Fn_UseC__HR_Employee_Attrition].[Attrition]","[WA_Fn_UseC__HR_Employee_Attrition].[Attrition].&amp;[Yes]","[WA_Fn_UseC__HR_Employee_Attrition].[PromotionBand]","[WA_Fn_UseC__HR_Employee_Attrition].[PromotionBand].&amp;[3-5 yrs]")/GETPIVOTDATA("[Measures].[Count of EmployeeNumber]",$A$3,"[WA_Fn_UseC__HR_Employee_Attrition].[PromotionBand]","[WA_Fn_UseC__HR_Employee_Attrition].[PromotionBand].&amp;[3-5 yrs]")</f>
        <v>0.10126582278481013</v>
      </c>
    </row>
    <row r="9" spans="1:5">
      <c r="A9" s="2" t="s">
        <v>101</v>
      </c>
      <c r="B9">
        <v>58</v>
      </c>
      <c r="C9">
        <v>8</v>
      </c>
      <c r="D9">
        <v>66</v>
      </c>
      <c r="E9" s="3">
        <f>GETPIVOTDATA("[Measures].[Count of EmployeeNumber]",$A$3,"[WA_Fn_UseC__HR_Employee_Attrition].[Attrition]","[WA_Fn_UseC__HR_Employee_Attrition].[Attrition].&amp;[Yes]","[WA_Fn_UseC__HR_Employee_Attrition].[PromotionBand]","[WA_Fn_UseC__HR_Employee_Attrition].[PromotionBand].&amp;[6-10 yrs]")/GETPIVOTDATA("[Measures].[Count of EmployeeNumber]",$A$3,"[WA_Fn_UseC__HR_Employee_Attrition].[PromotionBand]","[WA_Fn_UseC__HR_Employee_Attrition].[PromotionBand].&amp;[6-10 yrs]")</f>
        <v>0.18120805369127516</v>
      </c>
    </row>
    <row r="10" spans="1:5">
      <c r="A10" s="2" t="s">
        <v>75</v>
      </c>
      <c r="B10">
        <v>1233</v>
      </c>
      <c r="C10">
        <v>237</v>
      </c>
      <c r="D10">
        <v>1470</v>
      </c>
      <c r="E10" s="5">
        <f>GETPIVOTDATA("[Measures].[Count of EmployeeNumber]",$A$3,"[WA_Fn_UseC__HR_Employee_Attrition].[Attrition]","[WA_Fn_UseC__HR_Employee_Attrition].[Attrition].&amp;[Yes]")/GETPIVOTDATA("[Measures].[Count of EmployeeNumber]",$A$3)</f>
        <v>0.16122448979591836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C31E2-8B93-4058-B347-118D345C256E}">
  <dimension ref="A1:K32"/>
  <sheetViews>
    <sheetView topLeftCell="B1" workbookViewId="0">
      <selection activeCell="G26" sqref="G26:K32"/>
    </sheetView>
  </sheetViews>
  <sheetFormatPr defaultRowHeight="14.25"/>
  <cols>
    <col min="1" max="1" width="11.9296875" bestFit="1" customWidth="1"/>
    <col min="2" max="2" width="22.33203125" customWidth="1"/>
    <col min="3" max="3" width="23.19921875" customWidth="1"/>
    <col min="4" max="4" width="9.86328125" bestFit="1" customWidth="1"/>
    <col min="5" max="5" width="19.265625" customWidth="1"/>
    <col min="7" max="7" width="23.73046875" customWidth="1"/>
    <col min="9" max="9" width="11.46484375" customWidth="1"/>
    <col min="10" max="10" width="12.86328125" customWidth="1"/>
  </cols>
  <sheetData>
    <row r="1" spans="1:10">
      <c r="A1" s="1" t="s">
        <v>1</v>
      </c>
      <c r="B1" t="s" vm="1">
        <v>111</v>
      </c>
    </row>
    <row r="3" spans="1:10">
      <c r="A3" s="1" t="s">
        <v>74</v>
      </c>
      <c r="B3" t="s">
        <v>109</v>
      </c>
    </row>
    <row r="4" spans="1:10">
      <c r="A4" s="2" t="s">
        <v>91</v>
      </c>
      <c r="B4" s="37">
        <v>0.2982456140350877</v>
      </c>
      <c r="G4" s="1" t="s">
        <v>98</v>
      </c>
      <c r="H4" s="1" t="s">
        <v>78</v>
      </c>
    </row>
    <row r="5" spans="1:10">
      <c r="A5" s="2" t="s">
        <v>94</v>
      </c>
      <c r="B5" s="37">
        <v>0.25</v>
      </c>
      <c r="G5" s="1" t="s">
        <v>74</v>
      </c>
      <c r="H5" t="s">
        <v>43</v>
      </c>
      <c r="I5" t="s">
        <v>35</v>
      </c>
      <c r="J5" t="s">
        <v>75</v>
      </c>
    </row>
    <row r="6" spans="1:10">
      <c r="A6" s="2" t="s">
        <v>95</v>
      </c>
      <c r="B6" s="37">
        <v>0.13824884792626729</v>
      </c>
      <c r="G6" s="2" t="s">
        <v>54</v>
      </c>
      <c r="H6">
        <v>7453.5573770491801</v>
      </c>
      <c r="I6">
        <v>8548.2222222222226</v>
      </c>
      <c r="J6">
        <v>7528.7633587786258</v>
      </c>
    </row>
    <row r="7" spans="1:10">
      <c r="A7" s="2" t="s">
        <v>96</v>
      </c>
      <c r="B7" s="37">
        <v>0.12276785714285714</v>
      </c>
      <c r="G7" s="2" t="s">
        <v>61</v>
      </c>
      <c r="H7">
        <v>4391.75</v>
      </c>
      <c r="I7">
        <v>3715.75</v>
      </c>
      <c r="J7">
        <v>4235.75</v>
      </c>
    </row>
    <row r="8" spans="1:10">
      <c r="A8" s="2" t="s">
        <v>93</v>
      </c>
      <c r="B8" s="37">
        <v>0.08</v>
      </c>
      <c r="G8" s="2" t="s">
        <v>50</v>
      </c>
      <c r="H8">
        <v>3337.223350253807</v>
      </c>
      <c r="I8">
        <v>2919.2580645161293</v>
      </c>
      <c r="J8">
        <v>3237.169884169884</v>
      </c>
    </row>
    <row r="9" spans="1:10">
      <c r="A9" s="2" t="s">
        <v>92</v>
      </c>
      <c r="B9" s="37">
        <v>6.9444444444444448E-2</v>
      </c>
      <c r="G9" s="2" t="s">
        <v>56</v>
      </c>
      <c r="H9">
        <v>17201.484536082473</v>
      </c>
      <c r="I9">
        <v>16797.400000000001</v>
      </c>
      <c r="J9">
        <v>17181.676470588234</v>
      </c>
    </row>
    <row r="10" spans="1:10">
      <c r="A10" s="2" t="s">
        <v>97</v>
      </c>
      <c r="B10" s="37">
        <v>6.4814814814814811E-2</v>
      </c>
      <c r="G10" s="2" t="s">
        <v>53</v>
      </c>
      <c r="H10">
        <v>7289.9259259259261</v>
      </c>
      <c r="I10">
        <v>7365.5</v>
      </c>
      <c r="J10">
        <v>7295.1379310344828</v>
      </c>
    </row>
    <row r="11" spans="1:10">
      <c r="A11" s="2" t="s">
        <v>75</v>
      </c>
      <c r="B11" s="37">
        <v>0.16122448979591836</v>
      </c>
      <c r="G11" s="2" t="s">
        <v>58</v>
      </c>
      <c r="H11">
        <v>15947.346153846154</v>
      </c>
      <c r="I11">
        <v>19395.5</v>
      </c>
      <c r="J11">
        <v>16033.55</v>
      </c>
    </row>
    <row r="12" spans="1:10">
      <c r="G12" s="2" t="s">
        <v>47</v>
      </c>
      <c r="H12">
        <v>3328.1224489795918</v>
      </c>
      <c r="I12">
        <v>2780.4680851063831</v>
      </c>
      <c r="J12">
        <v>3239.972602739726</v>
      </c>
    </row>
    <row r="13" spans="1:10">
      <c r="B13" s="1" t="s">
        <v>79</v>
      </c>
      <c r="C13" s="1" t="s">
        <v>78</v>
      </c>
      <c r="G13" s="2" t="s">
        <v>40</v>
      </c>
      <c r="H13">
        <v>6804.6171003717473</v>
      </c>
      <c r="I13">
        <v>7489</v>
      </c>
      <c r="J13">
        <v>6924.2791411042945</v>
      </c>
    </row>
    <row r="14" spans="1:10">
      <c r="B14" s="1" t="s">
        <v>74</v>
      </c>
      <c r="C14" t="s">
        <v>43</v>
      </c>
      <c r="D14" t="s">
        <v>35</v>
      </c>
      <c r="E14" t="s">
        <v>75</v>
      </c>
      <c r="G14" s="2" t="s">
        <v>57</v>
      </c>
      <c r="H14">
        <v>2798.44</v>
      </c>
      <c r="I14">
        <v>2364.7272727272725</v>
      </c>
      <c r="J14">
        <v>2626</v>
      </c>
    </row>
    <row r="15" spans="1:10">
      <c r="B15" s="2">
        <v>0</v>
      </c>
      <c r="C15">
        <v>471</v>
      </c>
      <c r="D15">
        <v>110</v>
      </c>
      <c r="E15">
        <v>581</v>
      </c>
      <c r="G15" s="2" t="s">
        <v>75</v>
      </c>
      <c r="H15">
        <v>6832.7396593673966</v>
      </c>
      <c r="I15">
        <v>4787.0928270042195</v>
      </c>
      <c r="J15">
        <v>6502.931292517007</v>
      </c>
    </row>
    <row r="16" spans="1:10">
      <c r="B16" s="2">
        <v>1</v>
      </c>
      <c r="C16">
        <v>308</v>
      </c>
      <c r="D16">
        <v>49</v>
      </c>
      <c r="E16">
        <v>357</v>
      </c>
    </row>
    <row r="17" spans="2:11">
      <c r="B17" s="2">
        <v>2</v>
      </c>
      <c r="C17">
        <v>132</v>
      </c>
      <c r="D17">
        <v>27</v>
      </c>
      <c r="E17">
        <v>159</v>
      </c>
      <c r="G17" s="1" t="s">
        <v>79</v>
      </c>
      <c r="H17" s="1" t="s">
        <v>78</v>
      </c>
      <c r="K17" s="4"/>
    </row>
    <row r="18" spans="2:11">
      <c r="B18" s="2">
        <v>3</v>
      </c>
      <c r="C18">
        <v>43</v>
      </c>
      <c r="D18">
        <v>9</v>
      </c>
      <c r="E18">
        <v>52</v>
      </c>
      <c r="G18" s="1" t="s">
        <v>74</v>
      </c>
      <c r="H18" t="s">
        <v>43</v>
      </c>
      <c r="I18" t="s">
        <v>35</v>
      </c>
      <c r="J18" t="s">
        <v>75</v>
      </c>
      <c r="K18" s="6" t="s">
        <v>80</v>
      </c>
    </row>
    <row r="19" spans="2:11">
      <c r="B19" s="2">
        <v>4</v>
      </c>
      <c r="C19">
        <v>56</v>
      </c>
      <c r="D19">
        <v>5</v>
      </c>
      <c r="E19">
        <v>61</v>
      </c>
      <c r="G19" s="2">
        <v>1</v>
      </c>
      <c r="H19">
        <v>223</v>
      </c>
      <c r="I19">
        <v>66</v>
      </c>
      <c r="J19">
        <v>289</v>
      </c>
      <c r="K19" s="3">
        <f>GETPIVOTDATA("[Measures].[Count of EmployeeCount]",$G$17,"[WA_Fn_UseC__HR_Employee_Attrition].[Attrition]","[WA_Fn_UseC__HR_Employee_Attrition].[Attrition].&amp;[Yes]","[WA_Fn_UseC__HR_Employee_Attrition].[JobSatisfaction]","[WA_Fn_UseC__HR_Employee_Attrition].[JobSatisfaction].&amp;[1]")/GETPIVOTDATA("[Measures].[Count of EmployeeCount]",$G$17,"[WA_Fn_UseC__HR_Employee_Attrition].[JobSatisfaction]","[WA_Fn_UseC__HR_Employee_Attrition].[JobSatisfaction].&amp;[1]")</f>
        <v>0.22837370242214533</v>
      </c>
    </row>
    <row r="20" spans="2:11">
      <c r="B20" s="2">
        <v>5</v>
      </c>
      <c r="C20">
        <v>43</v>
      </c>
      <c r="D20">
        <v>2</v>
      </c>
      <c r="E20">
        <v>45</v>
      </c>
      <c r="G20" s="2">
        <v>2</v>
      </c>
      <c r="H20">
        <v>234</v>
      </c>
      <c r="I20">
        <v>46</v>
      </c>
      <c r="J20">
        <v>280</v>
      </c>
      <c r="K20" s="3">
        <f>GETPIVOTDATA("[Measures].[Count of EmployeeCount]",$G$17,"[WA_Fn_UseC__HR_Employee_Attrition].[Attrition]","[WA_Fn_UseC__HR_Employee_Attrition].[Attrition].&amp;[Yes]","[WA_Fn_UseC__HR_Employee_Attrition].[JobSatisfaction]","[WA_Fn_UseC__HR_Employee_Attrition].[JobSatisfaction].&amp;[2]")/GETPIVOTDATA("[Measures].[Count of EmployeeCount]",$G$17,"[WA_Fn_UseC__HR_Employee_Attrition].[JobSatisfaction]","[WA_Fn_UseC__HR_Employee_Attrition].[JobSatisfaction].&amp;[2]")</f>
        <v>0.16428571428571428</v>
      </c>
    </row>
    <row r="21" spans="2:11">
      <c r="B21" s="2">
        <v>6</v>
      </c>
      <c r="C21">
        <v>26</v>
      </c>
      <c r="D21">
        <v>6</v>
      </c>
      <c r="E21">
        <v>32</v>
      </c>
      <c r="G21" s="2">
        <v>3</v>
      </c>
      <c r="H21">
        <v>369</v>
      </c>
      <c r="I21">
        <v>73</v>
      </c>
      <c r="J21">
        <v>442</v>
      </c>
      <c r="K21" s="3">
        <f>GETPIVOTDATA("[Measures].[Count of EmployeeCount]",$G$17,"[WA_Fn_UseC__HR_Employee_Attrition].[Attrition]","[WA_Fn_UseC__HR_Employee_Attrition].[Attrition].&amp;[Yes]","[WA_Fn_UseC__HR_Employee_Attrition].[JobSatisfaction]","[WA_Fn_UseC__HR_Employee_Attrition].[JobSatisfaction].&amp;[3]")/GETPIVOTDATA("[Measures].[Count of EmployeeCount]",$G$17,"[WA_Fn_UseC__HR_Employee_Attrition].[JobSatisfaction]","[WA_Fn_UseC__HR_Employee_Attrition].[JobSatisfaction].&amp;[3]")</f>
        <v>0.16515837104072398</v>
      </c>
    </row>
    <row r="22" spans="2:11">
      <c r="B22" s="2">
        <v>7</v>
      </c>
      <c r="C22">
        <v>60</v>
      </c>
      <c r="D22">
        <v>16</v>
      </c>
      <c r="E22">
        <v>76</v>
      </c>
      <c r="G22" s="2">
        <v>4</v>
      </c>
      <c r="H22">
        <v>407</v>
      </c>
      <c r="I22">
        <v>52</v>
      </c>
      <c r="J22">
        <v>459</v>
      </c>
      <c r="K22" s="3">
        <f>GETPIVOTDATA("[Measures].[Count of EmployeeCount]",$G$17,"[WA_Fn_UseC__HR_Employee_Attrition].[Attrition]","[WA_Fn_UseC__HR_Employee_Attrition].[Attrition].&amp;[Yes]","[WA_Fn_UseC__HR_Employee_Attrition].[JobSatisfaction]","[WA_Fn_UseC__HR_Employee_Attrition].[JobSatisfaction].&amp;[4]")/GETPIVOTDATA("[Measures].[Count of EmployeeCount]",$G$17,"[WA_Fn_UseC__HR_Employee_Attrition].[JobSatisfaction]","[WA_Fn_UseC__HR_Employee_Attrition].[JobSatisfaction].&amp;[4]")</f>
        <v>0.11328976034858387</v>
      </c>
    </row>
    <row r="23" spans="2:11">
      <c r="B23" s="2">
        <v>8</v>
      </c>
      <c r="C23">
        <v>18</v>
      </c>
      <c r="E23">
        <v>18</v>
      </c>
      <c r="G23" s="2" t="s">
        <v>75</v>
      </c>
      <c r="H23">
        <v>1233</v>
      </c>
      <c r="I23">
        <v>237</v>
      </c>
      <c r="J23">
        <v>1470</v>
      </c>
      <c r="K23" s="5">
        <f>GETPIVOTDATA("[Measures].[Count of EmployeeCount]",$G$17,"[WA_Fn_UseC__HR_Employee_Attrition].[Attrition]","[WA_Fn_UseC__HR_Employee_Attrition].[Attrition].&amp;[Yes]")/GETPIVOTDATA("[Measures].[Count of EmployeeCount]",$G$17)</f>
        <v>0.16122448979591836</v>
      </c>
    </row>
    <row r="24" spans="2:11">
      <c r="B24" s="2">
        <v>9</v>
      </c>
      <c r="C24">
        <v>13</v>
      </c>
      <c r="D24">
        <v>4</v>
      </c>
      <c r="E24">
        <v>17</v>
      </c>
    </row>
    <row r="25" spans="2:11">
      <c r="B25" s="2">
        <v>10</v>
      </c>
      <c r="C25">
        <v>5</v>
      </c>
      <c r="D25">
        <v>1</v>
      </c>
      <c r="E25">
        <v>6</v>
      </c>
    </row>
    <row r="26" spans="2:11">
      <c r="B26" s="2">
        <v>11</v>
      </c>
      <c r="C26">
        <v>22</v>
      </c>
      <c r="D26">
        <v>2</v>
      </c>
      <c r="E26">
        <v>24</v>
      </c>
      <c r="G26" s="1" t="s">
        <v>79</v>
      </c>
      <c r="H26" s="1" t="s">
        <v>78</v>
      </c>
      <c r="K26" s="4"/>
    </row>
    <row r="27" spans="2:11">
      <c r="B27" s="2">
        <v>12</v>
      </c>
      <c r="C27">
        <v>10</v>
      </c>
      <c r="E27">
        <v>10</v>
      </c>
      <c r="G27" s="1" t="s">
        <v>74</v>
      </c>
      <c r="H27" t="s">
        <v>43</v>
      </c>
      <c r="I27" t="s">
        <v>35</v>
      </c>
      <c r="J27" t="s">
        <v>75</v>
      </c>
      <c r="K27" s="6" t="s">
        <v>80</v>
      </c>
    </row>
    <row r="28" spans="2:11">
      <c r="B28" s="2">
        <v>13</v>
      </c>
      <c r="C28">
        <v>8</v>
      </c>
      <c r="D28">
        <v>2</v>
      </c>
      <c r="E28">
        <v>10</v>
      </c>
      <c r="G28" s="2">
        <v>1</v>
      </c>
      <c r="H28">
        <v>212</v>
      </c>
      <c r="I28">
        <v>72</v>
      </c>
      <c r="J28">
        <v>284</v>
      </c>
      <c r="K28" s="3">
        <f>GETPIVOTDATA("[Measures].[Count of EmployeeCount]",$G$26,"[WA_Fn_UseC__HR_Employee_Attrition].[Attrition]","[WA_Fn_UseC__HR_Employee_Attrition].[Attrition].&amp;[Yes]","[WA_Fn_UseC__HR_Employee_Attrition].[EnvironmentSatisfaction]","[WA_Fn_UseC__HR_Employee_Attrition].[EnvironmentSatisfaction].&amp;[1]")/GETPIVOTDATA("[Measures].[Count of EmployeeCount]",$G$26,"[WA_Fn_UseC__HR_Employee_Attrition].[EnvironmentSatisfaction]","[WA_Fn_UseC__HR_Employee_Attrition].[EnvironmentSatisfaction].&amp;[1]")</f>
        <v>0.25352112676056338</v>
      </c>
    </row>
    <row r="29" spans="2:11">
      <c r="B29" s="2">
        <v>14</v>
      </c>
      <c r="C29">
        <v>8</v>
      </c>
      <c r="D29">
        <v>1</v>
      </c>
      <c r="E29">
        <v>9</v>
      </c>
      <c r="G29" s="2">
        <v>2</v>
      </c>
      <c r="H29">
        <v>244</v>
      </c>
      <c r="I29">
        <v>43</v>
      </c>
      <c r="J29">
        <v>287</v>
      </c>
      <c r="K29" s="3">
        <f>GETPIVOTDATA("[Measures].[Count of EmployeeCount]",$G$26,"[WA_Fn_UseC__HR_Employee_Attrition].[Attrition]","[WA_Fn_UseC__HR_Employee_Attrition].[Attrition].&amp;[Yes]","[WA_Fn_UseC__HR_Employee_Attrition].[EnvironmentSatisfaction]","[WA_Fn_UseC__HR_Employee_Attrition].[EnvironmentSatisfaction].&amp;[2]")/GETPIVOTDATA("[Measures].[Count of EmployeeCount]",$G$26,"[WA_Fn_UseC__HR_Employee_Attrition].[EnvironmentSatisfaction]","[WA_Fn_UseC__HR_Employee_Attrition].[EnvironmentSatisfaction].&amp;[2]")</f>
        <v>0.14982578397212543</v>
      </c>
    </row>
    <row r="30" spans="2:11">
      <c r="B30" s="2">
        <v>15</v>
      </c>
      <c r="C30">
        <v>10</v>
      </c>
      <c r="D30">
        <v>3</v>
      </c>
      <c r="E30">
        <v>13</v>
      </c>
      <c r="G30" s="2">
        <v>3</v>
      </c>
      <c r="H30">
        <v>391</v>
      </c>
      <c r="I30">
        <v>62</v>
      </c>
      <c r="J30">
        <v>453</v>
      </c>
      <c r="K30" s="3">
        <f>GETPIVOTDATA("[Measures].[Count of EmployeeCount]",$G$26,"[WA_Fn_UseC__HR_Employee_Attrition].[Attrition]","[WA_Fn_UseC__HR_Employee_Attrition].[Attrition].&amp;[Yes]","[WA_Fn_UseC__HR_Employee_Attrition].[EnvironmentSatisfaction]","[WA_Fn_UseC__HR_Employee_Attrition].[EnvironmentSatisfaction].&amp;[3]")/GETPIVOTDATA("[Measures].[Count of EmployeeCount]",$G$26,"[WA_Fn_UseC__HR_Employee_Attrition].[EnvironmentSatisfaction]","[WA_Fn_UseC__HR_Employee_Attrition].[EnvironmentSatisfaction].&amp;[3]")</f>
        <v>0.13686534216335541</v>
      </c>
    </row>
    <row r="31" spans="2:11">
      <c r="B31" s="2" t="s">
        <v>75</v>
      </c>
      <c r="C31">
        <v>1233</v>
      </c>
      <c r="D31">
        <v>237</v>
      </c>
      <c r="E31">
        <v>1470</v>
      </c>
      <c r="G31" s="2">
        <v>4</v>
      </c>
      <c r="H31">
        <v>386</v>
      </c>
      <c r="I31">
        <v>60</v>
      </c>
      <c r="J31">
        <v>446</v>
      </c>
      <c r="K31" s="3">
        <f>GETPIVOTDATA("[Measures].[Count of EmployeeCount]",$G$26,"[WA_Fn_UseC__HR_Employee_Attrition].[Attrition]","[WA_Fn_UseC__HR_Employee_Attrition].[Attrition].&amp;[Yes]","[WA_Fn_UseC__HR_Employee_Attrition].[EnvironmentSatisfaction]","[WA_Fn_UseC__HR_Employee_Attrition].[EnvironmentSatisfaction].&amp;[4]")/GETPIVOTDATA("[Measures].[Count of EmployeeCount]",$G$26,"[WA_Fn_UseC__HR_Employee_Attrition].[EnvironmentSatisfaction]","[WA_Fn_UseC__HR_Employee_Attrition].[EnvironmentSatisfaction].&amp;[4]")</f>
        <v>0.13452914798206278</v>
      </c>
    </row>
    <row r="32" spans="2:11">
      <c r="G32" s="2" t="s">
        <v>75</v>
      </c>
      <c r="H32">
        <v>1233</v>
      </c>
      <c r="I32">
        <v>237</v>
      </c>
      <c r="J32">
        <v>1470</v>
      </c>
      <c r="K32" s="5">
        <f>GETPIVOTDATA("[Measures].[Count of EmployeeCount]",$G$26,"[WA_Fn_UseC__HR_Employee_Attrition].[Attrition]","[WA_Fn_UseC__HR_Employee_Attrition].[Attrition].&amp;[Yes]")/GETPIVOTDATA("[Measures].[Count of EmployeeCount]",$G$26)</f>
        <v>0.16122448979591836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2F051-88BE-4C9B-85DF-D40377BE2239}">
  <dimension ref="T6:AB45"/>
  <sheetViews>
    <sheetView showGridLines="0" topLeftCell="C4" zoomScale="71" zoomScaleNormal="71" workbookViewId="0">
      <selection activeCell="S16" sqref="S16"/>
    </sheetView>
  </sheetViews>
  <sheetFormatPr defaultRowHeight="14.25"/>
  <cols>
    <col min="1" max="1" width="9.06640625" customWidth="1"/>
    <col min="2" max="2" width="23.73046875" customWidth="1"/>
    <col min="3" max="3" width="12.1328125" customWidth="1"/>
    <col min="4" max="4" width="15.796875" customWidth="1"/>
    <col min="5" max="5" width="12.86328125" customWidth="1"/>
    <col min="6" max="6" width="20.33203125" customWidth="1"/>
    <col min="7" max="10" width="9.06640625" customWidth="1"/>
    <col min="22" max="22" width="26.1328125" customWidth="1"/>
    <col min="23" max="23" width="18.73046875" customWidth="1"/>
    <col min="24" max="24" width="14.19921875" customWidth="1"/>
    <col min="25" max="25" width="2.19921875" customWidth="1"/>
    <col min="28" max="28" width="17.1328125" customWidth="1"/>
  </cols>
  <sheetData>
    <row r="6" spans="20:28">
      <c r="T6" s="1" t="s">
        <v>1</v>
      </c>
      <c r="U6" t="s">
        <v>35</v>
      </c>
      <c r="Y6" s="1" t="s">
        <v>76</v>
      </c>
      <c r="Z6" s="1" t="s">
        <v>78</v>
      </c>
    </row>
    <row r="7" spans="20:28">
      <c r="Y7" s="1" t="s">
        <v>74</v>
      </c>
      <c r="Z7" t="s">
        <v>43</v>
      </c>
      <c r="AA7" t="s">
        <v>35</v>
      </c>
      <c r="AB7" t="s">
        <v>75</v>
      </c>
    </row>
    <row r="8" spans="20:28">
      <c r="T8" s="1" t="s">
        <v>74</v>
      </c>
      <c r="U8" t="s">
        <v>79</v>
      </c>
      <c r="V8" t="s">
        <v>98</v>
      </c>
      <c r="Y8" s="2">
        <v>0</v>
      </c>
      <c r="Z8">
        <v>471</v>
      </c>
      <c r="AA8">
        <v>110</v>
      </c>
      <c r="AB8">
        <v>581</v>
      </c>
    </row>
    <row r="9" spans="20:28">
      <c r="T9" s="2" t="s">
        <v>45</v>
      </c>
      <c r="U9">
        <v>133</v>
      </c>
      <c r="V9">
        <v>4108.0751879699246</v>
      </c>
      <c r="Y9" s="2">
        <v>1</v>
      </c>
      <c r="Z9">
        <v>308</v>
      </c>
      <c r="AA9">
        <v>49</v>
      </c>
      <c r="AB9">
        <v>357</v>
      </c>
    </row>
    <row r="10" spans="20:28">
      <c r="T10" s="2" t="s">
        <v>37</v>
      </c>
      <c r="U10">
        <v>92</v>
      </c>
      <c r="V10">
        <v>5908.45652173913</v>
      </c>
      <c r="Y10" s="2">
        <v>2</v>
      </c>
      <c r="Z10">
        <v>132</v>
      </c>
      <c r="AA10">
        <v>27</v>
      </c>
      <c r="AB10">
        <v>159</v>
      </c>
    </row>
    <row r="11" spans="20:28">
      <c r="T11" s="2" t="s">
        <v>61</v>
      </c>
      <c r="U11">
        <v>12</v>
      </c>
      <c r="V11">
        <v>3715.75</v>
      </c>
      <c r="Y11" s="2">
        <v>3</v>
      </c>
      <c r="Z11">
        <v>43</v>
      </c>
      <c r="AA11">
        <v>9</v>
      </c>
      <c r="AB11">
        <v>52</v>
      </c>
    </row>
    <row r="12" spans="20:28">
      <c r="T12" s="2" t="s">
        <v>75</v>
      </c>
      <c r="U12">
        <v>237</v>
      </c>
      <c r="V12">
        <v>4787.0928270042195</v>
      </c>
      <c r="Y12" s="2">
        <v>4</v>
      </c>
      <c r="Z12">
        <v>56</v>
      </c>
      <c r="AA12">
        <v>5</v>
      </c>
      <c r="AB12">
        <v>61</v>
      </c>
    </row>
    <row r="13" spans="20:28">
      <c r="Y13" s="2">
        <v>5</v>
      </c>
      <c r="Z13">
        <v>43</v>
      </c>
      <c r="AA13">
        <v>2</v>
      </c>
      <c r="AB13">
        <v>45</v>
      </c>
    </row>
    <row r="14" spans="20:28">
      <c r="Y14" s="2">
        <v>6</v>
      </c>
      <c r="Z14">
        <v>26</v>
      </c>
      <c r="AA14">
        <v>6</v>
      </c>
      <c r="AB14">
        <v>32</v>
      </c>
    </row>
    <row r="15" spans="20:28">
      <c r="T15" s="1" t="s">
        <v>98</v>
      </c>
      <c r="U15" s="1" t="s">
        <v>78</v>
      </c>
      <c r="Y15" s="2">
        <v>7</v>
      </c>
      <c r="Z15">
        <v>60</v>
      </c>
      <c r="AA15">
        <v>16</v>
      </c>
      <c r="AB15">
        <v>76</v>
      </c>
    </row>
    <row r="16" spans="20:28">
      <c r="T16" s="1" t="s">
        <v>74</v>
      </c>
      <c r="U16" t="s">
        <v>43</v>
      </c>
      <c r="V16" t="s">
        <v>35</v>
      </c>
      <c r="W16" t="s">
        <v>75</v>
      </c>
      <c r="Y16" s="2">
        <v>8</v>
      </c>
      <c r="Z16">
        <v>18</v>
      </c>
      <c r="AB16">
        <v>18</v>
      </c>
    </row>
    <row r="17" spans="20:28">
      <c r="T17" s="2" t="s">
        <v>54</v>
      </c>
      <c r="U17">
        <v>7453.5573770491801</v>
      </c>
      <c r="V17">
        <v>8548.2222222222226</v>
      </c>
      <c r="W17">
        <v>7528.7633587786258</v>
      </c>
      <c r="Y17" s="2">
        <v>9</v>
      </c>
      <c r="Z17">
        <v>13</v>
      </c>
      <c r="AA17">
        <v>4</v>
      </c>
      <c r="AB17">
        <v>17</v>
      </c>
    </row>
    <row r="18" spans="20:28">
      <c r="T18" s="2" t="s">
        <v>61</v>
      </c>
      <c r="U18">
        <v>4391.75</v>
      </c>
      <c r="V18">
        <v>3715.75</v>
      </c>
      <c r="W18">
        <v>4235.75</v>
      </c>
      <c r="Y18" s="2">
        <v>10</v>
      </c>
      <c r="Z18">
        <v>5</v>
      </c>
      <c r="AA18">
        <v>1</v>
      </c>
      <c r="AB18">
        <v>6</v>
      </c>
    </row>
    <row r="19" spans="20:28">
      <c r="T19" s="2" t="s">
        <v>50</v>
      </c>
      <c r="U19">
        <v>3337.223350253807</v>
      </c>
      <c r="V19">
        <v>2919.2580645161293</v>
      </c>
      <c r="W19">
        <v>3237.169884169884</v>
      </c>
      <c r="Y19" s="2">
        <v>11</v>
      </c>
      <c r="Z19">
        <v>22</v>
      </c>
      <c r="AA19">
        <v>2</v>
      </c>
      <c r="AB19">
        <v>24</v>
      </c>
    </row>
    <row r="20" spans="20:28">
      <c r="T20" s="2" t="s">
        <v>56</v>
      </c>
      <c r="U20">
        <v>17201.484536082473</v>
      </c>
      <c r="V20">
        <v>16797.400000000001</v>
      </c>
      <c r="W20">
        <v>17181.676470588234</v>
      </c>
      <c r="Y20" s="2">
        <v>12</v>
      </c>
      <c r="Z20">
        <v>10</v>
      </c>
      <c r="AB20">
        <v>10</v>
      </c>
    </row>
    <row r="21" spans="20:28">
      <c r="T21" s="2" t="s">
        <v>53</v>
      </c>
      <c r="U21">
        <v>7289.9259259259261</v>
      </c>
      <c r="V21">
        <v>7365.5</v>
      </c>
      <c r="W21">
        <v>7295.1379310344828</v>
      </c>
      <c r="Y21" s="2">
        <v>13</v>
      </c>
      <c r="Z21">
        <v>8</v>
      </c>
      <c r="AA21">
        <v>2</v>
      </c>
      <c r="AB21">
        <v>10</v>
      </c>
    </row>
    <row r="22" spans="20:28">
      <c r="T22" s="2" t="s">
        <v>58</v>
      </c>
      <c r="U22">
        <v>15947.346153846154</v>
      </c>
      <c r="V22">
        <v>19395.5</v>
      </c>
      <c r="W22">
        <v>16033.55</v>
      </c>
      <c r="Y22" s="2">
        <v>14</v>
      </c>
      <c r="Z22">
        <v>8</v>
      </c>
      <c r="AA22">
        <v>1</v>
      </c>
      <c r="AB22">
        <v>9</v>
      </c>
    </row>
    <row r="23" spans="20:28">
      <c r="T23" s="2" t="s">
        <v>47</v>
      </c>
      <c r="U23">
        <v>3328.1224489795918</v>
      </c>
      <c r="V23">
        <v>2780.4680851063831</v>
      </c>
      <c r="W23">
        <v>3239.972602739726</v>
      </c>
      <c r="Y23" s="2">
        <v>15</v>
      </c>
      <c r="Z23">
        <v>10</v>
      </c>
      <c r="AA23">
        <v>3</v>
      </c>
      <c r="AB23">
        <v>13</v>
      </c>
    </row>
    <row r="24" spans="20:28">
      <c r="T24" s="2" t="s">
        <v>40</v>
      </c>
      <c r="U24">
        <v>6804.6171003717473</v>
      </c>
      <c r="V24">
        <v>7489</v>
      </c>
      <c r="W24">
        <v>6924.2791411042945</v>
      </c>
      <c r="Y24" s="2" t="s">
        <v>75</v>
      </c>
      <c r="Z24">
        <v>1233</v>
      </c>
      <c r="AA24">
        <v>237</v>
      </c>
      <c r="AB24">
        <v>1470</v>
      </c>
    </row>
    <row r="25" spans="20:28">
      <c r="T25" s="2" t="s">
        <v>57</v>
      </c>
      <c r="U25">
        <v>2798.44</v>
      </c>
      <c r="V25">
        <v>2364.7272727272725</v>
      </c>
      <c r="W25">
        <v>2626</v>
      </c>
    </row>
    <row r="26" spans="20:28">
      <c r="T26" s="2" t="s">
        <v>75</v>
      </c>
      <c r="U26">
        <v>6832.7396593673966</v>
      </c>
      <c r="V26">
        <v>4787.0928270042195</v>
      </c>
      <c r="W26">
        <v>6502.931292517007</v>
      </c>
    </row>
    <row r="31" spans="20:28">
      <c r="T31" s="1" t="s">
        <v>79</v>
      </c>
      <c r="U31" s="1" t="s">
        <v>78</v>
      </c>
      <c r="X31" s="4"/>
    </row>
    <row r="32" spans="20:28">
      <c r="T32" s="1" t="s">
        <v>74</v>
      </c>
      <c r="U32" t="s">
        <v>43</v>
      </c>
      <c r="V32" t="s">
        <v>35</v>
      </c>
      <c r="W32" t="s">
        <v>75</v>
      </c>
      <c r="X32" s="6" t="s">
        <v>80</v>
      </c>
    </row>
    <row r="33" spans="20:24">
      <c r="T33" s="2">
        <v>1</v>
      </c>
      <c r="U33">
        <v>223</v>
      </c>
      <c r="V33">
        <v>66</v>
      </c>
      <c r="W33">
        <v>289</v>
      </c>
      <c r="X33" s="3">
        <f>GETPIVOTDATA("[Measures].[Count of EmployeeCount]",$T$31,"[WA_Fn_UseC__HR_Employee_Attrition].[Attrition]","[WA_Fn_UseC__HR_Employee_Attrition].[Attrition].&amp;[Yes]","[WA_Fn_UseC__HR_Employee_Attrition].[JobSatisfaction]","[WA_Fn_UseC__HR_Employee_Attrition].[JobSatisfaction].&amp;[1]")/GETPIVOTDATA("[Measures].[Count of EmployeeCount]",$T$31,"[WA_Fn_UseC__HR_Employee_Attrition].[JobSatisfaction]","[WA_Fn_UseC__HR_Employee_Attrition].[JobSatisfaction].&amp;[1]")</f>
        <v>0.22837370242214533</v>
      </c>
    </row>
    <row r="34" spans="20:24">
      <c r="T34" s="2">
        <v>2</v>
      </c>
      <c r="U34">
        <v>234</v>
      </c>
      <c r="V34">
        <v>46</v>
      </c>
      <c r="W34">
        <v>280</v>
      </c>
      <c r="X34" s="3">
        <f>GETPIVOTDATA("[Measures].[Count of EmployeeCount]",$T$31,"[WA_Fn_UseC__HR_Employee_Attrition].[Attrition]","[WA_Fn_UseC__HR_Employee_Attrition].[Attrition].&amp;[Yes]","[WA_Fn_UseC__HR_Employee_Attrition].[JobSatisfaction]","[WA_Fn_UseC__HR_Employee_Attrition].[JobSatisfaction].&amp;[2]")/GETPIVOTDATA("[Measures].[Count of EmployeeCount]",$T$31,"[WA_Fn_UseC__HR_Employee_Attrition].[JobSatisfaction]","[WA_Fn_UseC__HR_Employee_Attrition].[JobSatisfaction].&amp;[2]")</f>
        <v>0.16428571428571428</v>
      </c>
    </row>
    <row r="35" spans="20:24">
      <c r="T35" s="2">
        <v>3</v>
      </c>
      <c r="U35">
        <v>369</v>
      </c>
      <c r="V35">
        <v>73</v>
      </c>
      <c r="W35">
        <v>442</v>
      </c>
      <c r="X35" s="3">
        <f>GETPIVOTDATA("[Measures].[Count of EmployeeCount]",$T$31,"[WA_Fn_UseC__HR_Employee_Attrition].[Attrition]","[WA_Fn_UseC__HR_Employee_Attrition].[Attrition].&amp;[Yes]","[WA_Fn_UseC__HR_Employee_Attrition].[JobSatisfaction]","[WA_Fn_UseC__HR_Employee_Attrition].[JobSatisfaction].&amp;[3]")/GETPIVOTDATA("[Measures].[Count of EmployeeCount]",$T$31,"[WA_Fn_UseC__HR_Employee_Attrition].[JobSatisfaction]","[WA_Fn_UseC__HR_Employee_Attrition].[JobSatisfaction].&amp;[3]")</f>
        <v>0.16515837104072398</v>
      </c>
    </row>
    <row r="36" spans="20:24">
      <c r="T36" s="2">
        <v>4</v>
      </c>
      <c r="U36">
        <v>407</v>
      </c>
      <c r="V36">
        <v>52</v>
      </c>
      <c r="W36">
        <v>459</v>
      </c>
      <c r="X36" s="3">
        <f>GETPIVOTDATA("[Measures].[Count of EmployeeCount]",$T$31,"[WA_Fn_UseC__HR_Employee_Attrition].[Attrition]","[WA_Fn_UseC__HR_Employee_Attrition].[Attrition].&amp;[Yes]","[WA_Fn_UseC__HR_Employee_Attrition].[JobSatisfaction]","[WA_Fn_UseC__HR_Employee_Attrition].[JobSatisfaction].&amp;[4]")/GETPIVOTDATA("[Measures].[Count of EmployeeCount]",$T$31,"[WA_Fn_UseC__HR_Employee_Attrition].[JobSatisfaction]","[WA_Fn_UseC__HR_Employee_Attrition].[JobSatisfaction].&amp;[4]")</f>
        <v>0.11328976034858387</v>
      </c>
    </row>
    <row r="37" spans="20:24">
      <c r="T37" s="2" t="s">
        <v>75</v>
      </c>
      <c r="U37">
        <v>1233</v>
      </c>
      <c r="V37">
        <v>237</v>
      </c>
      <c r="W37">
        <v>1470</v>
      </c>
      <c r="X37" s="5">
        <f>GETPIVOTDATA("[Measures].[Count of EmployeeCount]",$T$31,"[WA_Fn_UseC__HR_Employee_Attrition].[Attrition]","[WA_Fn_UseC__HR_Employee_Attrition].[Attrition].&amp;[Yes]")/GETPIVOTDATA("[Measures].[Count of EmployeeCount]",$T$31)</f>
        <v>0.16122448979591836</v>
      </c>
    </row>
    <row r="39" spans="20:24">
      <c r="T39" s="1" t="s">
        <v>79</v>
      </c>
      <c r="U39" s="1" t="s">
        <v>78</v>
      </c>
      <c r="X39" s="4"/>
    </row>
    <row r="40" spans="20:24">
      <c r="T40" s="1" t="s">
        <v>74</v>
      </c>
      <c r="U40" t="s">
        <v>43</v>
      </c>
      <c r="V40" t="s">
        <v>35</v>
      </c>
      <c r="W40" t="s">
        <v>75</v>
      </c>
      <c r="X40" s="6" t="s">
        <v>80</v>
      </c>
    </row>
    <row r="41" spans="20:24">
      <c r="T41" s="2">
        <v>1</v>
      </c>
      <c r="U41">
        <v>212</v>
      </c>
      <c r="V41">
        <v>72</v>
      </c>
      <c r="W41">
        <v>284</v>
      </c>
      <c r="X41" s="3">
        <f>GETPIVOTDATA("[Measures].[Count of EmployeeCount]",$T$39,"[WA_Fn_UseC__HR_Employee_Attrition].[Attrition]","[WA_Fn_UseC__HR_Employee_Attrition].[Attrition].&amp;[Yes]","[WA_Fn_UseC__HR_Employee_Attrition].[EnvironmentSatisfaction]","[WA_Fn_UseC__HR_Employee_Attrition].[EnvironmentSatisfaction].&amp;[1]")/GETPIVOTDATA("[Measures].[Count of EmployeeCount]",$T$39,"[WA_Fn_UseC__HR_Employee_Attrition].[EnvironmentSatisfaction]","[WA_Fn_UseC__HR_Employee_Attrition].[EnvironmentSatisfaction].&amp;[1]")</f>
        <v>0.25352112676056338</v>
      </c>
    </row>
    <row r="42" spans="20:24">
      <c r="T42" s="2">
        <v>2</v>
      </c>
      <c r="U42">
        <v>244</v>
      </c>
      <c r="V42">
        <v>43</v>
      </c>
      <c r="W42">
        <v>287</v>
      </c>
      <c r="X42" s="3">
        <f>GETPIVOTDATA("[Measures].[Count of EmployeeCount]",$T$39,"[WA_Fn_UseC__HR_Employee_Attrition].[Attrition]","[WA_Fn_UseC__HR_Employee_Attrition].[Attrition].&amp;[Yes]","[WA_Fn_UseC__HR_Employee_Attrition].[EnvironmentSatisfaction]","[WA_Fn_UseC__HR_Employee_Attrition].[EnvironmentSatisfaction].&amp;[2]")/GETPIVOTDATA("[Measures].[Count of EmployeeCount]",$T$39,"[WA_Fn_UseC__HR_Employee_Attrition].[EnvironmentSatisfaction]","[WA_Fn_UseC__HR_Employee_Attrition].[EnvironmentSatisfaction].&amp;[2]")</f>
        <v>0.14982578397212543</v>
      </c>
    </row>
    <row r="43" spans="20:24">
      <c r="T43" s="2">
        <v>3</v>
      </c>
      <c r="U43">
        <v>391</v>
      </c>
      <c r="V43">
        <v>62</v>
      </c>
      <c r="W43">
        <v>453</v>
      </c>
      <c r="X43" s="3">
        <f>GETPIVOTDATA("[Measures].[Count of EmployeeCount]",$T$39,"[WA_Fn_UseC__HR_Employee_Attrition].[Attrition]","[WA_Fn_UseC__HR_Employee_Attrition].[Attrition].&amp;[Yes]","[WA_Fn_UseC__HR_Employee_Attrition].[EnvironmentSatisfaction]","[WA_Fn_UseC__HR_Employee_Attrition].[EnvironmentSatisfaction].&amp;[3]")/GETPIVOTDATA("[Measures].[Count of EmployeeCount]",$T$39,"[WA_Fn_UseC__HR_Employee_Attrition].[EnvironmentSatisfaction]","[WA_Fn_UseC__HR_Employee_Attrition].[EnvironmentSatisfaction].&amp;[3]")</f>
        <v>0.13686534216335541</v>
      </c>
    </row>
    <row r="44" spans="20:24">
      <c r="T44" s="2">
        <v>4</v>
      </c>
      <c r="U44">
        <v>386</v>
      </c>
      <c r="V44">
        <v>60</v>
      </c>
      <c r="W44">
        <v>446</v>
      </c>
      <c r="X44" s="3">
        <f>GETPIVOTDATA("[Measures].[Count of EmployeeCount]",$T$39,"[WA_Fn_UseC__HR_Employee_Attrition].[Attrition]","[WA_Fn_UseC__HR_Employee_Attrition].[Attrition].&amp;[Yes]","[WA_Fn_UseC__HR_Employee_Attrition].[EnvironmentSatisfaction]","[WA_Fn_UseC__HR_Employee_Attrition].[EnvironmentSatisfaction].&amp;[4]")/GETPIVOTDATA("[Measures].[Count of EmployeeCount]",$T$39,"[WA_Fn_UseC__HR_Employee_Attrition].[EnvironmentSatisfaction]","[WA_Fn_UseC__HR_Employee_Attrition].[EnvironmentSatisfaction].&amp;[4]")</f>
        <v>0.13452914798206278</v>
      </c>
    </row>
    <row r="45" spans="20:24">
      <c r="T45" s="2" t="s">
        <v>75</v>
      </c>
      <c r="U45">
        <v>1233</v>
      </c>
      <c r="V45">
        <v>237</v>
      </c>
      <c r="W45">
        <v>1470</v>
      </c>
      <c r="X45" s="5">
        <f>GETPIVOTDATA("[Measures].[Count of EmployeeCount]",$T$39,"[WA_Fn_UseC__HR_Employee_Attrition].[Attrition]","[WA_Fn_UseC__HR_Employee_Attrition].[Attrition].&amp;[Yes]")/GETPIVOTDATA("[Measures].[Count of EmployeeCount]",$T$39)</f>
        <v>0.16122448979591836</v>
      </c>
    </row>
  </sheetData>
  <pageMargins left="0.7" right="0.7" top="0.75" bottom="0.75" header="0.3" footer="0.3"/>
  <drawing r:id="rId6"/>
  <legacy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B526D-60A3-4640-BEBD-70DFF441CB52}">
  <dimension ref="A1:AI35"/>
  <sheetViews>
    <sheetView zoomScaleNormal="100" workbookViewId="0">
      <selection activeCell="J31" sqref="J31:J35"/>
    </sheetView>
  </sheetViews>
  <sheetFormatPr defaultRowHeight="14.25"/>
  <cols>
    <col min="2" max="2" width="36.3984375" customWidth="1"/>
    <col min="3" max="3" width="21.3984375" customWidth="1"/>
    <col min="4" max="4" width="11.33203125" customWidth="1"/>
    <col min="5" max="5" width="9.86328125" bestFit="1" customWidth="1"/>
    <col min="6" max="6" width="19.46484375" bestFit="1" customWidth="1"/>
    <col min="7" max="7" width="25.6640625" customWidth="1"/>
    <col min="8" max="8" width="21.86328125" customWidth="1"/>
    <col min="9" max="9" width="9.86328125" bestFit="1" customWidth="1"/>
    <col min="10" max="10" width="13.796875" customWidth="1"/>
    <col min="11" max="11" width="22.46484375" customWidth="1"/>
    <col min="12" max="12" width="29.19921875" customWidth="1"/>
    <col min="13" max="13" width="21.9296875" customWidth="1"/>
    <col min="16" max="16" width="17.53125" customWidth="1"/>
  </cols>
  <sheetData>
    <row r="1" spans="1:35">
      <c r="A1" s="21"/>
      <c r="B1" s="22" t="s">
        <v>70</v>
      </c>
      <c r="C1" s="23"/>
      <c r="F1" s="1" t="s">
        <v>1</v>
      </c>
      <c r="G1" t="s">
        <v>35</v>
      </c>
    </row>
    <row r="2" spans="1:35" ht="17.25">
      <c r="A2" s="24" t="s">
        <v>64</v>
      </c>
      <c r="B2" s="25" t="s">
        <v>65</v>
      </c>
      <c r="C2" s="26" t="s">
        <v>66</v>
      </c>
      <c r="K2" s="33" t="s">
        <v>88</v>
      </c>
      <c r="L2" s="33" t="s">
        <v>89</v>
      </c>
    </row>
    <row r="3" spans="1:35">
      <c r="A3" s="14">
        <v>1</v>
      </c>
      <c r="B3" s="15" t="s">
        <v>62</v>
      </c>
      <c r="C3" s="16">
        <f>SUM('WA_Fn-UseC_-HR-Employee-Attriti'!I:I)</f>
        <v>1470</v>
      </c>
      <c r="D3" s="3">
        <f>C4/C3</f>
        <v>0.16122448979591836</v>
      </c>
      <c r="F3" s="1" t="s">
        <v>74</v>
      </c>
      <c r="G3" t="s">
        <v>79</v>
      </c>
      <c r="H3" t="s">
        <v>98</v>
      </c>
      <c r="J3" s="1" t="s">
        <v>1</v>
      </c>
      <c r="K3" t="s">
        <v>110</v>
      </c>
    </row>
    <row r="4" spans="1:35">
      <c r="A4" s="14">
        <v>2</v>
      </c>
      <c r="B4" s="15" t="s">
        <v>63</v>
      </c>
      <c r="C4" s="16">
        <f>SUMIF('WA_Fn-UseC_-HR-Employee-Attriti'!B:B,"Yes",'WA_Fn-UseC_-HR-Employee-Attriti'!I:I)</f>
        <v>237</v>
      </c>
      <c r="F4" s="2" t="s">
        <v>45</v>
      </c>
      <c r="G4">
        <v>133</v>
      </c>
      <c r="H4">
        <v>4108.0751879699246</v>
      </c>
      <c r="P4" s="4"/>
    </row>
    <row r="5" spans="1:35">
      <c r="A5" s="14">
        <v>3</v>
      </c>
      <c r="B5" s="15" t="s">
        <v>69</v>
      </c>
      <c r="C5" s="17">
        <f>AVERAGEIF(WA_Fn_UseC__HR_Employee_Attrition[Attrition],"Yes",'WA_Fn-UseC_-HR-Employee-Attriti'!A:A)</f>
        <v>36.283898305084747</v>
      </c>
      <c r="F5" s="2" t="s">
        <v>37</v>
      </c>
      <c r="G5">
        <v>92</v>
      </c>
      <c r="H5">
        <v>5908.45652173913</v>
      </c>
      <c r="J5" s="1" t="s">
        <v>74</v>
      </c>
      <c r="K5" t="s">
        <v>109</v>
      </c>
      <c r="P5" s="6" t="s">
        <v>83</v>
      </c>
    </row>
    <row r="6" spans="1:35">
      <c r="A6" s="14">
        <v>4</v>
      </c>
      <c r="B6" s="15" t="s">
        <v>106</v>
      </c>
      <c r="C6" s="18">
        <f>AVERAGE(WA_Fn_UseC__HR_Employee_Attrition[MonthlyIncome])</f>
        <v>6502.931292517007</v>
      </c>
      <c r="F6" s="2" t="s">
        <v>61</v>
      </c>
      <c r="G6">
        <v>12</v>
      </c>
      <c r="H6">
        <v>3715.75</v>
      </c>
      <c r="J6" s="2" t="s">
        <v>35</v>
      </c>
      <c r="K6" s="37">
        <v>0.30528846153846156</v>
      </c>
      <c r="P6" s="3" t="e">
        <f>GETPIVOTDATA("EmployeeCount",$J$5,"Attrition","Yes","OverTime","No")/GETPIVOTDATA("EmployeeCount",$J$5,"OverTime","No")</f>
        <v>#REF!</v>
      </c>
    </row>
    <row r="7" spans="1:35">
      <c r="A7" s="14">
        <v>5</v>
      </c>
      <c r="B7" s="15" t="s">
        <v>67</v>
      </c>
      <c r="C7" s="17">
        <f>AVERAGE(WA_Fn_UseC__HR_Employee_Attrition[TotalWorkingYears])</f>
        <v>11.279591836734694</v>
      </c>
      <c r="F7" s="2" t="s">
        <v>75</v>
      </c>
      <c r="G7">
        <v>237</v>
      </c>
      <c r="H7">
        <v>4787.0928270042195</v>
      </c>
      <c r="J7" s="2" t="s">
        <v>43</v>
      </c>
      <c r="K7" s="37">
        <v>0.10436432637571158</v>
      </c>
      <c r="P7" s="3" t="e">
        <f>GETPIVOTDATA("EmployeeCount",$J$5,"Attrition","Yes","OverTime","Yes")/GETPIVOTDATA("EmployeeCount",$J$5,"OverTime","Yes")</f>
        <v>#REF!</v>
      </c>
    </row>
    <row r="8" spans="1:35">
      <c r="A8" s="14">
        <v>6</v>
      </c>
      <c r="B8" s="15" t="s">
        <v>68</v>
      </c>
      <c r="C8" s="17">
        <f>AVERAGEIF('WA_Fn-UseC_-HR-Employee-Attriti'!B:B,"No",'WA_Fn-UseC_-HR-Employee-Attriti'!A:A)</f>
        <v>37.561232765612324</v>
      </c>
      <c r="J8" s="2" t="s">
        <v>75</v>
      </c>
      <c r="K8" s="37">
        <v>0.16122448979591836</v>
      </c>
      <c r="P8" s="5" t="e">
        <f>GETPIVOTDATA("EmployeeCount",$J$5,"Attrition","Yes")/GETPIVOTDATA("EmployeeCount",$J$5)</f>
        <v>#REF!</v>
      </c>
    </row>
    <row r="9" spans="1:35" ht="14.65" thickBot="1">
      <c r="A9" s="19">
        <v>7</v>
      </c>
      <c r="B9" s="20" t="s">
        <v>107</v>
      </c>
      <c r="C9" s="36">
        <f>AVERAGEIF(WA_Fn_UseC__HR_Employee_Attrition[Attrition],"yes",WA_Fn_UseC__HR_Employee_Attrition[YearsAtCompany])</f>
        <v>5.1308016877637135</v>
      </c>
      <c r="F9" s="1" t="s">
        <v>1</v>
      </c>
      <c r="G9" t="s">
        <v>110</v>
      </c>
    </row>
    <row r="10" spans="1:35" ht="14.65" thickBot="1">
      <c r="A10" s="19">
        <v>8</v>
      </c>
      <c r="B10" s="20" t="s">
        <v>105</v>
      </c>
      <c r="C10" s="35">
        <f>C4*GETPIVOTDATA("Average of MonthlyIncome",$F$3)*12*1</f>
        <v>13614492</v>
      </c>
    </row>
    <row r="11" spans="1:35" ht="14.65" thickBot="1">
      <c r="F11" s="1" t="s">
        <v>74</v>
      </c>
      <c r="G11" t="s">
        <v>109</v>
      </c>
    </row>
    <row r="12" spans="1:35" ht="14.65" thickBot="1">
      <c r="A12" s="27"/>
      <c r="B12" s="28"/>
      <c r="C12" s="29" t="s">
        <v>86</v>
      </c>
      <c r="D12" s="7"/>
      <c r="F12" s="2" t="s">
        <v>37</v>
      </c>
      <c r="G12" s="37">
        <v>0.20627802690582961</v>
      </c>
    </row>
    <row r="13" spans="1:35" ht="14.65" thickBot="1">
      <c r="A13" s="30" t="s">
        <v>64</v>
      </c>
      <c r="B13" s="31" t="s">
        <v>71</v>
      </c>
      <c r="C13" s="31" t="s">
        <v>73</v>
      </c>
      <c r="D13" s="32" t="s">
        <v>84</v>
      </c>
      <c r="F13" s="2" t="s">
        <v>61</v>
      </c>
      <c r="G13" s="37">
        <v>0.19047619047619047</v>
      </c>
    </row>
    <row r="14" spans="1:35" ht="15" thickTop="1" thickBot="1">
      <c r="A14" s="8"/>
      <c r="B14" s="9"/>
      <c r="C14" s="9"/>
      <c r="D14" s="10"/>
      <c r="F14" s="2" t="s">
        <v>45</v>
      </c>
      <c r="G14" s="37">
        <v>0.13839750260145681</v>
      </c>
    </row>
    <row r="15" spans="1:35" ht="15" thickTop="1" thickBot="1">
      <c r="A15" s="8">
        <v>1</v>
      </c>
      <c r="B15" s="9" t="s">
        <v>72</v>
      </c>
      <c r="C15" s="9" t="str">
        <f>INDEX(F4:F6,MATCH(MAX(G4:G6),G4:G6,0))</f>
        <v>Research &amp; Development</v>
      </c>
      <c r="D15" s="10"/>
      <c r="F15" s="2" t="s">
        <v>75</v>
      </c>
      <c r="G15" s="37">
        <v>0.16122448979591836</v>
      </c>
    </row>
    <row r="16" spans="1:35" ht="15" thickTop="1" thickBot="1">
      <c r="A16" s="8">
        <v>2</v>
      </c>
      <c r="B16" s="9" t="s">
        <v>77</v>
      </c>
      <c r="C16" s="9" t="e">
        <f>INDEX(F12:F14,MATCH(MAX(#REF!),#REF!,0))</f>
        <v>#REF!</v>
      </c>
      <c r="D16" s="10"/>
      <c r="AE16" s="1" t="s">
        <v>74</v>
      </c>
      <c r="AF16" t="s">
        <v>76</v>
      </c>
      <c r="AI16" s="4"/>
    </row>
    <row r="17" spans="1:35" ht="15" thickTop="1" thickBot="1">
      <c r="A17" s="8">
        <v>3</v>
      </c>
      <c r="B17" s="9" t="s">
        <v>81</v>
      </c>
      <c r="C17" s="9" t="e">
        <f>INDEX(F12:F14,MATCH(MAX(#REF!),#REF!,0))</f>
        <v>#REF!</v>
      </c>
      <c r="D17" s="10"/>
      <c r="F17" s="1" t="s">
        <v>1</v>
      </c>
      <c r="G17" t="s">
        <v>110</v>
      </c>
      <c r="AE17" s="2">
        <v>36</v>
      </c>
      <c r="AF17">
        <v>69</v>
      </c>
      <c r="AI17" s="6" t="s">
        <v>83</v>
      </c>
    </row>
    <row r="18" spans="1:35" ht="15" thickTop="1" thickBot="1">
      <c r="A18" s="8">
        <v>4</v>
      </c>
      <c r="B18" s="9" t="s">
        <v>82</v>
      </c>
      <c r="C18" s="9" t="str">
        <f>AE18 &amp;"   and "  &amp; AE19</f>
        <v>35   and 34</v>
      </c>
      <c r="D18" s="10"/>
      <c r="AE18" s="2">
        <v>35</v>
      </c>
      <c r="AF18">
        <v>78</v>
      </c>
      <c r="AI18" s="3" t="e">
        <f>GETPIVOTDATA("EmployeeCount",$AE$16,"Age",29,"Attrition","Yes")/GETPIVOTDATA("EmployeeCount",$AE$16,"Age",29)</f>
        <v>#REF!</v>
      </c>
    </row>
    <row r="19" spans="1:35" ht="15" thickTop="1" thickBot="1">
      <c r="A19" s="8">
        <v>5</v>
      </c>
      <c r="B19" s="11" t="s">
        <v>85</v>
      </c>
      <c r="C19" s="12" t="str">
        <f>F34</f>
        <v>Male</v>
      </c>
      <c r="D19" s="13"/>
      <c r="F19" s="1" t="s">
        <v>74</v>
      </c>
      <c r="G19" t="s">
        <v>109</v>
      </c>
      <c r="AE19" s="2">
        <v>34</v>
      </c>
      <c r="AF19">
        <v>77</v>
      </c>
      <c r="AI19" s="3" t="e">
        <f>GETPIVOTDATA("EmployeeCount",$AE$16,"Age",31,"Attrition","Yes")/GETPIVOTDATA("EmployeeCount",$AE$16,"Age",31)</f>
        <v>#REF!</v>
      </c>
    </row>
    <row r="20" spans="1:35" ht="14.65" thickTop="1">
      <c r="F20" s="2" t="s">
        <v>58</v>
      </c>
      <c r="G20" s="37">
        <v>2.5000000000000001E-2</v>
      </c>
      <c r="AE20" s="2">
        <v>31</v>
      </c>
      <c r="AF20">
        <v>69</v>
      </c>
      <c r="AI20" s="3" t="e">
        <f>GETPIVOTDATA("EmployeeCount",$AE$16,"Age",35,"Attrition","Yes")/GETPIVOTDATA("EmployeeCount",$AE$16,"Age",35)</f>
        <v>#REF!</v>
      </c>
    </row>
    <row r="21" spans="1:35">
      <c r="F21" s="2" t="s">
        <v>56</v>
      </c>
      <c r="G21" s="37">
        <v>4.9019607843137254E-2</v>
      </c>
      <c r="AE21" s="2">
        <v>29</v>
      </c>
      <c r="AF21">
        <v>68</v>
      </c>
      <c r="AI21" s="3" t="e">
        <f>GETPIVOTDATA("EmployeeCount",$AE$16,"Age",34,"Attrition","Yes")/GETPIVOTDATA("EmployeeCount",$AE$16,"Age",34)</f>
        <v>#REF!</v>
      </c>
    </row>
    <row r="22" spans="1:35">
      <c r="F22" s="2" t="s">
        <v>54</v>
      </c>
      <c r="G22" s="37">
        <v>6.8702290076335881E-2</v>
      </c>
      <c r="AE22" s="2" t="s">
        <v>75</v>
      </c>
      <c r="AF22">
        <v>361</v>
      </c>
      <c r="AI22" s="3" t="e">
        <f>GETPIVOTDATA("EmployeeCount",$AE$16,"Age",36,"Attrition","Yes")/GETPIVOTDATA("EmployeeCount",$AE$16,"Age",36)</f>
        <v>#REF!</v>
      </c>
    </row>
    <row r="23" spans="1:35">
      <c r="F23" s="2" t="s">
        <v>53</v>
      </c>
      <c r="G23" s="37">
        <v>6.8965517241379309E-2</v>
      </c>
      <c r="AI23" s="5" t="e">
        <f>GETPIVOTDATA("EmployeeCount",$AE$16,"Attrition","Yes")/GETPIVOTDATA("EmployeeCount",$AE$16)</f>
        <v>#REF!</v>
      </c>
    </row>
    <row r="24" spans="1:35">
      <c r="F24" s="2" t="s">
        <v>47</v>
      </c>
      <c r="G24" s="37">
        <v>0.16095890410958905</v>
      </c>
    </row>
    <row r="25" spans="1:35">
      <c r="F25" s="2" t="s">
        <v>40</v>
      </c>
      <c r="G25" s="37">
        <v>0.17484662576687116</v>
      </c>
    </row>
    <row r="26" spans="1:35">
      <c r="F26" s="2" t="s">
        <v>61</v>
      </c>
      <c r="G26" s="37">
        <v>0.23076923076923078</v>
      </c>
    </row>
    <row r="27" spans="1:35">
      <c r="F27" s="2" t="s">
        <v>50</v>
      </c>
      <c r="G27" s="37">
        <v>0.23938223938223938</v>
      </c>
    </row>
    <row r="28" spans="1:35">
      <c r="F28" s="2" t="s">
        <v>57</v>
      </c>
      <c r="G28" s="37">
        <v>0.39759036144578314</v>
      </c>
    </row>
    <row r="29" spans="1:35">
      <c r="F29" s="2" t="s">
        <v>75</v>
      </c>
      <c r="G29" s="37">
        <v>0.16122448979591836</v>
      </c>
    </row>
    <row r="31" spans="1:35">
      <c r="F31" s="1" t="s">
        <v>76</v>
      </c>
      <c r="G31" s="1" t="s">
        <v>78</v>
      </c>
      <c r="J31" s="4"/>
    </row>
    <row r="32" spans="1:35">
      <c r="F32" s="1" t="s">
        <v>74</v>
      </c>
      <c r="G32" t="s">
        <v>43</v>
      </c>
      <c r="H32" t="s">
        <v>35</v>
      </c>
      <c r="I32" t="s">
        <v>75</v>
      </c>
      <c r="J32" s="6" t="s">
        <v>83</v>
      </c>
    </row>
    <row r="33" spans="6:10">
      <c r="F33" s="2" t="s">
        <v>39</v>
      </c>
      <c r="G33">
        <v>501</v>
      </c>
      <c r="H33">
        <v>87</v>
      </c>
      <c r="I33">
        <v>588</v>
      </c>
      <c r="J33" s="3">
        <f>GETPIVOTDATA("EmployeeCount",$F$31,"Attrition","Yes","Gender","Female")/GETPIVOTDATA("EmployeeCount",$F$31,"Gender","Female")</f>
        <v>0.14795918367346939</v>
      </c>
    </row>
    <row r="34" spans="6:10">
      <c r="F34" s="2" t="s">
        <v>46</v>
      </c>
      <c r="G34">
        <v>732</v>
      </c>
      <c r="H34">
        <v>150</v>
      </c>
      <c r="I34">
        <v>882</v>
      </c>
      <c r="J34" s="3">
        <f>GETPIVOTDATA("EmployeeCount",$F$31,"Attrition","Yes","Gender","Male")/GETPIVOTDATA("EmployeeCount",$F$31,"Gender","Male")</f>
        <v>0.17006802721088435</v>
      </c>
    </row>
    <row r="35" spans="6:10">
      <c r="F35" s="2" t="s">
        <v>75</v>
      </c>
      <c r="G35">
        <v>1233</v>
      </c>
      <c r="H35">
        <v>237</v>
      </c>
      <c r="I35">
        <v>1470</v>
      </c>
      <c r="J35" s="5">
        <f>GETPIVOTDATA("EmployeeCount",$F$31,"Attrition","Yes")/GETPIVOTDATA("EmployeeCount",$F$31)</f>
        <v>0.16122448979591836</v>
      </c>
    </row>
  </sheetData>
  <pageMargins left="0.7" right="0.7" top="0.75" bottom="0.75" header="0.3" footer="0.3"/>
  <pageSetup orientation="portrait"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0EF03-AED7-4D24-85BA-4C8F5D5DBD0D}">
  <dimension ref="C6:AM15"/>
  <sheetViews>
    <sheetView showGridLines="0" tabSelected="1" zoomScale="48" zoomScaleNormal="48" workbookViewId="0">
      <selection activeCell="AR9" sqref="AR9"/>
    </sheetView>
  </sheetViews>
  <sheetFormatPr defaultRowHeight="14.25"/>
  <cols>
    <col min="1" max="2" width="9.06640625" style="39"/>
    <col min="3" max="3" width="12" style="39" customWidth="1"/>
    <col min="4" max="23" width="9.06640625" style="39"/>
    <col min="24" max="24" width="9.06640625" style="39" customWidth="1"/>
    <col min="25" max="16384" width="9.06640625" style="39"/>
  </cols>
  <sheetData>
    <row r="6" spans="3:39" ht="18">
      <c r="C6" s="38"/>
      <c r="E6" s="40"/>
    </row>
    <row r="9" spans="3:39" ht="15">
      <c r="AM9" s="41"/>
    </row>
    <row r="12" spans="3:39">
      <c r="J12" s="43"/>
    </row>
    <row r="15" spans="3:39">
      <c r="I15" s="4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AECE96DAE65C542891C6FF01B7CF050" ma:contentTypeVersion="4" ma:contentTypeDescription="Create a new document." ma:contentTypeScope="" ma:versionID="7e4359d8b4266554b9ce357e81aa93f5">
  <xsd:schema xmlns:xsd="http://www.w3.org/2001/XMLSchema" xmlns:xs="http://www.w3.org/2001/XMLSchema" xmlns:p="http://schemas.microsoft.com/office/2006/metadata/properties" xmlns:ns3="9bfe0cb6-44d6-4a9b-90d3-2a6b89ed9c38" targetNamespace="http://schemas.microsoft.com/office/2006/metadata/properties" ma:root="true" ma:fieldsID="b0da8788ab3d11ae855575c2d705c92d" ns3:_="">
    <xsd:import namespace="9bfe0cb6-44d6-4a9b-90d3-2a6b89ed9c3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fe0cb6-44d6-4a9b-90d3-2a6b89ed9c3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Props1.xml><?xml version="1.0" encoding="utf-8"?>
<ds:datastoreItem xmlns:ds="http://schemas.openxmlformats.org/officeDocument/2006/customXml" ds:itemID="{7F335C8F-1A66-4483-8953-F06E181071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fe0cb6-44d6-4a9b-90d3-2a6b89ed9c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5547E68-F6CD-4BD4-90B8-941793A353B7}">
  <ds:schemaRefs>
    <ds:schemaRef ds:uri="http://schemas.microsoft.com/sharepoint/v3/contenttype/forms"/>
  </ds:schemaRefs>
</ds:datastoreItem>
</file>

<file path=customXml/itemProps3.xml><?xml version="1.0" encoding="utf-8"?>
<ds:datastoreItem xmlns:ds="http://schemas.openxmlformats.org/officeDocument/2006/customXml" ds:itemID="{997E10B4-A026-46A4-BFDE-B0F813117BDF}">
  <ds:schemaRefs>
    <ds:schemaRef ds:uri="http://schemas.microsoft.com/office/2006/documentManagement/types"/>
    <ds:schemaRef ds:uri="http://purl.org/dc/elements/1.1/"/>
    <ds:schemaRef ds:uri="http://purl.org/dc/dcmitype/"/>
    <ds:schemaRef ds:uri="http://purl.org/dc/terms/"/>
    <ds:schemaRef ds:uri="http://schemas.openxmlformats.org/package/2006/metadata/core-properties"/>
    <ds:schemaRef ds:uri="http://schemas.microsoft.com/office/2006/metadata/properties"/>
    <ds:schemaRef ds:uri="http://schemas.microsoft.com/office/infopath/2007/PartnerControls"/>
    <ds:schemaRef ds:uri="9bfe0cb6-44d6-4a9b-90d3-2a6b89ed9c38"/>
    <ds:schemaRef ds:uri="http://www.w3.org/XML/1998/namespace"/>
  </ds:schemaRefs>
</ds:datastoreItem>
</file>

<file path=customXml/itemProps4.xml><?xml version="1.0" encoding="utf-8"?>
<ds:datastoreItem xmlns:ds="http://schemas.openxmlformats.org/officeDocument/2006/customXml" ds:itemID="{B0F5774D-FD6A-41ED-9A5D-4CD4A39917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WA_Fn-UseC_-HR-Employee-Attriti</vt:lpstr>
      <vt:lpstr>Sheet5</vt:lpstr>
      <vt:lpstr>Sheet3</vt:lpstr>
      <vt:lpstr>Sheet3 (2)</vt:lpstr>
      <vt:lpstr>Sheet1</vt:lpstr>
      <vt:lpstr>Dashboard</vt:lpstr>
      <vt:lpstr>YearsAtCompany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21726am</dc:creator>
  <cp:lastModifiedBy>21726am</cp:lastModifiedBy>
  <dcterms:created xsi:type="dcterms:W3CDTF">2026-07-27T05:30:58Z</dcterms:created>
  <dcterms:modified xsi:type="dcterms:W3CDTF">2026-08-12T11:10:46Z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0x0101002AECE96DAE65C542891C6FF01B7CF050</vt:lpwstr>
  </property>
</Properties>
</file>